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NTRALIZADA\SUPINFRA\SERVIDORES\Gustavo Barbosa do Prado\1.7 - REFORMA\2020\CE AGNELO RIBEIRO\"/>
    </mc:Choice>
  </mc:AlternateContent>
  <xr:revisionPtr revIDLastSave="0" documentId="8_{12F86E25-CED2-4AB1-9D37-A11CB074AE59}" xr6:coauthVersionLast="36" xr6:coauthVersionMax="36" xr10:uidLastSave="{00000000-0000-0000-0000-000000000000}"/>
  <bookViews>
    <workbookView xWindow="0" yWindow="0" windowWidth="24000" windowHeight="9225" xr2:uid="{435E68E9-4011-4F14-B407-1046D23133AD}"/>
  </bookViews>
  <sheets>
    <sheet name="Orçamento" sheetId="1" r:id="rId1"/>
  </sheets>
  <externalReferences>
    <externalReference r:id="rId2"/>
    <externalReference r:id="rId3"/>
  </externalReferences>
  <definedNames>
    <definedName name="_xlnm._FilterDatabase" localSheetId="0" hidden="1">Orçamento!$L$16:$W$337</definedName>
    <definedName name="_xlnm.Print_Area" localSheetId="0">Orçamento!$O$1:$X$351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Orçamento!$337:$337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Orçamento!$W$340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36" i="1" l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A19" i="1"/>
  <c r="E18" i="1"/>
  <c r="A17" i="1"/>
  <c r="C17" i="1" s="1"/>
  <c r="J17" i="1" s="1"/>
  <c r="E19" i="1" l="1"/>
  <c r="F19" i="1"/>
  <c r="C20" i="1"/>
  <c r="B20" i="1" s="1"/>
  <c r="C21" i="1" s="1"/>
  <c r="F17" i="1"/>
  <c r="B19" i="1"/>
  <c r="I19" i="1"/>
  <c r="I17" i="1"/>
  <c r="B17" i="1"/>
  <c r="H17" i="1"/>
  <c r="D17" i="1"/>
  <c r="K17" i="1"/>
  <c r="G17" i="1"/>
  <c r="E17" i="1"/>
  <c r="G19" i="1"/>
  <c r="H19" i="1"/>
  <c r="F20" i="1" l="1"/>
  <c r="G20" i="1"/>
  <c r="G21" i="1" s="1"/>
  <c r="H20" i="1"/>
  <c r="I20" i="1"/>
  <c r="E20" i="1"/>
  <c r="F21" i="1"/>
  <c r="B21" i="1"/>
  <c r="I21" i="1"/>
  <c r="E21" i="1"/>
  <c r="H21" i="1"/>
  <c r="C22" i="1"/>
  <c r="I22" i="1" l="1"/>
  <c r="E22" i="1"/>
  <c r="C23" i="1"/>
  <c r="H22" i="1"/>
  <c r="D22" i="1"/>
  <c r="F22" i="1"/>
  <c r="K22" i="1"/>
  <c r="J22" i="1"/>
  <c r="B22" i="1"/>
  <c r="G22" i="1"/>
  <c r="C24" i="1" l="1"/>
  <c r="H23" i="1"/>
  <c r="D23" i="1"/>
  <c r="K23" i="1"/>
  <c r="G23" i="1"/>
  <c r="E23" i="1"/>
  <c r="J23" i="1"/>
  <c r="B23" i="1"/>
  <c r="I23" i="1"/>
  <c r="F23" i="1"/>
  <c r="K24" i="1" l="1"/>
  <c r="G24" i="1"/>
  <c r="J24" i="1"/>
  <c r="F24" i="1"/>
  <c r="B24" i="1"/>
  <c r="C25" i="1" s="1"/>
  <c r="D24" i="1"/>
  <c r="H24" i="1"/>
  <c r="I24" i="1"/>
  <c r="E24" i="1"/>
  <c r="F25" i="1" l="1"/>
  <c r="B25" i="1"/>
  <c r="E25" i="1"/>
  <c r="I25" i="1"/>
  <c r="H25" i="1"/>
  <c r="C26" i="1"/>
  <c r="G25" i="1"/>
  <c r="K21" i="1" s="1"/>
  <c r="I26" i="1" l="1"/>
  <c r="E26" i="1"/>
  <c r="C27" i="1"/>
  <c r="H26" i="1"/>
  <c r="D26" i="1"/>
  <c r="F26" i="1"/>
  <c r="J26" i="1"/>
  <c r="B26" i="1"/>
  <c r="G26" i="1"/>
  <c r="K26" i="1"/>
  <c r="H27" i="1" l="1"/>
  <c r="D27" i="1"/>
  <c r="K27" i="1"/>
  <c r="G27" i="1"/>
  <c r="E27" i="1"/>
  <c r="I27" i="1"/>
  <c r="F27" i="1"/>
  <c r="J27" i="1"/>
  <c r="B27" i="1"/>
  <c r="C28" i="1" s="1"/>
  <c r="G28" i="1" l="1"/>
  <c r="F28" i="1"/>
  <c r="B28" i="1"/>
  <c r="I28" i="1"/>
  <c r="C29" i="1"/>
  <c r="H28" i="1"/>
  <c r="E28" i="1"/>
  <c r="K25" i="1" l="1"/>
  <c r="J29" i="1"/>
  <c r="F29" i="1"/>
  <c r="B29" i="1"/>
  <c r="I29" i="1"/>
  <c r="E29" i="1"/>
  <c r="H29" i="1"/>
  <c r="C30" i="1"/>
  <c r="G29" i="1"/>
  <c r="D29" i="1"/>
  <c r="K29" i="1"/>
  <c r="I30" i="1" l="1"/>
  <c r="E30" i="1"/>
  <c r="C31" i="1"/>
  <c r="H30" i="1"/>
  <c r="F30" i="1"/>
  <c r="B30" i="1"/>
  <c r="G30" i="1"/>
  <c r="K28" i="1" s="1"/>
  <c r="C32" i="1" l="1"/>
  <c r="H31" i="1"/>
  <c r="D31" i="1"/>
  <c r="K31" i="1"/>
  <c r="G31" i="1"/>
  <c r="E31" i="1"/>
  <c r="J31" i="1"/>
  <c r="B31" i="1"/>
  <c r="I31" i="1"/>
  <c r="F31" i="1"/>
  <c r="K32" i="1" l="1"/>
  <c r="G32" i="1"/>
  <c r="J32" i="1"/>
  <c r="F32" i="1"/>
  <c r="B32" i="1"/>
  <c r="D32" i="1"/>
  <c r="H32" i="1"/>
  <c r="C33" i="1"/>
  <c r="I32" i="1"/>
  <c r="E32" i="1"/>
  <c r="J33" i="1" l="1"/>
  <c r="F33" i="1"/>
  <c r="B33" i="1"/>
  <c r="I33" i="1"/>
  <c r="E33" i="1"/>
  <c r="H33" i="1"/>
  <c r="C34" i="1"/>
  <c r="G33" i="1"/>
  <c r="D33" i="1"/>
  <c r="K33" i="1"/>
  <c r="I34" i="1" l="1"/>
  <c r="E34" i="1"/>
  <c r="C35" i="1"/>
  <c r="H34" i="1"/>
  <c r="D34" i="1"/>
  <c r="F34" i="1"/>
  <c r="J34" i="1"/>
  <c r="G34" i="1"/>
  <c r="K34" i="1"/>
  <c r="B34" i="1"/>
  <c r="C36" i="1" l="1"/>
  <c r="H35" i="1"/>
  <c r="D35" i="1"/>
  <c r="K35" i="1"/>
  <c r="G35" i="1"/>
  <c r="E35" i="1"/>
  <c r="F35" i="1"/>
  <c r="J35" i="1"/>
  <c r="B35" i="1"/>
  <c r="I35" i="1"/>
  <c r="K36" i="1" l="1"/>
  <c r="G36" i="1"/>
  <c r="J36" i="1"/>
  <c r="F36" i="1"/>
  <c r="B36" i="1"/>
  <c r="D36" i="1"/>
  <c r="C37" i="1"/>
  <c r="I36" i="1"/>
  <c r="E36" i="1"/>
  <c r="H36" i="1"/>
  <c r="J37" i="1" l="1"/>
  <c r="F37" i="1"/>
  <c r="B37" i="1"/>
  <c r="I37" i="1"/>
  <c r="E37" i="1"/>
  <c r="H37" i="1"/>
  <c r="C38" i="1"/>
  <c r="G37" i="1"/>
  <c r="D37" i="1"/>
  <c r="K37" i="1"/>
  <c r="I38" i="1" l="1"/>
  <c r="E38" i="1"/>
  <c r="C39" i="1"/>
  <c r="H38" i="1"/>
  <c r="D38" i="1"/>
  <c r="F38" i="1"/>
  <c r="G38" i="1"/>
  <c r="K38" i="1"/>
  <c r="J38" i="1"/>
  <c r="B38" i="1"/>
  <c r="H39" i="1" l="1"/>
  <c r="D39" i="1"/>
  <c r="K39" i="1"/>
  <c r="G39" i="1"/>
  <c r="E39" i="1"/>
  <c r="F39" i="1"/>
  <c r="J39" i="1"/>
  <c r="B39" i="1"/>
  <c r="C40" i="1" s="1"/>
  <c r="I39" i="1"/>
  <c r="G40" i="1" l="1"/>
  <c r="F40" i="1"/>
  <c r="B40" i="1"/>
  <c r="C41" i="1"/>
  <c r="I40" i="1"/>
  <c r="H40" i="1"/>
  <c r="E40" i="1"/>
  <c r="J41" i="1" l="1"/>
  <c r="F41" i="1"/>
  <c r="B41" i="1"/>
  <c r="I41" i="1"/>
  <c r="E41" i="1"/>
  <c r="H41" i="1"/>
  <c r="C42" i="1"/>
  <c r="G41" i="1"/>
  <c r="D41" i="1"/>
  <c r="K41" i="1"/>
  <c r="I42" i="1" l="1"/>
  <c r="E42" i="1"/>
  <c r="C43" i="1"/>
  <c r="H42" i="1"/>
  <c r="D42" i="1"/>
  <c r="F42" i="1"/>
  <c r="G42" i="1"/>
  <c r="K42" i="1"/>
  <c r="J42" i="1"/>
  <c r="B42" i="1"/>
  <c r="C44" i="1" l="1"/>
  <c r="H43" i="1"/>
  <c r="D43" i="1"/>
  <c r="K43" i="1"/>
  <c r="G43" i="1"/>
  <c r="E43" i="1"/>
  <c r="F43" i="1"/>
  <c r="J43" i="1"/>
  <c r="B43" i="1"/>
  <c r="I43" i="1"/>
  <c r="K44" i="1" l="1"/>
  <c r="G44" i="1"/>
  <c r="J44" i="1"/>
  <c r="F44" i="1"/>
  <c r="B44" i="1"/>
  <c r="D44" i="1"/>
  <c r="I44" i="1"/>
  <c r="C45" i="1"/>
  <c r="H44" i="1"/>
  <c r="E44" i="1"/>
  <c r="J45" i="1" l="1"/>
  <c r="F45" i="1"/>
  <c r="B45" i="1"/>
  <c r="I45" i="1"/>
  <c r="E45" i="1"/>
  <c r="H45" i="1"/>
  <c r="C46" i="1"/>
  <c r="G45" i="1"/>
  <c r="D45" i="1"/>
  <c r="K45" i="1"/>
  <c r="I46" i="1" l="1"/>
  <c r="E46" i="1"/>
  <c r="C47" i="1"/>
  <c r="H46" i="1"/>
  <c r="F46" i="1"/>
  <c r="G46" i="1"/>
  <c r="B46" i="1"/>
  <c r="C48" i="1" l="1"/>
  <c r="H47" i="1"/>
  <c r="D47" i="1"/>
  <c r="K47" i="1"/>
  <c r="G47" i="1"/>
  <c r="E47" i="1"/>
  <c r="J47" i="1"/>
  <c r="B47" i="1"/>
  <c r="I47" i="1"/>
  <c r="F47" i="1"/>
  <c r="K48" i="1" l="1"/>
  <c r="G48" i="1"/>
  <c r="J48" i="1"/>
  <c r="F48" i="1"/>
  <c r="B48" i="1"/>
  <c r="D48" i="1"/>
  <c r="C49" i="1"/>
  <c r="I48" i="1"/>
  <c r="E48" i="1"/>
  <c r="H48" i="1"/>
  <c r="F49" i="1" l="1"/>
  <c r="B49" i="1"/>
  <c r="I49" i="1"/>
  <c r="E49" i="1"/>
  <c r="H49" i="1"/>
  <c r="C50" i="1"/>
  <c r="G49" i="1"/>
  <c r="I50" i="1" l="1"/>
  <c r="E50" i="1"/>
  <c r="H50" i="1"/>
  <c r="D50" i="1"/>
  <c r="F50" i="1"/>
  <c r="G50" i="1"/>
  <c r="K50" i="1"/>
  <c r="J50" i="1"/>
  <c r="B50" i="1"/>
  <c r="C51" i="1" s="1"/>
  <c r="K46" i="1"/>
  <c r="C52" i="1" l="1"/>
  <c r="H51" i="1"/>
  <c r="G51" i="1"/>
  <c r="E51" i="1"/>
  <c r="F51" i="1"/>
  <c r="B51" i="1"/>
  <c r="I51" i="1"/>
  <c r="K49" i="1"/>
  <c r="K52" i="1" l="1"/>
  <c r="G52" i="1"/>
  <c r="J52" i="1"/>
  <c r="F52" i="1"/>
  <c r="B52" i="1"/>
  <c r="C53" i="1" s="1"/>
  <c r="D52" i="1"/>
  <c r="E52" i="1"/>
  <c r="I52" i="1"/>
  <c r="H52" i="1"/>
  <c r="F53" i="1" l="1"/>
  <c r="B53" i="1"/>
  <c r="I53" i="1"/>
  <c r="E53" i="1"/>
  <c r="H53" i="1"/>
  <c r="C54" i="1"/>
  <c r="G53" i="1"/>
  <c r="K51" i="1" s="1"/>
  <c r="I54" i="1" l="1"/>
  <c r="E54" i="1"/>
  <c r="H54" i="1"/>
  <c r="D54" i="1"/>
  <c r="F54" i="1"/>
  <c r="K54" i="1"/>
  <c r="G54" i="1"/>
  <c r="J54" i="1"/>
  <c r="B54" i="1"/>
  <c r="C55" i="1" s="1"/>
  <c r="H55" i="1" l="1"/>
  <c r="G55" i="1"/>
  <c r="C56" i="1"/>
  <c r="E55" i="1"/>
  <c r="B55" i="1"/>
  <c r="F55" i="1"/>
  <c r="I55" i="1"/>
  <c r="K53" i="1"/>
  <c r="I56" i="1" l="1"/>
  <c r="E56" i="1"/>
  <c r="H56" i="1"/>
  <c r="D56" i="1"/>
  <c r="K56" i="1"/>
  <c r="J56" i="1"/>
  <c r="B56" i="1"/>
  <c r="C57" i="1" s="1"/>
  <c r="G56" i="1"/>
  <c r="F56" i="1"/>
  <c r="C58" i="1" l="1"/>
  <c r="F57" i="1"/>
  <c r="B57" i="1"/>
  <c r="I57" i="1"/>
  <c r="E57" i="1"/>
  <c r="H57" i="1"/>
  <c r="G57" i="1"/>
  <c r="J55" i="1" s="1"/>
  <c r="K58" i="1" l="1"/>
  <c r="G58" i="1"/>
  <c r="C59" i="1"/>
  <c r="J58" i="1"/>
  <c r="F58" i="1"/>
  <c r="B58" i="1"/>
  <c r="D58" i="1"/>
  <c r="I58" i="1"/>
  <c r="E58" i="1"/>
  <c r="H58" i="1"/>
  <c r="J53" i="1"/>
  <c r="D53" i="1" s="1"/>
  <c r="H59" i="1" l="1"/>
  <c r="D59" i="1"/>
  <c r="K59" i="1"/>
  <c r="G59" i="1"/>
  <c r="E59" i="1"/>
  <c r="J59" i="1"/>
  <c r="B59" i="1"/>
  <c r="C60" i="1" s="1"/>
  <c r="F59" i="1"/>
  <c r="I59" i="1"/>
  <c r="I60" i="1" l="1"/>
  <c r="E60" i="1"/>
  <c r="H60" i="1"/>
  <c r="B60" i="1"/>
  <c r="C61" i="1" s="1"/>
  <c r="G60" i="1"/>
  <c r="F60" i="1"/>
  <c r="F61" i="1" l="1"/>
  <c r="B61" i="1"/>
  <c r="I61" i="1"/>
  <c r="E61" i="1"/>
  <c r="H61" i="1"/>
  <c r="C62" i="1"/>
  <c r="G61" i="1"/>
  <c r="K57" i="1"/>
  <c r="I62" i="1" l="1"/>
  <c r="E62" i="1"/>
  <c r="H62" i="1"/>
  <c r="D62" i="1"/>
  <c r="G62" i="1"/>
  <c r="F62" i="1"/>
  <c r="B62" i="1"/>
  <c r="C63" i="1" s="1"/>
  <c r="K62" i="1"/>
  <c r="J62" i="1"/>
  <c r="C64" i="1" l="1"/>
  <c r="H63" i="1"/>
  <c r="G63" i="1"/>
  <c r="K61" i="1" s="1"/>
  <c r="F63" i="1"/>
  <c r="E63" i="1"/>
  <c r="B63" i="1"/>
  <c r="I63" i="1"/>
  <c r="K64" i="1" l="1"/>
  <c r="G64" i="1"/>
  <c r="J64" i="1"/>
  <c r="F64" i="1"/>
  <c r="B64" i="1"/>
  <c r="C65" i="1"/>
  <c r="E64" i="1"/>
  <c r="H64" i="1"/>
  <c r="D64" i="1"/>
  <c r="I64" i="1"/>
  <c r="J65" i="1" l="1"/>
  <c r="F65" i="1"/>
  <c r="B65" i="1"/>
  <c r="C66" i="1" s="1"/>
  <c r="I65" i="1"/>
  <c r="E65" i="1"/>
  <c r="K65" i="1"/>
  <c r="H65" i="1"/>
  <c r="D65" i="1"/>
  <c r="G65" i="1"/>
  <c r="I66" i="1" l="1"/>
  <c r="E66" i="1"/>
  <c r="C67" i="1"/>
  <c r="H66" i="1"/>
  <c r="G66" i="1"/>
  <c r="B66" i="1"/>
  <c r="F66" i="1"/>
  <c r="C68" i="1" l="1"/>
  <c r="H67" i="1"/>
  <c r="D67" i="1"/>
  <c r="K67" i="1"/>
  <c r="G67" i="1"/>
  <c r="F67" i="1"/>
  <c r="E67" i="1"/>
  <c r="J67" i="1"/>
  <c r="B67" i="1"/>
  <c r="I67" i="1"/>
  <c r="K68" i="1" l="1"/>
  <c r="G68" i="1"/>
  <c r="J68" i="1"/>
  <c r="F68" i="1"/>
  <c r="B68" i="1"/>
  <c r="C69" i="1" s="1"/>
  <c r="E68" i="1"/>
  <c r="D68" i="1"/>
  <c r="I68" i="1"/>
  <c r="H68" i="1"/>
  <c r="F69" i="1" l="1"/>
  <c r="B69" i="1"/>
  <c r="I69" i="1"/>
  <c r="E69" i="1"/>
  <c r="H69" i="1"/>
  <c r="C70" i="1"/>
  <c r="G69" i="1"/>
  <c r="J66" i="1" s="1"/>
  <c r="I70" i="1" l="1"/>
  <c r="E70" i="1"/>
  <c r="H70" i="1"/>
  <c r="D70" i="1"/>
  <c r="G70" i="1"/>
  <c r="F70" i="1"/>
  <c r="K70" i="1"/>
  <c r="J70" i="1"/>
  <c r="B70" i="1"/>
  <c r="C71" i="1" s="1"/>
  <c r="C72" i="1" l="1"/>
  <c r="H71" i="1"/>
  <c r="G71" i="1"/>
  <c r="F71" i="1"/>
  <c r="E71" i="1"/>
  <c r="B71" i="1"/>
  <c r="I71" i="1"/>
  <c r="K69" i="1"/>
  <c r="K72" i="1" l="1"/>
  <c r="G72" i="1"/>
  <c r="J72" i="1"/>
  <c r="F72" i="1"/>
  <c r="B72" i="1"/>
  <c r="C73" i="1"/>
  <c r="E72" i="1"/>
  <c r="H72" i="1"/>
  <c r="D72" i="1"/>
  <c r="I72" i="1"/>
  <c r="J73" i="1" l="1"/>
  <c r="F73" i="1"/>
  <c r="B73" i="1"/>
  <c r="I73" i="1"/>
  <c r="E73" i="1"/>
  <c r="K73" i="1"/>
  <c r="D73" i="1"/>
  <c r="H73" i="1"/>
  <c r="C74" i="1"/>
  <c r="G73" i="1"/>
  <c r="I74" i="1" l="1"/>
  <c r="E74" i="1"/>
  <c r="C75" i="1"/>
  <c r="H74" i="1"/>
  <c r="D74" i="1"/>
  <c r="G74" i="1"/>
  <c r="J74" i="1"/>
  <c r="B74" i="1"/>
  <c r="F74" i="1"/>
  <c r="K74" i="1"/>
  <c r="C76" i="1" l="1"/>
  <c r="H75" i="1"/>
  <c r="D75" i="1"/>
  <c r="K75" i="1"/>
  <c r="G75" i="1"/>
  <c r="F75" i="1"/>
  <c r="I75" i="1"/>
  <c r="E75" i="1"/>
  <c r="J75" i="1"/>
  <c r="B75" i="1"/>
  <c r="K76" i="1" l="1"/>
  <c r="G76" i="1"/>
  <c r="J76" i="1"/>
  <c r="F76" i="1"/>
  <c r="B76" i="1"/>
  <c r="C77" i="1"/>
  <c r="E76" i="1"/>
  <c r="H76" i="1"/>
  <c r="D76" i="1"/>
  <c r="I76" i="1"/>
  <c r="J77" i="1" l="1"/>
  <c r="F77" i="1"/>
  <c r="B77" i="1"/>
  <c r="I77" i="1"/>
  <c r="E77" i="1"/>
  <c r="K77" i="1"/>
  <c r="D77" i="1"/>
  <c r="H77" i="1"/>
  <c r="C78" i="1"/>
  <c r="G77" i="1"/>
  <c r="I78" i="1" l="1"/>
  <c r="E78" i="1"/>
  <c r="C79" i="1"/>
  <c r="H78" i="1"/>
  <c r="D78" i="1"/>
  <c r="G78" i="1"/>
  <c r="B78" i="1"/>
  <c r="F78" i="1"/>
  <c r="J78" i="1"/>
  <c r="K78" i="1"/>
  <c r="C80" i="1" l="1"/>
  <c r="H79" i="1"/>
  <c r="D79" i="1"/>
  <c r="K79" i="1"/>
  <c r="G79" i="1"/>
  <c r="F79" i="1"/>
  <c r="E79" i="1"/>
  <c r="J79" i="1"/>
  <c r="B79" i="1"/>
  <c r="I79" i="1"/>
  <c r="K80" i="1" l="1"/>
  <c r="G80" i="1"/>
  <c r="J80" i="1"/>
  <c r="F80" i="1"/>
  <c r="B80" i="1"/>
  <c r="C81" i="1"/>
  <c r="E80" i="1"/>
  <c r="D80" i="1"/>
  <c r="I80" i="1"/>
  <c r="H80" i="1"/>
  <c r="J81" i="1" l="1"/>
  <c r="F81" i="1"/>
  <c r="B81" i="1"/>
  <c r="I81" i="1"/>
  <c r="E81" i="1"/>
  <c r="K81" i="1"/>
  <c r="H81" i="1"/>
  <c r="C82" i="1"/>
  <c r="G81" i="1"/>
  <c r="D81" i="1"/>
  <c r="I82" i="1" l="1"/>
  <c r="E82" i="1"/>
  <c r="C83" i="1"/>
  <c r="H82" i="1"/>
  <c r="D82" i="1"/>
  <c r="G82" i="1"/>
  <c r="F82" i="1"/>
  <c r="K82" i="1"/>
  <c r="J82" i="1"/>
  <c r="B82" i="1"/>
  <c r="C84" i="1" l="1"/>
  <c r="H83" i="1"/>
  <c r="D83" i="1"/>
  <c r="K83" i="1"/>
  <c r="G83" i="1"/>
  <c r="F83" i="1"/>
  <c r="E83" i="1"/>
  <c r="J83" i="1"/>
  <c r="B83" i="1"/>
  <c r="I83" i="1"/>
  <c r="K84" i="1" l="1"/>
  <c r="G84" i="1"/>
  <c r="J84" i="1"/>
  <c r="F84" i="1"/>
  <c r="B84" i="1"/>
  <c r="C85" i="1"/>
  <c r="E84" i="1"/>
  <c r="D84" i="1"/>
  <c r="I84" i="1"/>
  <c r="H84" i="1"/>
  <c r="J85" i="1" l="1"/>
  <c r="F85" i="1"/>
  <c r="B85" i="1"/>
  <c r="I85" i="1"/>
  <c r="E85" i="1"/>
  <c r="K85" i="1"/>
  <c r="D85" i="1"/>
  <c r="H85" i="1"/>
  <c r="C86" i="1"/>
  <c r="G85" i="1"/>
  <c r="I86" i="1" l="1"/>
  <c r="E86" i="1"/>
  <c r="C87" i="1"/>
  <c r="H86" i="1"/>
  <c r="D86" i="1"/>
  <c r="G86" i="1"/>
  <c r="B86" i="1"/>
  <c r="F86" i="1"/>
  <c r="K86" i="1"/>
  <c r="J86" i="1"/>
  <c r="C88" i="1" l="1"/>
  <c r="H87" i="1"/>
  <c r="D87" i="1"/>
  <c r="K87" i="1"/>
  <c r="G87" i="1"/>
  <c r="F87" i="1"/>
  <c r="I87" i="1"/>
  <c r="E87" i="1"/>
  <c r="J87" i="1"/>
  <c r="B87" i="1"/>
  <c r="K88" i="1" l="1"/>
  <c r="G88" i="1"/>
  <c r="J88" i="1"/>
  <c r="F88" i="1"/>
  <c r="B88" i="1"/>
  <c r="C89" i="1"/>
  <c r="E88" i="1"/>
  <c r="H88" i="1"/>
  <c r="D88" i="1"/>
  <c r="I88" i="1"/>
  <c r="J89" i="1" l="1"/>
  <c r="F89" i="1"/>
  <c r="B89" i="1"/>
  <c r="I89" i="1"/>
  <c r="E89" i="1"/>
  <c r="C90" i="1"/>
  <c r="H89" i="1"/>
  <c r="D89" i="1"/>
  <c r="K89" i="1"/>
  <c r="G89" i="1"/>
  <c r="I90" i="1" l="1"/>
  <c r="E90" i="1"/>
  <c r="K90" i="1"/>
  <c r="C91" i="1"/>
  <c r="H90" i="1"/>
  <c r="D90" i="1"/>
  <c r="G90" i="1"/>
  <c r="J90" i="1"/>
  <c r="F90" i="1"/>
  <c r="B90" i="1"/>
  <c r="C92" i="1" l="1"/>
  <c r="H91" i="1"/>
  <c r="D91" i="1"/>
  <c r="K91" i="1"/>
  <c r="G91" i="1"/>
  <c r="J91" i="1"/>
  <c r="F91" i="1"/>
  <c r="B91" i="1"/>
  <c r="I91" i="1"/>
  <c r="E91" i="1"/>
  <c r="K92" i="1" l="1"/>
  <c r="G92" i="1"/>
  <c r="J92" i="1"/>
  <c r="F92" i="1"/>
  <c r="B92" i="1"/>
  <c r="I92" i="1"/>
  <c r="E92" i="1"/>
  <c r="D92" i="1"/>
  <c r="H92" i="1"/>
  <c r="C93" i="1"/>
  <c r="J93" i="1" l="1"/>
  <c r="F93" i="1"/>
  <c r="B93" i="1"/>
  <c r="I93" i="1"/>
  <c r="E93" i="1"/>
  <c r="C94" i="1"/>
  <c r="H93" i="1"/>
  <c r="D93" i="1"/>
  <c r="K93" i="1"/>
  <c r="G93" i="1"/>
  <c r="I94" i="1" l="1"/>
  <c r="E94" i="1"/>
  <c r="C95" i="1"/>
  <c r="H94" i="1"/>
  <c r="D94" i="1"/>
  <c r="G94" i="1"/>
  <c r="K94" i="1"/>
  <c r="J94" i="1"/>
  <c r="F94" i="1"/>
  <c r="B94" i="1"/>
  <c r="C96" i="1" l="1"/>
  <c r="H95" i="1"/>
  <c r="D95" i="1"/>
  <c r="K95" i="1"/>
  <c r="G95" i="1"/>
  <c r="J95" i="1"/>
  <c r="F95" i="1"/>
  <c r="B95" i="1"/>
  <c r="I95" i="1"/>
  <c r="E95" i="1"/>
  <c r="K96" i="1" l="1"/>
  <c r="G96" i="1"/>
  <c r="I96" i="1"/>
  <c r="E96" i="1"/>
  <c r="J96" i="1"/>
  <c r="F96" i="1"/>
  <c r="B96" i="1"/>
  <c r="D96" i="1"/>
  <c r="C97" i="1"/>
  <c r="H96" i="1"/>
  <c r="J97" i="1" l="1"/>
  <c r="F97" i="1"/>
  <c r="B97" i="1"/>
  <c r="I97" i="1"/>
  <c r="E97" i="1"/>
  <c r="C98" i="1"/>
  <c r="H97" i="1"/>
  <c r="D97" i="1"/>
  <c r="K97" i="1"/>
  <c r="G97" i="1"/>
  <c r="I98" i="1" l="1"/>
  <c r="E98" i="1"/>
  <c r="G98" i="1"/>
  <c r="C99" i="1"/>
  <c r="H98" i="1"/>
  <c r="D98" i="1"/>
  <c r="K98" i="1"/>
  <c r="J98" i="1"/>
  <c r="F98" i="1"/>
  <c r="B98" i="1"/>
  <c r="C100" i="1" l="1"/>
  <c r="H99" i="1"/>
  <c r="D99" i="1"/>
  <c r="F99" i="1"/>
  <c r="K99" i="1"/>
  <c r="G99" i="1"/>
  <c r="J99" i="1"/>
  <c r="B99" i="1"/>
  <c r="I99" i="1"/>
  <c r="E99" i="1"/>
  <c r="K100" i="1" l="1"/>
  <c r="G100" i="1"/>
  <c r="J100" i="1"/>
  <c r="F100" i="1"/>
  <c r="B100" i="1"/>
  <c r="I100" i="1"/>
  <c r="E100" i="1"/>
  <c r="D100" i="1"/>
  <c r="C101" i="1"/>
  <c r="H100" i="1"/>
  <c r="J101" i="1" l="1"/>
  <c r="F101" i="1"/>
  <c r="B101" i="1"/>
  <c r="I101" i="1"/>
  <c r="E101" i="1"/>
  <c r="C102" i="1"/>
  <c r="H101" i="1"/>
  <c r="D101" i="1"/>
  <c r="K101" i="1"/>
  <c r="G101" i="1"/>
  <c r="I102" i="1" l="1"/>
  <c r="E102" i="1"/>
  <c r="C103" i="1"/>
  <c r="H102" i="1"/>
  <c r="D102" i="1"/>
  <c r="K102" i="1"/>
  <c r="G102" i="1"/>
  <c r="J102" i="1"/>
  <c r="F102" i="1"/>
  <c r="B102" i="1"/>
  <c r="C104" i="1" l="1"/>
  <c r="H103" i="1"/>
  <c r="D103" i="1"/>
  <c r="K103" i="1"/>
  <c r="G103" i="1"/>
  <c r="J103" i="1"/>
  <c r="F103" i="1"/>
  <c r="B103" i="1"/>
  <c r="I103" i="1"/>
  <c r="E103" i="1"/>
  <c r="K104" i="1" l="1"/>
  <c r="G104" i="1"/>
  <c r="J104" i="1"/>
  <c r="F104" i="1"/>
  <c r="B104" i="1"/>
  <c r="I104" i="1"/>
  <c r="E104" i="1"/>
  <c r="D104" i="1"/>
  <c r="H104" i="1"/>
  <c r="C105" i="1"/>
  <c r="J105" i="1" l="1"/>
  <c r="F105" i="1"/>
  <c r="B105" i="1"/>
  <c r="I105" i="1"/>
  <c r="E105" i="1"/>
  <c r="C106" i="1"/>
  <c r="H105" i="1"/>
  <c r="D105" i="1"/>
  <c r="K105" i="1"/>
  <c r="G105" i="1"/>
  <c r="I106" i="1" l="1"/>
  <c r="E106" i="1"/>
  <c r="C107" i="1"/>
  <c r="H106" i="1"/>
  <c r="D106" i="1"/>
  <c r="K106" i="1"/>
  <c r="G106" i="1"/>
  <c r="J106" i="1"/>
  <c r="F106" i="1"/>
  <c r="B106" i="1"/>
  <c r="C108" i="1" l="1"/>
  <c r="H107" i="1"/>
  <c r="D107" i="1"/>
  <c r="K107" i="1"/>
  <c r="G107" i="1"/>
  <c r="J107" i="1"/>
  <c r="F107" i="1"/>
  <c r="B107" i="1"/>
  <c r="I107" i="1"/>
  <c r="E107" i="1"/>
  <c r="K108" i="1" l="1"/>
  <c r="G108" i="1"/>
  <c r="I108" i="1"/>
  <c r="E108" i="1"/>
  <c r="J108" i="1"/>
  <c r="F108" i="1"/>
  <c r="B108" i="1"/>
  <c r="D108" i="1"/>
  <c r="C109" i="1"/>
  <c r="H108" i="1"/>
  <c r="J109" i="1" l="1"/>
  <c r="F109" i="1"/>
  <c r="B109" i="1"/>
  <c r="C110" i="1"/>
  <c r="H109" i="1"/>
  <c r="I109" i="1"/>
  <c r="E109" i="1"/>
  <c r="D109" i="1"/>
  <c r="K109" i="1"/>
  <c r="G109" i="1"/>
  <c r="I110" i="1" l="1"/>
  <c r="E110" i="1"/>
  <c r="K110" i="1"/>
  <c r="C111" i="1"/>
  <c r="H110" i="1"/>
  <c r="D110" i="1"/>
  <c r="G110" i="1"/>
  <c r="J110" i="1"/>
  <c r="F110" i="1"/>
  <c r="B110" i="1"/>
  <c r="C112" i="1" l="1"/>
  <c r="H111" i="1"/>
  <c r="D111" i="1"/>
  <c r="F111" i="1"/>
  <c r="K111" i="1"/>
  <c r="G111" i="1"/>
  <c r="J111" i="1"/>
  <c r="B111" i="1"/>
  <c r="I111" i="1"/>
  <c r="E111" i="1"/>
  <c r="K112" i="1" l="1"/>
  <c r="G112" i="1"/>
  <c r="J112" i="1"/>
  <c r="F112" i="1"/>
  <c r="B112" i="1"/>
  <c r="E112" i="1"/>
  <c r="I112" i="1"/>
  <c r="D112" i="1"/>
  <c r="H112" i="1"/>
  <c r="C113" i="1"/>
  <c r="J113" i="1" l="1"/>
  <c r="F113" i="1"/>
  <c r="B113" i="1"/>
  <c r="I113" i="1"/>
  <c r="E113" i="1"/>
  <c r="C114" i="1"/>
  <c r="H113" i="1"/>
  <c r="D113" i="1"/>
  <c r="K113" i="1"/>
  <c r="G113" i="1"/>
  <c r="I114" i="1" l="1"/>
  <c r="E114" i="1"/>
  <c r="C115" i="1"/>
  <c r="H114" i="1"/>
  <c r="D114" i="1"/>
  <c r="K114" i="1"/>
  <c r="G114" i="1"/>
  <c r="J114" i="1"/>
  <c r="F114" i="1"/>
  <c r="B114" i="1"/>
  <c r="C116" i="1" l="1"/>
  <c r="H115" i="1"/>
  <c r="D115" i="1"/>
  <c r="K115" i="1"/>
  <c r="G115" i="1"/>
  <c r="J115" i="1"/>
  <c r="F115" i="1"/>
  <c r="B115" i="1"/>
  <c r="I115" i="1"/>
  <c r="E115" i="1"/>
  <c r="K116" i="1" l="1"/>
  <c r="G116" i="1"/>
  <c r="J116" i="1"/>
  <c r="F116" i="1"/>
  <c r="B116" i="1"/>
  <c r="I116" i="1"/>
  <c r="E116" i="1"/>
  <c r="D116" i="1"/>
  <c r="C117" i="1"/>
  <c r="H116" i="1"/>
  <c r="J117" i="1" l="1"/>
  <c r="F117" i="1"/>
  <c r="B117" i="1"/>
  <c r="I117" i="1"/>
  <c r="E117" i="1"/>
  <c r="C118" i="1"/>
  <c r="H117" i="1"/>
  <c r="D117" i="1"/>
  <c r="K117" i="1"/>
  <c r="G117" i="1"/>
  <c r="C119" i="1" l="1"/>
  <c r="I118" i="1"/>
  <c r="E118" i="1"/>
  <c r="H118" i="1"/>
  <c r="D118" i="1"/>
  <c r="K118" i="1"/>
  <c r="G118" i="1"/>
  <c r="J118" i="1"/>
  <c r="F118" i="1"/>
  <c r="B118" i="1"/>
  <c r="K119" i="1" l="1"/>
  <c r="G119" i="1"/>
  <c r="J119" i="1"/>
  <c r="E119" i="1"/>
  <c r="C120" i="1"/>
  <c r="I119" i="1"/>
  <c r="D119" i="1"/>
  <c r="H119" i="1"/>
  <c r="B119" i="1"/>
  <c r="F119" i="1"/>
  <c r="J120" i="1" l="1"/>
  <c r="F120" i="1"/>
  <c r="B120" i="1"/>
  <c r="I120" i="1"/>
  <c r="D120" i="1"/>
  <c r="H120" i="1"/>
  <c r="G120" i="1"/>
  <c r="K120" i="1"/>
  <c r="C121" i="1"/>
  <c r="E120" i="1"/>
  <c r="I121" i="1" l="1"/>
  <c r="E121" i="1"/>
  <c r="G121" i="1"/>
  <c r="B121" i="1"/>
  <c r="K121" i="1"/>
  <c r="F121" i="1"/>
  <c r="C122" i="1"/>
  <c r="J121" i="1"/>
  <c r="D121" i="1"/>
  <c r="H121" i="1"/>
  <c r="C123" i="1" l="1"/>
  <c r="H122" i="1"/>
  <c r="D122" i="1"/>
  <c r="K122" i="1"/>
  <c r="F122" i="1"/>
  <c r="J122" i="1"/>
  <c r="E122" i="1"/>
  <c r="I122" i="1"/>
  <c r="G122" i="1"/>
  <c r="B122" i="1"/>
  <c r="K123" i="1" l="1"/>
  <c r="G123" i="1"/>
  <c r="J123" i="1"/>
  <c r="E123" i="1"/>
  <c r="B123" i="1"/>
  <c r="C124" i="1"/>
  <c r="I123" i="1"/>
  <c r="D123" i="1"/>
  <c r="H123" i="1"/>
  <c r="F123" i="1"/>
  <c r="J124" i="1" l="1"/>
  <c r="F124" i="1"/>
  <c r="B124" i="1"/>
  <c r="I124" i="1"/>
  <c r="D124" i="1"/>
  <c r="H124" i="1"/>
  <c r="G124" i="1"/>
  <c r="K124" i="1"/>
  <c r="C125" i="1"/>
  <c r="E124" i="1"/>
  <c r="I125" i="1" l="1"/>
  <c r="E125" i="1"/>
  <c r="C126" i="1"/>
  <c r="H125" i="1"/>
  <c r="D125" i="1"/>
  <c r="J125" i="1"/>
  <c r="B125" i="1"/>
  <c r="G125" i="1"/>
  <c r="F125" i="1"/>
  <c r="K125" i="1"/>
  <c r="C127" i="1" l="1"/>
  <c r="H126" i="1"/>
  <c r="D126" i="1"/>
  <c r="K126" i="1"/>
  <c r="G126" i="1"/>
  <c r="I126" i="1"/>
  <c r="F126" i="1"/>
  <c r="E126" i="1"/>
  <c r="J126" i="1"/>
  <c r="B126" i="1"/>
  <c r="K127" i="1" l="1"/>
  <c r="G127" i="1"/>
  <c r="J127" i="1"/>
  <c r="F127" i="1"/>
  <c r="B127" i="1"/>
  <c r="H127" i="1"/>
  <c r="C128" i="1"/>
  <c r="E127" i="1"/>
  <c r="D127" i="1"/>
  <c r="I127" i="1"/>
  <c r="J128" i="1" l="1"/>
  <c r="F128" i="1"/>
  <c r="B128" i="1"/>
  <c r="I128" i="1"/>
  <c r="E128" i="1"/>
  <c r="D128" i="1"/>
  <c r="K128" i="1"/>
  <c r="H128" i="1"/>
  <c r="G128" i="1"/>
  <c r="C129" i="1"/>
  <c r="I129" i="1" l="1"/>
  <c r="E129" i="1"/>
  <c r="H129" i="1"/>
  <c r="D129" i="1"/>
  <c r="J129" i="1"/>
  <c r="B129" i="1"/>
  <c r="C130" i="1" s="1"/>
  <c r="G129" i="1"/>
  <c r="F129" i="1"/>
  <c r="K129" i="1"/>
  <c r="H130" i="1" l="1"/>
  <c r="G130" i="1"/>
  <c r="I130" i="1"/>
  <c r="F130" i="1"/>
  <c r="E130" i="1"/>
  <c r="B130" i="1"/>
  <c r="C131" i="1" s="1"/>
  <c r="G131" i="1" l="1"/>
  <c r="F131" i="1"/>
  <c r="B131" i="1"/>
  <c r="H131" i="1"/>
  <c r="C132" i="1"/>
  <c r="E131" i="1"/>
  <c r="I131" i="1"/>
  <c r="F132" i="1" l="1"/>
  <c r="B132" i="1"/>
  <c r="I132" i="1"/>
  <c r="E132" i="1"/>
  <c r="H132" i="1"/>
  <c r="G132" i="1"/>
  <c r="C133" i="1"/>
  <c r="I133" i="1" l="1"/>
  <c r="E133" i="1"/>
  <c r="H133" i="1"/>
  <c r="D133" i="1"/>
  <c r="J133" i="1"/>
  <c r="B133" i="1"/>
  <c r="C134" i="1" s="1"/>
  <c r="G133" i="1"/>
  <c r="F133" i="1"/>
  <c r="K133" i="1"/>
  <c r="C135" i="1" l="1"/>
  <c r="H134" i="1"/>
  <c r="G134" i="1"/>
  <c r="I134" i="1"/>
  <c r="F134" i="1"/>
  <c r="E134" i="1"/>
  <c r="B134" i="1"/>
  <c r="K132" i="1"/>
  <c r="K135" i="1" l="1"/>
  <c r="G135" i="1"/>
  <c r="J135" i="1"/>
  <c r="F135" i="1"/>
  <c r="B135" i="1"/>
  <c r="H135" i="1"/>
  <c r="C136" i="1"/>
  <c r="E135" i="1"/>
  <c r="D135" i="1"/>
  <c r="I135" i="1"/>
  <c r="J136" i="1" l="1"/>
  <c r="F136" i="1"/>
  <c r="B136" i="1"/>
  <c r="I136" i="1"/>
  <c r="E136" i="1"/>
  <c r="D136" i="1"/>
  <c r="K136" i="1"/>
  <c r="H136" i="1"/>
  <c r="G136" i="1"/>
  <c r="C137" i="1"/>
  <c r="I137" i="1" l="1"/>
  <c r="E137" i="1"/>
  <c r="C138" i="1"/>
  <c r="H137" i="1"/>
  <c r="D137" i="1"/>
  <c r="J137" i="1"/>
  <c r="B137" i="1"/>
  <c r="G137" i="1"/>
  <c r="F137" i="1"/>
  <c r="K137" i="1"/>
  <c r="C139" i="1" l="1"/>
  <c r="H138" i="1"/>
  <c r="D138" i="1"/>
  <c r="K138" i="1"/>
  <c r="G138" i="1"/>
  <c r="I138" i="1"/>
  <c r="F138" i="1"/>
  <c r="E138" i="1"/>
  <c r="J138" i="1"/>
  <c r="B138" i="1"/>
  <c r="K139" i="1" l="1"/>
  <c r="G139" i="1"/>
  <c r="J139" i="1"/>
  <c r="F139" i="1"/>
  <c r="B139" i="1"/>
  <c r="H139" i="1"/>
  <c r="C140" i="1"/>
  <c r="E139" i="1"/>
  <c r="D139" i="1"/>
  <c r="I139" i="1"/>
  <c r="J140" i="1" l="1"/>
  <c r="F140" i="1"/>
  <c r="B140" i="1"/>
  <c r="C141" i="1" s="1"/>
  <c r="I140" i="1"/>
  <c r="E140" i="1"/>
  <c r="D140" i="1"/>
  <c r="K140" i="1"/>
  <c r="H140" i="1"/>
  <c r="G140" i="1"/>
  <c r="I141" i="1" l="1"/>
  <c r="E141" i="1"/>
  <c r="C142" i="1"/>
  <c r="H141" i="1"/>
  <c r="B141" i="1"/>
  <c r="G141" i="1"/>
  <c r="F141" i="1"/>
  <c r="C143" i="1" l="1"/>
  <c r="H142" i="1"/>
  <c r="D142" i="1"/>
  <c r="K142" i="1"/>
  <c r="G142" i="1"/>
  <c r="I142" i="1"/>
  <c r="F142" i="1"/>
  <c r="E142" i="1"/>
  <c r="J142" i="1"/>
  <c r="B142" i="1"/>
  <c r="K143" i="1" l="1"/>
  <c r="G143" i="1"/>
  <c r="J143" i="1"/>
  <c r="F143" i="1"/>
  <c r="B143" i="1"/>
  <c r="H143" i="1"/>
  <c r="C144" i="1"/>
  <c r="E143" i="1"/>
  <c r="D143" i="1"/>
  <c r="I143" i="1"/>
  <c r="J144" i="1" l="1"/>
  <c r="F144" i="1"/>
  <c r="B144" i="1"/>
  <c r="I144" i="1"/>
  <c r="E144" i="1"/>
  <c r="D144" i="1"/>
  <c r="K144" i="1"/>
  <c r="H144" i="1"/>
  <c r="G144" i="1"/>
  <c r="C145" i="1"/>
  <c r="I145" i="1" l="1"/>
  <c r="E145" i="1"/>
  <c r="C146" i="1"/>
  <c r="H145" i="1"/>
  <c r="D145" i="1"/>
  <c r="J145" i="1"/>
  <c r="B145" i="1"/>
  <c r="G145" i="1"/>
  <c r="F145" i="1"/>
  <c r="K145" i="1"/>
  <c r="C147" i="1" l="1"/>
  <c r="H146" i="1"/>
  <c r="D146" i="1"/>
  <c r="K146" i="1"/>
  <c r="G146" i="1"/>
  <c r="I146" i="1"/>
  <c r="F146" i="1"/>
  <c r="E146" i="1"/>
  <c r="J146" i="1"/>
  <c r="B146" i="1"/>
  <c r="K147" i="1" l="1"/>
  <c r="G147" i="1"/>
  <c r="J147" i="1"/>
  <c r="F147" i="1"/>
  <c r="B147" i="1"/>
  <c r="H147" i="1"/>
  <c r="C148" i="1"/>
  <c r="E147" i="1"/>
  <c r="D147" i="1"/>
  <c r="I147" i="1"/>
  <c r="J148" i="1" l="1"/>
  <c r="F148" i="1"/>
  <c r="B148" i="1"/>
  <c r="C149" i="1" s="1"/>
  <c r="I148" i="1"/>
  <c r="E148" i="1"/>
  <c r="D148" i="1"/>
  <c r="K148" i="1"/>
  <c r="H148" i="1"/>
  <c r="G148" i="1"/>
  <c r="I149" i="1" l="1"/>
  <c r="E149" i="1"/>
  <c r="C150" i="1"/>
  <c r="H149" i="1"/>
  <c r="B149" i="1"/>
  <c r="G149" i="1"/>
  <c r="F149" i="1"/>
  <c r="C151" i="1" l="1"/>
  <c r="H150" i="1"/>
  <c r="D150" i="1"/>
  <c r="K150" i="1"/>
  <c r="G150" i="1"/>
  <c r="I150" i="1"/>
  <c r="F150" i="1"/>
  <c r="E150" i="1"/>
  <c r="J150" i="1"/>
  <c r="B150" i="1"/>
  <c r="K151" i="1" l="1"/>
  <c r="G151" i="1"/>
  <c r="J151" i="1"/>
  <c r="F151" i="1"/>
  <c r="B151" i="1"/>
  <c r="H151" i="1"/>
  <c r="C152" i="1"/>
  <c r="E151" i="1"/>
  <c r="D151" i="1"/>
  <c r="I151" i="1"/>
  <c r="J152" i="1" l="1"/>
  <c r="F152" i="1"/>
  <c r="B152" i="1"/>
  <c r="I152" i="1"/>
  <c r="E152" i="1"/>
  <c r="D152" i="1"/>
  <c r="K152" i="1"/>
  <c r="H152" i="1"/>
  <c r="G152" i="1"/>
  <c r="C153" i="1"/>
  <c r="I153" i="1" l="1"/>
  <c r="E153" i="1"/>
  <c r="C154" i="1"/>
  <c r="H153" i="1"/>
  <c r="D153" i="1"/>
  <c r="J153" i="1"/>
  <c r="B153" i="1"/>
  <c r="G153" i="1"/>
  <c r="F153" i="1"/>
  <c r="K153" i="1"/>
  <c r="H154" i="1" l="1"/>
  <c r="D154" i="1"/>
  <c r="K154" i="1"/>
  <c r="G154" i="1"/>
  <c r="I154" i="1"/>
  <c r="F154" i="1"/>
  <c r="E154" i="1"/>
  <c r="J154" i="1"/>
  <c r="B154" i="1"/>
  <c r="C155" i="1" s="1"/>
  <c r="G155" i="1" l="1"/>
  <c r="F155" i="1"/>
  <c r="B155" i="1"/>
  <c r="H155" i="1"/>
  <c r="C156" i="1"/>
  <c r="E155" i="1"/>
  <c r="I155" i="1"/>
  <c r="J156" i="1" l="1"/>
  <c r="F156" i="1"/>
  <c r="B156" i="1"/>
  <c r="I156" i="1"/>
  <c r="E156" i="1"/>
  <c r="D156" i="1"/>
  <c r="K156" i="1"/>
  <c r="H156" i="1"/>
  <c r="G156" i="1"/>
  <c r="C157" i="1"/>
  <c r="I157" i="1" l="1"/>
  <c r="E157" i="1"/>
  <c r="C158" i="1"/>
  <c r="H157" i="1"/>
  <c r="D157" i="1"/>
  <c r="J157" i="1"/>
  <c r="B157" i="1"/>
  <c r="G157" i="1"/>
  <c r="F157" i="1"/>
  <c r="K157" i="1"/>
  <c r="H158" i="1" l="1"/>
  <c r="D158" i="1"/>
  <c r="K158" i="1"/>
  <c r="G158" i="1"/>
  <c r="I158" i="1"/>
  <c r="F158" i="1"/>
  <c r="E158" i="1"/>
  <c r="J158" i="1"/>
  <c r="B158" i="1"/>
  <c r="C159" i="1" s="1"/>
  <c r="G159" i="1" l="1"/>
  <c r="F159" i="1"/>
  <c r="B159" i="1"/>
  <c r="C160" i="1" s="1"/>
  <c r="H159" i="1"/>
  <c r="J155" i="1" s="1"/>
  <c r="E159" i="1"/>
  <c r="I159" i="1"/>
  <c r="F160" i="1" l="1"/>
  <c r="B160" i="1"/>
  <c r="I160" i="1"/>
  <c r="E160" i="1"/>
  <c r="H160" i="1"/>
  <c r="G160" i="1"/>
  <c r="C161" i="1"/>
  <c r="I161" i="1" l="1"/>
  <c r="E161" i="1"/>
  <c r="C162" i="1"/>
  <c r="H161" i="1"/>
  <c r="D161" i="1"/>
  <c r="J161" i="1"/>
  <c r="B161" i="1"/>
  <c r="G161" i="1"/>
  <c r="F161" i="1"/>
  <c r="K161" i="1"/>
  <c r="C163" i="1" l="1"/>
  <c r="H162" i="1"/>
  <c r="D162" i="1"/>
  <c r="K162" i="1"/>
  <c r="G162" i="1"/>
  <c r="I162" i="1"/>
  <c r="F162" i="1"/>
  <c r="E162" i="1"/>
  <c r="J162" i="1"/>
  <c r="B162" i="1"/>
  <c r="K163" i="1" l="1"/>
  <c r="G163" i="1"/>
  <c r="J163" i="1"/>
  <c r="F163" i="1"/>
  <c r="B163" i="1"/>
  <c r="H163" i="1"/>
  <c r="C164" i="1"/>
  <c r="E163" i="1"/>
  <c r="D163" i="1"/>
  <c r="I163" i="1"/>
  <c r="J164" i="1" l="1"/>
  <c r="F164" i="1"/>
  <c r="B164" i="1"/>
  <c r="I164" i="1"/>
  <c r="E164" i="1"/>
  <c r="D164" i="1"/>
  <c r="K164" i="1"/>
  <c r="H164" i="1"/>
  <c r="G164" i="1"/>
  <c r="C165" i="1"/>
  <c r="I165" i="1" l="1"/>
  <c r="E165" i="1"/>
  <c r="H165" i="1"/>
  <c r="D165" i="1"/>
  <c r="J165" i="1"/>
  <c r="B165" i="1"/>
  <c r="C166" i="1" s="1"/>
  <c r="G165" i="1"/>
  <c r="F165" i="1"/>
  <c r="K165" i="1"/>
  <c r="C167" i="1" l="1"/>
  <c r="H166" i="1"/>
  <c r="G166" i="1"/>
  <c r="I166" i="1"/>
  <c r="F166" i="1"/>
  <c r="E166" i="1"/>
  <c r="B166" i="1"/>
  <c r="K167" i="1" l="1"/>
  <c r="G167" i="1"/>
  <c r="J167" i="1"/>
  <c r="F167" i="1"/>
  <c r="B167" i="1"/>
  <c r="H167" i="1"/>
  <c r="C168" i="1"/>
  <c r="E167" i="1"/>
  <c r="D167" i="1"/>
  <c r="I167" i="1"/>
  <c r="J168" i="1" l="1"/>
  <c r="F168" i="1"/>
  <c r="B168" i="1"/>
  <c r="I168" i="1"/>
  <c r="E168" i="1"/>
  <c r="D168" i="1"/>
  <c r="K168" i="1"/>
  <c r="H168" i="1"/>
  <c r="G168" i="1"/>
  <c r="C169" i="1"/>
  <c r="I169" i="1" l="1"/>
  <c r="E169" i="1"/>
  <c r="C170" i="1"/>
  <c r="H169" i="1"/>
  <c r="D169" i="1"/>
  <c r="J169" i="1"/>
  <c r="B169" i="1"/>
  <c r="G169" i="1"/>
  <c r="F169" i="1"/>
  <c r="K169" i="1"/>
  <c r="I170" i="1" l="1"/>
  <c r="E170" i="1"/>
  <c r="J170" i="1"/>
  <c r="D170" i="1"/>
  <c r="H170" i="1"/>
  <c r="K170" i="1"/>
  <c r="G170" i="1"/>
  <c r="F170" i="1"/>
  <c r="B170" i="1"/>
  <c r="C171" i="1" s="1"/>
  <c r="C172" i="1" l="1"/>
  <c r="H171" i="1"/>
  <c r="I171" i="1"/>
  <c r="G171" i="1"/>
  <c r="B171" i="1"/>
  <c r="E171" i="1"/>
  <c r="F171" i="1"/>
  <c r="K166" i="1"/>
  <c r="K172" i="1" l="1"/>
  <c r="G172" i="1"/>
  <c r="H172" i="1"/>
  <c r="B172" i="1"/>
  <c r="F172" i="1"/>
  <c r="E172" i="1"/>
  <c r="D172" i="1"/>
  <c r="C173" i="1"/>
  <c r="J172" i="1"/>
  <c r="I172" i="1"/>
  <c r="J173" i="1" l="1"/>
  <c r="F173" i="1"/>
  <c r="B173" i="1"/>
  <c r="G173" i="1"/>
  <c r="C174" i="1"/>
  <c r="K173" i="1"/>
  <c r="E173" i="1"/>
  <c r="H173" i="1"/>
  <c r="D173" i="1"/>
  <c r="I173" i="1"/>
  <c r="I174" i="1" l="1"/>
  <c r="E174" i="1"/>
  <c r="J174" i="1"/>
  <c r="D174" i="1"/>
  <c r="H174" i="1"/>
  <c r="K174" i="1"/>
  <c r="G174" i="1"/>
  <c r="F174" i="1"/>
  <c r="B174" i="1"/>
  <c r="C175" i="1" s="1"/>
  <c r="C176" i="1" l="1"/>
  <c r="H175" i="1"/>
  <c r="I175" i="1"/>
  <c r="G175" i="1"/>
  <c r="B175" i="1"/>
  <c r="E175" i="1"/>
  <c r="F175" i="1"/>
  <c r="K171" i="1"/>
  <c r="K176" i="1" l="1"/>
  <c r="G176" i="1"/>
  <c r="H176" i="1"/>
  <c r="B176" i="1"/>
  <c r="F176" i="1"/>
  <c r="E176" i="1"/>
  <c r="D176" i="1"/>
  <c r="J176" i="1"/>
  <c r="C177" i="1"/>
  <c r="I176" i="1"/>
  <c r="J177" i="1" l="1"/>
  <c r="F177" i="1"/>
  <c r="B177" i="1"/>
  <c r="G177" i="1"/>
  <c r="C178" i="1"/>
  <c r="K177" i="1"/>
  <c r="E177" i="1"/>
  <c r="H177" i="1"/>
  <c r="D177" i="1"/>
  <c r="I177" i="1"/>
  <c r="I178" i="1" l="1"/>
  <c r="E178" i="1"/>
  <c r="C179" i="1"/>
  <c r="J178" i="1"/>
  <c r="D178" i="1"/>
  <c r="H178" i="1"/>
  <c r="K178" i="1"/>
  <c r="G178" i="1"/>
  <c r="F178" i="1"/>
  <c r="B178" i="1"/>
  <c r="H179" i="1" l="1"/>
  <c r="D179" i="1"/>
  <c r="I179" i="1"/>
  <c r="G179" i="1"/>
  <c r="B179" i="1"/>
  <c r="C180" i="1" s="1"/>
  <c r="E179" i="1"/>
  <c r="K179" i="1"/>
  <c r="J179" i="1"/>
  <c r="F179" i="1"/>
  <c r="G180" i="1" l="1"/>
  <c r="H180" i="1"/>
  <c r="B180" i="1"/>
  <c r="F180" i="1"/>
  <c r="E180" i="1"/>
  <c r="C181" i="1"/>
  <c r="I180" i="1"/>
  <c r="J181" i="1" l="1"/>
  <c r="F181" i="1"/>
  <c r="B181" i="1"/>
  <c r="G181" i="1"/>
  <c r="C182" i="1"/>
  <c r="K181" i="1"/>
  <c r="E181" i="1"/>
  <c r="H181" i="1"/>
  <c r="D181" i="1"/>
  <c r="I181" i="1"/>
  <c r="I182" i="1" l="1"/>
  <c r="E182" i="1"/>
  <c r="C183" i="1"/>
  <c r="J182" i="1"/>
  <c r="D182" i="1"/>
  <c r="H182" i="1"/>
  <c r="K182" i="1"/>
  <c r="G182" i="1"/>
  <c r="F182" i="1"/>
  <c r="B182" i="1"/>
  <c r="C184" i="1" l="1"/>
  <c r="H183" i="1"/>
  <c r="D183" i="1"/>
  <c r="I183" i="1"/>
  <c r="G183" i="1"/>
  <c r="B183" i="1"/>
  <c r="E183" i="1"/>
  <c r="K183" i="1"/>
  <c r="J183" i="1"/>
  <c r="F183" i="1"/>
  <c r="K184" i="1" l="1"/>
  <c r="G184" i="1"/>
  <c r="H184" i="1"/>
  <c r="B184" i="1"/>
  <c r="F184" i="1"/>
  <c r="E184" i="1"/>
  <c r="D184" i="1"/>
  <c r="C185" i="1"/>
  <c r="J184" i="1"/>
  <c r="I184" i="1"/>
  <c r="J185" i="1" l="1"/>
  <c r="F185" i="1"/>
  <c r="B185" i="1"/>
  <c r="G185" i="1"/>
  <c r="C186" i="1"/>
  <c r="K185" i="1"/>
  <c r="E185" i="1"/>
  <c r="H185" i="1"/>
  <c r="D185" i="1"/>
  <c r="I185" i="1"/>
  <c r="I186" i="1" l="1"/>
  <c r="E186" i="1"/>
  <c r="C187" i="1"/>
  <c r="H186" i="1"/>
  <c r="G186" i="1"/>
  <c r="F186" i="1"/>
  <c r="B186" i="1"/>
  <c r="C188" i="1" l="1"/>
  <c r="H187" i="1"/>
  <c r="D187" i="1"/>
  <c r="I187" i="1"/>
  <c r="G187" i="1"/>
  <c r="B187" i="1"/>
  <c r="E187" i="1"/>
  <c r="K187" i="1"/>
  <c r="J187" i="1"/>
  <c r="F187" i="1"/>
  <c r="K188" i="1" l="1"/>
  <c r="G188" i="1"/>
  <c r="H188" i="1"/>
  <c r="B188" i="1"/>
  <c r="F188" i="1"/>
  <c r="E188" i="1"/>
  <c r="D188" i="1"/>
  <c r="C189" i="1"/>
  <c r="J188" i="1"/>
  <c r="I188" i="1"/>
  <c r="J189" i="1" l="1"/>
  <c r="F189" i="1"/>
  <c r="B189" i="1"/>
  <c r="G189" i="1"/>
  <c r="C190" i="1"/>
  <c r="K189" i="1"/>
  <c r="E189" i="1"/>
  <c r="H189" i="1"/>
  <c r="D189" i="1"/>
  <c r="I189" i="1"/>
  <c r="I190" i="1" l="1"/>
  <c r="E190" i="1"/>
  <c r="C191" i="1"/>
  <c r="J190" i="1"/>
  <c r="D190" i="1"/>
  <c r="H190" i="1"/>
  <c r="K190" i="1"/>
  <c r="G190" i="1"/>
  <c r="F190" i="1"/>
  <c r="B190" i="1"/>
  <c r="C192" i="1" l="1"/>
  <c r="H191" i="1"/>
  <c r="D191" i="1"/>
  <c r="I191" i="1"/>
  <c r="G191" i="1"/>
  <c r="B191" i="1"/>
  <c r="E191" i="1"/>
  <c r="K191" i="1"/>
  <c r="J191" i="1"/>
  <c r="F191" i="1"/>
  <c r="K192" i="1" l="1"/>
  <c r="G192" i="1"/>
  <c r="H192" i="1"/>
  <c r="B192" i="1"/>
  <c r="F192" i="1"/>
  <c r="E192" i="1"/>
  <c r="D192" i="1"/>
  <c r="C193" i="1"/>
  <c r="J192" i="1"/>
  <c r="I192" i="1"/>
  <c r="J193" i="1" l="1"/>
  <c r="F193" i="1"/>
  <c r="B193" i="1"/>
  <c r="G193" i="1"/>
  <c r="C194" i="1"/>
  <c r="K193" i="1"/>
  <c r="E193" i="1"/>
  <c r="H193" i="1"/>
  <c r="D193" i="1"/>
  <c r="I193" i="1"/>
  <c r="I194" i="1" l="1"/>
  <c r="E194" i="1"/>
  <c r="C195" i="1"/>
  <c r="H194" i="1"/>
  <c r="G194" i="1"/>
  <c r="F194" i="1"/>
  <c r="B194" i="1"/>
  <c r="C196" i="1" l="1"/>
  <c r="H195" i="1"/>
  <c r="D195" i="1"/>
  <c r="K195" i="1"/>
  <c r="I195" i="1"/>
  <c r="G195" i="1"/>
  <c r="B195" i="1"/>
  <c r="E195" i="1"/>
  <c r="J195" i="1"/>
  <c r="F195" i="1"/>
  <c r="K196" i="1" l="1"/>
  <c r="G196" i="1"/>
  <c r="J196" i="1"/>
  <c r="F196" i="1"/>
  <c r="B196" i="1"/>
  <c r="H196" i="1"/>
  <c r="C197" i="1"/>
  <c r="E196" i="1"/>
  <c r="I196" i="1"/>
  <c r="D196" i="1"/>
  <c r="F197" i="1" l="1"/>
  <c r="B197" i="1"/>
  <c r="I197" i="1"/>
  <c r="E197" i="1"/>
  <c r="C198" i="1"/>
  <c r="H197" i="1"/>
  <c r="G197" i="1"/>
  <c r="I198" i="1" l="1"/>
  <c r="E198" i="1"/>
  <c r="C199" i="1"/>
  <c r="H198" i="1"/>
  <c r="B198" i="1"/>
  <c r="G198" i="1"/>
  <c r="F198" i="1"/>
  <c r="H199" i="1" l="1"/>
  <c r="D199" i="1"/>
  <c r="K199" i="1"/>
  <c r="G199" i="1"/>
  <c r="I199" i="1"/>
  <c r="F199" i="1"/>
  <c r="B199" i="1"/>
  <c r="C200" i="1" s="1"/>
  <c r="J199" i="1"/>
  <c r="E199" i="1"/>
  <c r="G200" i="1" l="1"/>
  <c r="F200" i="1"/>
  <c r="B200" i="1"/>
  <c r="H200" i="1"/>
  <c r="C201" i="1"/>
  <c r="E200" i="1"/>
  <c r="I200" i="1"/>
  <c r="K198" i="1"/>
  <c r="J201" i="1" l="1"/>
  <c r="F201" i="1"/>
  <c r="B201" i="1"/>
  <c r="I201" i="1"/>
  <c r="E201" i="1"/>
  <c r="D201" i="1"/>
  <c r="K201" i="1"/>
  <c r="C202" i="1"/>
  <c r="H201" i="1"/>
  <c r="G201" i="1"/>
  <c r="I202" i="1" l="1"/>
  <c r="E202" i="1"/>
  <c r="C203" i="1"/>
  <c r="H202" i="1"/>
  <c r="D202" i="1"/>
  <c r="J202" i="1"/>
  <c r="B202" i="1"/>
  <c r="G202" i="1"/>
  <c r="F202" i="1"/>
  <c r="K202" i="1"/>
  <c r="C204" i="1" l="1"/>
  <c r="H203" i="1"/>
  <c r="D203" i="1"/>
  <c r="K203" i="1"/>
  <c r="G203" i="1"/>
  <c r="I203" i="1"/>
  <c r="F203" i="1"/>
  <c r="B203" i="1"/>
  <c r="J203" i="1"/>
  <c r="E203" i="1"/>
  <c r="K204" i="1" l="1"/>
  <c r="G204" i="1"/>
  <c r="J204" i="1"/>
  <c r="F204" i="1"/>
  <c r="B204" i="1"/>
  <c r="H204" i="1"/>
  <c r="C205" i="1"/>
  <c r="E204" i="1"/>
  <c r="I204" i="1"/>
  <c r="D204" i="1"/>
  <c r="J205" i="1" l="1"/>
  <c r="F205" i="1"/>
  <c r="B205" i="1"/>
  <c r="I205" i="1"/>
  <c r="E205" i="1"/>
  <c r="D205" i="1"/>
  <c r="K205" i="1"/>
  <c r="C206" i="1"/>
  <c r="H205" i="1"/>
  <c r="G205" i="1"/>
  <c r="G206" i="1" l="1"/>
  <c r="E206" i="1"/>
  <c r="C207" i="1"/>
  <c r="I206" i="1"/>
  <c r="B206" i="1"/>
  <c r="H206" i="1"/>
  <c r="F206" i="1"/>
  <c r="J207" i="1" l="1"/>
  <c r="F207" i="1"/>
  <c r="B207" i="1"/>
  <c r="I207" i="1"/>
  <c r="D207" i="1"/>
  <c r="H207" i="1"/>
  <c r="E207" i="1"/>
  <c r="C208" i="1"/>
  <c r="G207" i="1"/>
  <c r="K207" i="1"/>
  <c r="I208" i="1" l="1"/>
  <c r="E208" i="1"/>
  <c r="G208" i="1"/>
  <c r="B208" i="1"/>
  <c r="K208" i="1"/>
  <c r="F208" i="1"/>
  <c r="D208" i="1"/>
  <c r="C209" i="1"/>
  <c r="H208" i="1"/>
  <c r="J208" i="1"/>
  <c r="C210" i="1" l="1"/>
  <c r="H209" i="1"/>
  <c r="D209" i="1"/>
  <c r="K209" i="1"/>
  <c r="F209" i="1"/>
  <c r="J209" i="1"/>
  <c r="E209" i="1"/>
  <c r="G209" i="1"/>
  <c r="I209" i="1"/>
  <c r="B209" i="1"/>
  <c r="G210" i="1" l="1"/>
  <c r="E210" i="1"/>
  <c r="C211" i="1"/>
  <c r="I210" i="1"/>
  <c r="H210" i="1"/>
  <c r="F210" i="1"/>
  <c r="B210" i="1"/>
  <c r="J211" i="1" l="1"/>
  <c r="F211" i="1"/>
  <c r="B211" i="1"/>
  <c r="I211" i="1"/>
  <c r="D211" i="1"/>
  <c r="H211" i="1"/>
  <c r="E211" i="1"/>
  <c r="C212" i="1"/>
  <c r="G211" i="1"/>
  <c r="K211" i="1"/>
  <c r="I212" i="1" l="1"/>
  <c r="E212" i="1"/>
  <c r="G212" i="1"/>
  <c r="B212" i="1"/>
  <c r="K212" i="1"/>
  <c r="F212" i="1"/>
  <c r="D212" i="1"/>
  <c r="C213" i="1"/>
  <c r="H212" i="1"/>
  <c r="J212" i="1"/>
  <c r="C214" i="1" l="1"/>
  <c r="H213" i="1"/>
  <c r="K210" i="1" s="1"/>
  <c r="F213" i="1"/>
  <c r="E213" i="1"/>
  <c r="G213" i="1"/>
  <c r="I213" i="1"/>
  <c r="B213" i="1"/>
  <c r="K214" i="1" l="1"/>
  <c r="G214" i="1"/>
  <c r="J214" i="1"/>
  <c r="E214" i="1"/>
  <c r="C215" i="1"/>
  <c r="I214" i="1"/>
  <c r="D214" i="1"/>
  <c r="H214" i="1"/>
  <c r="F214" i="1"/>
  <c r="B214" i="1"/>
  <c r="J215" i="1" l="1"/>
  <c r="F215" i="1"/>
  <c r="B215" i="1"/>
  <c r="I215" i="1"/>
  <c r="D215" i="1"/>
  <c r="H215" i="1"/>
  <c r="E215" i="1"/>
  <c r="C216" i="1"/>
  <c r="G215" i="1"/>
  <c r="K215" i="1"/>
  <c r="I216" i="1" l="1"/>
  <c r="E216" i="1"/>
  <c r="G216" i="1"/>
  <c r="B216" i="1"/>
  <c r="K216" i="1"/>
  <c r="F216" i="1"/>
  <c r="D216" i="1"/>
  <c r="C217" i="1"/>
  <c r="H216" i="1"/>
  <c r="J216" i="1"/>
  <c r="C218" i="1" l="1"/>
  <c r="H217" i="1"/>
  <c r="J213" i="1" s="1"/>
  <c r="F217" i="1"/>
  <c r="E217" i="1"/>
  <c r="G217" i="1"/>
  <c r="I217" i="1"/>
  <c r="B217" i="1"/>
  <c r="K218" i="1" l="1"/>
  <c r="G218" i="1"/>
  <c r="J218" i="1"/>
  <c r="E218" i="1"/>
  <c r="C219" i="1"/>
  <c r="I218" i="1"/>
  <c r="D218" i="1"/>
  <c r="H218" i="1"/>
  <c r="F218" i="1"/>
  <c r="B218" i="1"/>
  <c r="J219" i="1" l="1"/>
  <c r="F219" i="1"/>
  <c r="B219" i="1"/>
  <c r="I219" i="1"/>
  <c r="D219" i="1"/>
  <c r="H219" i="1"/>
  <c r="E219" i="1"/>
  <c r="C220" i="1"/>
  <c r="G219" i="1"/>
  <c r="K219" i="1"/>
  <c r="I220" i="1" l="1"/>
  <c r="E220" i="1"/>
  <c r="G220" i="1"/>
  <c r="B220" i="1"/>
  <c r="K220" i="1"/>
  <c r="F220" i="1"/>
  <c r="D220" i="1"/>
  <c r="C221" i="1"/>
  <c r="H220" i="1"/>
  <c r="J220" i="1"/>
  <c r="C222" i="1" l="1"/>
  <c r="H221" i="1"/>
  <c r="D221" i="1"/>
  <c r="K221" i="1"/>
  <c r="F221" i="1"/>
  <c r="J221" i="1"/>
  <c r="E221" i="1"/>
  <c r="G221" i="1"/>
  <c r="I221" i="1"/>
  <c r="B221" i="1"/>
  <c r="K222" i="1" l="1"/>
  <c r="G222" i="1"/>
  <c r="J222" i="1"/>
  <c r="E222" i="1"/>
  <c r="C223" i="1"/>
  <c r="I222" i="1"/>
  <c r="D222" i="1"/>
  <c r="H222" i="1"/>
  <c r="F222" i="1"/>
  <c r="B222" i="1"/>
  <c r="J223" i="1" l="1"/>
  <c r="F223" i="1"/>
  <c r="B223" i="1"/>
  <c r="I223" i="1"/>
  <c r="D223" i="1"/>
  <c r="H223" i="1"/>
  <c r="E223" i="1"/>
  <c r="C224" i="1"/>
  <c r="G223" i="1"/>
  <c r="K223" i="1"/>
  <c r="I224" i="1" l="1"/>
  <c r="E224" i="1"/>
  <c r="G224" i="1"/>
  <c r="B224" i="1"/>
  <c r="F224" i="1"/>
  <c r="C225" i="1"/>
  <c r="H224" i="1"/>
  <c r="C226" i="1" l="1"/>
  <c r="H225" i="1"/>
  <c r="D225" i="1"/>
  <c r="K225" i="1"/>
  <c r="F225" i="1"/>
  <c r="J225" i="1"/>
  <c r="E225" i="1"/>
  <c r="G225" i="1"/>
  <c r="I225" i="1"/>
  <c r="B225" i="1"/>
  <c r="K226" i="1" l="1"/>
  <c r="G226" i="1"/>
  <c r="J226" i="1"/>
  <c r="E226" i="1"/>
  <c r="C227" i="1"/>
  <c r="I226" i="1"/>
  <c r="D226" i="1"/>
  <c r="H226" i="1"/>
  <c r="F226" i="1"/>
  <c r="B226" i="1"/>
  <c r="J227" i="1" l="1"/>
  <c r="F227" i="1"/>
  <c r="B227" i="1"/>
  <c r="I227" i="1"/>
  <c r="D227" i="1"/>
  <c r="H227" i="1"/>
  <c r="E227" i="1"/>
  <c r="C228" i="1"/>
  <c r="G227" i="1"/>
  <c r="K227" i="1"/>
  <c r="I228" i="1" l="1"/>
  <c r="E228" i="1"/>
  <c r="G228" i="1"/>
  <c r="B228" i="1"/>
  <c r="K228" i="1"/>
  <c r="F228" i="1"/>
  <c r="D228" i="1"/>
  <c r="C229" i="1"/>
  <c r="H228" i="1"/>
  <c r="J228" i="1"/>
  <c r="C230" i="1" l="1"/>
  <c r="H229" i="1"/>
  <c r="D229" i="1"/>
  <c r="K229" i="1"/>
  <c r="F229" i="1"/>
  <c r="J229" i="1"/>
  <c r="E229" i="1"/>
  <c r="G229" i="1"/>
  <c r="I229" i="1"/>
  <c r="B229" i="1"/>
  <c r="K230" i="1" l="1"/>
  <c r="G230" i="1"/>
  <c r="J230" i="1"/>
  <c r="E230" i="1"/>
  <c r="C231" i="1"/>
  <c r="I230" i="1"/>
  <c r="D230" i="1"/>
  <c r="H230" i="1"/>
  <c r="F230" i="1"/>
  <c r="B230" i="1"/>
  <c r="J231" i="1" l="1"/>
  <c r="F231" i="1"/>
  <c r="B231" i="1"/>
  <c r="I231" i="1"/>
  <c r="D231" i="1"/>
  <c r="H231" i="1"/>
  <c r="E231" i="1"/>
  <c r="C232" i="1"/>
  <c r="G231" i="1"/>
  <c r="K231" i="1"/>
  <c r="I232" i="1" l="1"/>
  <c r="E232" i="1"/>
  <c r="G232" i="1"/>
  <c r="B232" i="1"/>
  <c r="K232" i="1"/>
  <c r="F232" i="1"/>
  <c r="D232" i="1"/>
  <c r="C233" i="1"/>
  <c r="H232" i="1"/>
  <c r="J232" i="1"/>
  <c r="C234" i="1" l="1"/>
  <c r="H233" i="1"/>
  <c r="D233" i="1"/>
  <c r="K233" i="1"/>
  <c r="F233" i="1"/>
  <c r="J233" i="1"/>
  <c r="E233" i="1"/>
  <c r="G233" i="1"/>
  <c r="I233" i="1"/>
  <c r="B233" i="1"/>
  <c r="K234" i="1" l="1"/>
  <c r="G234" i="1"/>
  <c r="J234" i="1"/>
  <c r="E234" i="1"/>
  <c r="C235" i="1"/>
  <c r="I234" i="1"/>
  <c r="D234" i="1"/>
  <c r="H234" i="1"/>
  <c r="F234" i="1"/>
  <c r="B234" i="1"/>
  <c r="J235" i="1" l="1"/>
  <c r="F235" i="1"/>
  <c r="B235" i="1"/>
  <c r="I235" i="1"/>
  <c r="D235" i="1"/>
  <c r="H235" i="1"/>
  <c r="E235" i="1"/>
  <c r="C236" i="1"/>
  <c r="G235" i="1"/>
  <c r="K235" i="1"/>
  <c r="I236" i="1" l="1"/>
  <c r="E236" i="1"/>
  <c r="G236" i="1"/>
  <c r="B236" i="1"/>
  <c r="K236" i="1"/>
  <c r="F236" i="1"/>
  <c r="D236" i="1"/>
  <c r="C237" i="1"/>
  <c r="H236" i="1"/>
  <c r="J236" i="1"/>
  <c r="C238" i="1" l="1"/>
  <c r="H237" i="1"/>
  <c r="D237" i="1"/>
  <c r="K237" i="1"/>
  <c r="F237" i="1"/>
  <c r="J237" i="1"/>
  <c r="E237" i="1"/>
  <c r="G237" i="1"/>
  <c r="I237" i="1"/>
  <c r="B237" i="1"/>
  <c r="K238" i="1" l="1"/>
  <c r="G238" i="1"/>
  <c r="J238" i="1"/>
  <c r="E238" i="1"/>
  <c r="C239" i="1"/>
  <c r="I238" i="1"/>
  <c r="D238" i="1"/>
  <c r="H238" i="1"/>
  <c r="F238" i="1"/>
  <c r="B238" i="1"/>
  <c r="J239" i="1" l="1"/>
  <c r="F239" i="1"/>
  <c r="B239" i="1"/>
  <c r="I239" i="1"/>
  <c r="D239" i="1"/>
  <c r="H239" i="1"/>
  <c r="E239" i="1"/>
  <c r="C240" i="1"/>
  <c r="G239" i="1"/>
  <c r="K239" i="1"/>
  <c r="I240" i="1" l="1"/>
  <c r="E240" i="1"/>
  <c r="G240" i="1"/>
  <c r="B240" i="1"/>
  <c r="K240" i="1"/>
  <c r="F240" i="1"/>
  <c r="D240" i="1"/>
  <c r="C241" i="1"/>
  <c r="H240" i="1"/>
  <c r="J240" i="1"/>
  <c r="C242" i="1" l="1"/>
  <c r="H241" i="1"/>
  <c r="D241" i="1"/>
  <c r="K241" i="1"/>
  <c r="F241" i="1"/>
  <c r="J241" i="1"/>
  <c r="E241" i="1"/>
  <c r="G241" i="1"/>
  <c r="I241" i="1"/>
  <c r="B241" i="1"/>
  <c r="K242" i="1" l="1"/>
  <c r="G242" i="1"/>
  <c r="J242" i="1"/>
  <c r="E242" i="1"/>
  <c r="C243" i="1"/>
  <c r="I242" i="1"/>
  <c r="D242" i="1"/>
  <c r="H242" i="1"/>
  <c r="F242" i="1"/>
  <c r="B242" i="1"/>
  <c r="J243" i="1" l="1"/>
  <c r="F243" i="1"/>
  <c r="B243" i="1"/>
  <c r="I243" i="1"/>
  <c r="D243" i="1"/>
  <c r="H243" i="1"/>
  <c r="E243" i="1"/>
  <c r="C244" i="1"/>
  <c r="G243" i="1"/>
  <c r="K243" i="1"/>
  <c r="I244" i="1" l="1"/>
  <c r="E244" i="1"/>
  <c r="G244" i="1"/>
  <c r="B244" i="1"/>
  <c r="K244" i="1"/>
  <c r="F244" i="1"/>
  <c r="D244" i="1"/>
  <c r="C245" i="1"/>
  <c r="H244" i="1"/>
  <c r="J244" i="1"/>
  <c r="C246" i="1" l="1"/>
  <c r="H245" i="1"/>
  <c r="D245" i="1"/>
  <c r="K245" i="1"/>
  <c r="F245" i="1"/>
  <c r="J245" i="1"/>
  <c r="E245" i="1"/>
  <c r="G245" i="1"/>
  <c r="I245" i="1"/>
  <c r="B245" i="1"/>
  <c r="K246" i="1" l="1"/>
  <c r="G246" i="1"/>
  <c r="J246" i="1"/>
  <c r="E246" i="1"/>
  <c r="C247" i="1"/>
  <c r="I246" i="1"/>
  <c r="D246" i="1"/>
  <c r="H246" i="1"/>
  <c r="F246" i="1"/>
  <c r="B246" i="1"/>
  <c r="J247" i="1" l="1"/>
  <c r="F247" i="1"/>
  <c r="B247" i="1"/>
  <c r="I247" i="1"/>
  <c r="D247" i="1"/>
  <c r="H247" i="1"/>
  <c r="E247" i="1"/>
  <c r="C248" i="1"/>
  <c r="G247" i="1"/>
  <c r="K247" i="1"/>
  <c r="I248" i="1" l="1"/>
  <c r="E248" i="1"/>
  <c r="C249" i="1"/>
  <c r="G248" i="1"/>
  <c r="B248" i="1"/>
  <c r="K248" i="1"/>
  <c r="F248" i="1"/>
  <c r="D248" i="1"/>
  <c r="H248" i="1"/>
  <c r="J248" i="1"/>
  <c r="C250" i="1" l="1"/>
  <c r="H249" i="1"/>
  <c r="D249" i="1"/>
  <c r="K249" i="1"/>
  <c r="G249" i="1"/>
  <c r="I249" i="1"/>
  <c r="F249" i="1"/>
  <c r="J249" i="1"/>
  <c r="E249" i="1"/>
  <c r="B249" i="1"/>
  <c r="K250" i="1" l="1"/>
  <c r="G250" i="1"/>
  <c r="J250" i="1"/>
  <c r="F250" i="1"/>
  <c r="B250" i="1"/>
  <c r="H250" i="1"/>
  <c r="C251" i="1"/>
  <c r="E250" i="1"/>
  <c r="I250" i="1"/>
  <c r="D250" i="1"/>
  <c r="J251" i="1" l="1"/>
  <c r="F251" i="1"/>
  <c r="B251" i="1"/>
  <c r="C252" i="1" s="1"/>
  <c r="I251" i="1"/>
  <c r="E251" i="1"/>
  <c r="D251" i="1"/>
  <c r="K251" i="1"/>
  <c r="H251" i="1"/>
  <c r="G251" i="1"/>
  <c r="I252" i="1" l="1"/>
  <c r="E252" i="1"/>
  <c r="C253" i="1"/>
  <c r="H252" i="1"/>
  <c r="B252" i="1"/>
  <c r="G252" i="1"/>
  <c r="F252" i="1"/>
  <c r="H253" i="1" l="1"/>
  <c r="D253" i="1"/>
  <c r="K253" i="1"/>
  <c r="G253" i="1"/>
  <c r="I253" i="1"/>
  <c r="F253" i="1"/>
  <c r="E253" i="1"/>
  <c r="J253" i="1"/>
  <c r="B253" i="1"/>
  <c r="C254" i="1" s="1"/>
  <c r="G254" i="1" l="1"/>
  <c r="F254" i="1"/>
  <c r="B254" i="1"/>
  <c r="H254" i="1"/>
  <c r="C255" i="1"/>
  <c r="E254" i="1"/>
  <c r="I254" i="1"/>
  <c r="K252" i="1"/>
  <c r="J255" i="1" l="1"/>
  <c r="F255" i="1"/>
  <c r="B255" i="1"/>
  <c r="C256" i="1" s="1"/>
  <c r="I255" i="1"/>
  <c r="E255" i="1"/>
  <c r="D255" i="1"/>
  <c r="K255" i="1"/>
  <c r="H255" i="1"/>
  <c r="G255" i="1"/>
  <c r="I256" i="1" l="1"/>
  <c r="E256" i="1"/>
  <c r="C257" i="1"/>
  <c r="H256" i="1"/>
  <c r="B256" i="1"/>
  <c r="G256" i="1"/>
  <c r="F256" i="1"/>
  <c r="K254" i="1" s="1"/>
  <c r="C258" i="1" l="1"/>
  <c r="H257" i="1"/>
  <c r="D257" i="1"/>
  <c r="K257" i="1"/>
  <c r="G257" i="1"/>
  <c r="I257" i="1"/>
  <c r="F257" i="1"/>
  <c r="E257" i="1"/>
  <c r="J257" i="1"/>
  <c r="B257" i="1"/>
  <c r="K258" i="1" l="1"/>
  <c r="G258" i="1"/>
  <c r="J258" i="1"/>
  <c r="F258" i="1"/>
  <c r="B258" i="1"/>
  <c r="C259" i="1" s="1"/>
  <c r="H258" i="1"/>
  <c r="E258" i="1"/>
  <c r="D258" i="1"/>
  <c r="I258" i="1"/>
  <c r="F259" i="1" l="1"/>
  <c r="B259" i="1"/>
  <c r="C260" i="1" s="1"/>
  <c r="I259" i="1"/>
  <c r="E259" i="1"/>
  <c r="H259" i="1"/>
  <c r="G259" i="1"/>
  <c r="I260" i="1" l="1"/>
  <c r="E260" i="1"/>
  <c r="C261" i="1"/>
  <c r="H260" i="1"/>
  <c r="B260" i="1"/>
  <c r="G260" i="1"/>
  <c r="F260" i="1"/>
  <c r="K256" i="1"/>
  <c r="H261" i="1" l="1"/>
  <c r="D261" i="1"/>
  <c r="K261" i="1"/>
  <c r="G261" i="1"/>
  <c r="I261" i="1"/>
  <c r="F261" i="1"/>
  <c r="E261" i="1"/>
  <c r="J261" i="1"/>
  <c r="B261" i="1"/>
  <c r="C262" i="1" s="1"/>
  <c r="G262" i="1" l="1"/>
  <c r="F262" i="1"/>
  <c r="B262" i="1"/>
  <c r="H262" i="1"/>
  <c r="C263" i="1"/>
  <c r="E262" i="1"/>
  <c r="I262" i="1"/>
  <c r="K260" i="1"/>
  <c r="J263" i="1" l="1"/>
  <c r="F263" i="1"/>
  <c r="B263" i="1"/>
  <c r="I263" i="1"/>
  <c r="E263" i="1"/>
  <c r="D263" i="1"/>
  <c r="K263" i="1"/>
  <c r="H263" i="1"/>
  <c r="G263" i="1"/>
  <c r="C264" i="1"/>
  <c r="I264" i="1" l="1"/>
  <c r="E264" i="1"/>
  <c r="H264" i="1"/>
  <c r="D264" i="1"/>
  <c r="J264" i="1"/>
  <c r="B264" i="1"/>
  <c r="C265" i="1" s="1"/>
  <c r="G264" i="1"/>
  <c r="F264" i="1"/>
  <c r="K264" i="1"/>
  <c r="H265" i="1" l="1"/>
  <c r="G265" i="1"/>
  <c r="I265" i="1"/>
  <c r="F265" i="1"/>
  <c r="E265" i="1"/>
  <c r="B265" i="1"/>
  <c r="C266" i="1" s="1"/>
  <c r="G266" i="1" l="1"/>
  <c r="F266" i="1"/>
  <c r="B266" i="1"/>
  <c r="H266" i="1"/>
  <c r="C267" i="1"/>
  <c r="E266" i="1"/>
  <c r="I266" i="1"/>
  <c r="J260" i="1"/>
  <c r="D260" i="1" s="1"/>
  <c r="J262" i="1"/>
  <c r="J267" i="1" l="1"/>
  <c r="F267" i="1"/>
  <c r="B267" i="1"/>
  <c r="I267" i="1"/>
  <c r="E267" i="1"/>
  <c r="D267" i="1"/>
  <c r="K267" i="1"/>
  <c r="H267" i="1"/>
  <c r="G267" i="1"/>
  <c r="C268" i="1"/>
  <c r="C269" i="1" l="1"/>
  <c r="I268" i="1"/>
  <c r="E268" i="1"/>
  <c r="H268" i="1"/>
  <c r="D268" i="1"/>
  <c r="J268" i="1"/>
  <c r="B268" i="1"/>
  <c r="G268" i="1"/>
  <c r="F268" i="1"/>
  <c r="K268" i="1"/>
  <c r="K269" i="1" l="1"/>
  <c r="G269" i="1"/>
  <c r="H269" i="1"/>
  <c r="B269" i="1"/>
  <c r="F269" i="1"/>
  <c r="C270" i="1"/>
  <c r="J269" i="1"/>
  <c r="I269" i="1"/>
  <c r="E269" i="1"/>
  <c r="D269" i="1"/>
  <c r="F270" i="1" l="1"/>
  <c r="B270" i="1"/>
  <c r="G270" i="1"/>
  <c r="C271" i="1"/>
  <c r="E270" i="1"/>
  <c r="I270" i="1"/>
  <c r="H270" i="1"/>
  <c r="K266" i="1"/>
  <c r="I271" i="1" l="1"/>
  <c r="E271" i="1"/>
  <c r="C272" i="1"/>
  <c r="J271" i="1"/>
  <c r="D271" i="1"/>
  <c r="H271" i="1"/>
  <c r="F271" i="1"/>
  <c r="B271" i="1"/>
  <c r="K271" i="1"/>
  <c r="G271" i="1"/>
  <c r="C273" i="1" l="1"/>
  <c r="H272" i="1"/>
  <c r="D272" i="1"/>
  <c r="I272" i="1"/>
  <c r="G272" i="1"/>
  <c r="B272" i="1"/>
  <c r="J272" i="1"/>
  <c r="F272" i="1"/>
  <c r="E272" i="1"/>
  <c r="K272" i="1"/>
  <c r="G273" i="1" l="1"/>
  <c r="F273" i="1"/>
  <c r="I273" i="1"/>
  <c r="B273" i="1"/>
  <c r="H273" i="1"/>
  <c r="C274" i="1"/>
  <c r="E273" i="1"/>
  <c r="F274" i="1" l="1"/>
  <c r="B274" i="1"/>
  <c r="I274" i="1"/>
  <c r="E274" i="1"/>
  <c r="C275" i="1"/>
  <c r="G274" i="1"/>
  <c r="H274" i="1"/>
  <c r="J270" i="1"/>
  <c r="I275" i="1" l="1"/>
  <c r="E275" i="1"/>
  <c r="H275" i="1"/>
  <c r="D275" i="1"/>
  <c r="K275" i="1"/>
  <c r="J275" i="1"/>
  <c r="B275" i="1"/>
  <c r="C276" i="1" s="1"/>
  <c r="G275" i="1"/>
  <c r="F275" i="1"/>
  <c r="C277" i="1" l="1"/>
  <c r="H276" i="1"/>
  <c r="G276" i="1"/>
  <c r="B276" i="1"/>
  <c r="I276" i="1"/>
  <c r="E276" i="1"/>
  <c r="F276" i="1"/>
  <c r="K274" i="1"/>
  <c r="K277" i="1" l="1"/>
  <c r="G277" i="1"/>
  <c r="J277" i="1"/>
  <c r="F277" i="1"/>
  <c r="B277" i="1"/>
  <c r="I277" i="1"/>
  <c r="H277" i="1"/>
  <c r="C278" i="1"/>
  <c r="E277" i="1"/>
  <c r="D277" i="1"/>
  <c r="F278" i="1" l="1"/>
  <c r="B278" i="1"/>
  <c r="I278" i="1"/>
  <c r="E278" i="1"/>
  <c r="C279" i="1"/>
  <c r="G278" i="1"/>
  <c r="J276" i="1" s="1"/>
  <c r="H278" i="1"/>
  <c r="J274" i="1" l="1"/>
  <c r="D274" i="1" s="1"/>
  <c r="I279" i="1"/>
  <c r="E279" i="1"/>
  <c r="C280" i="1"/>
  <c r="H279" i="1"/>
  <c r="B279" i="1"/>
  <c r="G279" i="1"/>
  <c r="F279" i="1"/>
  <c r="C281" i="1" l="1"/>
  <c r="H280" i="1"/>
  <c r="D280" i="1"/>
  <c r="K280" i="1"/>
  <c r="G280" i="1"/>
  <c r="J280" i="1"/>
  <c r="B280" i="1"/>
  <c r="I280" i="1"/>
  <c r="E280" i="1"/>
  <c r="F280" i="1"/>
  <c r="K281" i="1" l="1"/>
  <c r="G281" i="1"/>
  <c r="J281" i="1"/>
  <c r="F281" i="1"/>
  <c r="B281" i="1"/>
  <c r="I281" i="1"/>
  <c r="H281" i="1"/>
  <c r="C282" i="1"/>
  <c r="E281" i="1"/>
  <c r="D281" i="1"/>
  <c r="F282" i="1" l="1"/>
  <c r="B282" i="1"/>
  <c r="I282" i="1"/>
  <c r="E282" i="1"/>
  <c r="C283" i="1"/>
  <c r="G282" i="1"/>
  <c r="H282" i="1"/>
  <c r="K279" i="1" l="1"/>
  <c r="I283" i="1"/>
  <c r="E283" i="1"/>
  <c r="C284" i="1"/>
  <c r="H283" i="1"/>
  <c r="D283" i="1"/>
  <c r="K283" i="1"/>
  <c r="J283" i="1"/>
  <c r="B283" i="1"/>
  <c r="G283" i="1"/>
  <c r="F283" i="1"/>
  <c r="H284" i="1" l="1"/>
  <c r="D284" i="1"/>
  <c r="K284" i="1"/>
  <c r="G284" i="1"/>
  <c r="J284" i="1"/>
  <c r="B284" i="1"/>
  <c r="C285" i="1" s="1"/>
  <c r="I284" i="1"/>
  <c r="E284" i="1"/>
  <c r="F284" i="1"/>
  <c r="G285" i="1" l="1"/>
  <c r="F285" i="1"/>
  <c r="B285" i="1"/>
  <c r="I285" i="1"/>
  <c r="H285" i="1"/>
  <c r="C286" i="1"/>
  <c r="E285" i="1"/>
  <c r="K282" i="1"/>
  <c r="J286" i="1" l="1"/>
  <c r="F286" i="1"/>
  <c r="B286" i="1"/>
  <c r="I286" i="1"/>
  <c r="E286" i="1"/>
  <c r="C287" i="1"/>
  <c r="G286" i="1"/>
  <c r="D286" i="1"/>
  <c r="K286" i="1"/>
  <c r="H286" i="1"/>
  <c r="I287" i="1" l="1"/>
  <c r="E287" i="1"/>
  <c r="C288" i="1"/>
  <c r="H287" i="1"/>
  <c r="B287" i="1"/>
  <c r="G287" i="1"/>
  <c r="F287" i="1"/>
  <c r="K285" i="1"/>
  <c r="C289" i="1" l="1"/>
  <c r="H288" i="1"/>
  <c r="D288" i="1"/>
  <c r="K288" i="1"/>
  <c r="G288" i="1"/>
  <c r="J288" i="1"/>
  <c r="B288" i="1"/>
  <c r="I288" i="1"/>
  <c r="E288" i="1"/>
  <c r="F288" i="1"/>
  <c r="K289" i="1" l="1"/>
  <c r="G289" i="1"/>
  <c r="J289" i="1"/>
  <c r="F289" i="1"/>
  <c r="B289" i="1"/>
  <c r="I289" i="1"/>
  <c r="H289" i="1"/>
  <c r="C290" i="1"/>
  <c r="E289" i="1"/>
  <c r="D289" i="1"/>
  <c r="J290" i="1" l="1"/>
  <c r="F290" i="1"/>
  <c r="B290" i="1"/>
  <c r="I290" i="1"/>
  <c r="E290" i="1"/>
  <c r="C291" i="1"/>
  <c r="G290" i="1"/>
  <c r="D290" i="1"/>
  <c r="K290" i="1"/>
  <c r="H290" i="1"/>
  <c r="I291" i="1" l="1"/>
  <c r="E291" i="1"/>
  <c r="C292" i="1"/>
  <c r="H291" i="1"/>
  <c r="B291" i="1"/>
  <c r="G291" i="1"/>
  <c r="F291" i="1"/>
  <c r="K287" i="1"/>
  <c r="H292" i="1" l="1"/>
  <c r="D292" i="1"/>
  <c r="C293" i="1"/>
  <c r="K292" i="1"/>
  <c r="G292" i="1"/>
  <c r="J292" i="1"/>
  <c r="B292" i="1"/>
  <c r="I292" i="1"/>
  <c r="E292" i="1"/>
  <c r="F292" i="1"/>
  <c r="H293" i="1" l="1"/>
  <c r="D293" i="1"/>
  <c r="J293" i="1"/>
  <c r="E293" i="1"/>
  <c r="I293" i="1"/>
  <c r="B293" i="1"/>
  <c r="C294" i="1" s="1"/>
  <c r="K293" i="1"/>
  <c r="G293" i="1"/>
  <c r="F293" i="1"/>
  <c r="G294" i="1" l="1"/>
  <c r="C295" i="1"/>
  <c r="I294" i="1"/>
  <c r="H294" i="1"/>
  <c r="B294" i="1"/>
  <c r="F294" i="1"/>
  <c r="E294" i="1"/>
  <c r="K291" i="1"/>
  <c r="J295" i="1" l="1"/>
  <c r="F295" i="1"/>
  <c r="B295" i="1"/>
  <c r="H295" i="1"/>
  <c r="G295" i="1"/>
  <c r="I295" i="1"/>
  <c r="E295" i="1"/>
  <c r="D295" i="1"/>
  <c r="K295" i="1"/>
  <c r="C296" i="1"/>
  <c r="I296" i="1" l="1"/>
  <c r="E296" i="1"/>
  <c r="F296" i="1"/>
  <c r="C297" i="1"/>
  <c r="H296" i="1"/>
  <c r="G296" i="1"/>
  <c r="B296" i="1"/>
  <c r="J294" i="1"/>
  <c r="C298" i="1" l="1"/>
  <c r="H297" i="1"/>
  <c r="D297" i="1"/>
  <c r="J297" i="1"/>
  <c r="E297" i="1"/>
  <c r="I297" i="1"/>
  <c r="B297" i="1"/>
  <c r="K297" i="1"/>
  <c r="G297" i="1"/>
  <c r="F297" i="1"/>
  <c r="K298" i="1" l="1"/>
  <c r="G298" i="1"/>
  <c r="I298" i="1"/>
  <c r="D298" i="1"/>
  <c r="H298" i="1"/>
  <c r="B298" i="1"/>
  <c r="C299" i="1" s="1"/>
  <c r="F298" i="1"/>
  <c r="E298" i="1"/>
  <c r="J298" i="1"/>
  <c r="F299" i="1" l="1"/>
  <c r="K296" i="1" s="1"/>
  <c r="B299" i="1"/>
  <c r="H299" i="1"/>
  <c r="G299" i="1"/>
  <c r="I299" i="1"/>
  <c r="E299" i="1"/>
  <c r="C300" i="1"/>
  <c r="I300" i="1" l="1"/>
  <c r="E300" i="1"/>
  <c r="K300" i="1"/>
  <c r="F300" i="1"/>
  <c r="C301" i="1"/>
  <c r="J300" i="1"/>
  <c r="D300" i="1"/>
  <c r="H300" i="1"/>
  <c r="G300" i="1"/>
  <c r="B300" i="1"/>
  <c r="H301" i="1" l="1"/>
  <c r="D301" i="1"/>
  <c r="J301" i="1"/>
  <c r="E301" i="1"/>
  <c r="I301" i="1"/>
  <c r="B301" i="1"/>
  <c r="C302" i="1" s="1"/>
  <c r="K301" i="1"/>
  <c r="G301" i="1"/>
  <c r="F301" i="1"/>
  <c r="G302" i="1" l="1"/>
  <c r="C303" i="1"/>
  <c r="I302" i="1"/>
  <c r="H302" i="1"/>
  <c r="B302" i="1"/>
  <c r="F302" i="1"/>
  <c r="K299" i="1" s="1"/>
  <c r="E302" i="1"/>
  <c r="F303" i="1" l="1"/>
  <c r="B303" i="1"/>
  <c r="H303" i="1"/>
  <c r="G303" i="1"/>
  <c r="I303" i="1"/>
  <c r="E303" i="1"/>
  <c r="C304" i="1"/>
  <c r="I304" i="1" l="1"/>
  <c r="E304" i="1"/>
  <c r="K304" i="1"/>
  <c r="F304" i="1"/>
  <c r="C305" i="1"/>
  <c r="J304" i="1"/>
  <c r="D304" i="1"/>
  <c r="H304" i="1"/>
  <c r="G304" i="1"/>
  <c r="B304" i="1"/>
  <c r="H305" i="1" l="1"/>
  <c r="D305" i="1"/>
  <c r="J305" i="1"/>
  <c r="E305" i="1"/>
  <c r="I305" i="1"/>
  <c r="B305" i="1"/>
  <c r="C306" i="1" s="1"/>
  <c r="K305" i="1"/>
  <c r="G305" i="1"/>
  <c r="F305" i="1"/>
  <c r="G306" i="1" l="1"/>
  <c r="C307" i="1"/>
  <c r="I306" i="1"/>
  <c r="H306" i="1"/>
  <c r="B306" i="1"/>
  <c r="F306" i="1"/>
  <c r="E306" i="1"/>
  <c r="J307" i="1" l="1"/>
  <c r="F307" i="1"/>
  <c r="B307" i="1"/>
  <c r="H307" i="1"/>
  <c r="G307" i="1"/>
  <c r="I307" i="1"/>
  <c r="E307" i="1"/>
  <c r="D307" i="1"/>
  <c r="K307" i="1"/>
  <c r="C308" i="1"/>
  <c r="K303" i="1"/>
  <c r="I308" i="1" l="1"/>
  <c r="E308" i="1"/>
  <c r="K308" i="1"/>
  <c r="F308" i="1"/>
  <c r="G308" i="1"/>
  <c r="D308" i="1"/>
  <c r="J308" i="1"/>
  <c r="H308" i="1"/>
  <c r="B308" i="1"/>
  <c r="C309" i="1" s="1"/>
  <c r="C310" i="1" l="1"/>
  <c r="H309" i="1"/>
  <c r="E309" i="1"/>
  <c r="I309" i="1"/>
  <c r="B309" i="1"/>
  <c r="G309" i="1"/>
  <c r="K306" i="1" s="1"/>
  <c r="F309" i="1"/>
  <c r="K310" i="1" l="1"/>
  <c r="G310" i="1"/>
  <c r="C311" i="1"/>
  <c r="I310" i="1"/>
  <c r="D310" i="1"/>
  <c r="H310" i="1"/>
  <c r="F310" i="1"/>
  <c r="B310" i="1"/>
  <c r="J310" i="1"/>
  <c r="E310" i="1"/>
  <c r="J311" i="1" l="1"/>
  <c r="F311" i="1"/>
  <c r="B311" i="1"/>
  <c r="H311" i="1"/>
  <c r="E311" i="1"/>
  <c r="K311" i="1"/>
  <c r="D311" i="1"/>
  <c r="C312" i="1"/>
  <c r="I311" i="1"/>
  <c r="G311" i="1"/>
  <c r="I312" i="1" l="1"/>
  <c r="E312" i="1"/>
  <c r="F312" i="1"/>
  <c r="C313" i="1"/>
  <c r="G312" i="1"/>
  <c r="K309" i="1" s="1"/>
  <c r="B312" i="1"/>
  <c r="H312" i="1"/>
  <c r="C314" i="1" l="1"/>
  <c r="H313" i="1"/>
  <c r="D313" i="1"/>
  <c r="J313" i="1"/>
  <c r="E313" i="1"/>
  <c r="K313" i="1"/>
  <c r="I313" i="1"/>
  <c r="B313" i="1"/>
  <c r="F313" i="1"/>
  <c r="G313" i="1"/>
  <c r="K314" i="1" l="1"/>
  <c r="G314" i="1"/>
  <c r="C315" i="1"/>
  <c r="I314" i="1"/>
  <c r="D314" i="1"/>
  <c r="H314" i="1"/>
  <c r="F314" i="1"/>
  <c r="J314" i="1"/>
  <c r="E314" i="1"/>
  <c r="B314" i="1"/>
  <c r="J315" i="1" l="1"/>
  <c r="F315" i="1"/>
  <c r="B315" i="1"/>
  <c r="H315" i="1"/>
  <c r="E315" i="1"/>
  <c r="K315" i="1"/>
  <c r="D315" i="1"/>
  <c r="G315" i="1"/>
  <c r="C316" i="1"/>
  <c r="I315" i="1"/>
  <c r="I316" i="1" l="1"/>
  <c r="E316" i="1"/>
  <c r="F316" i="1"/>
  <c r="C317" i="1"/>
  <c r="G316" i="1"/>
  <c r="H316" i="1"/>
  <c r="B316" i="1"/>
  <c r="C318" i="1" l="1"/>
  <c r="H317" i="1"/>
  <c r="D317" i="1"/>
  <c r="J317" i="1"/>
  <c r="E317" i="1"/>
  <c r="K317" i="1"/>
  <c r="I317" i="1"/>
  <c r="B317" i="1"/>
  <c r="G317" i="1"/>
  <c r="F317" i="1"/>
  <c r="K318" i="1" l="1"/>
  <c r="G318" i="1"/>
  <c r="C319" i="1"/>
  <c r="I318" i="1"/>
  <c r="D318" i="1"/>
  <c r="H318" i="1"/>
  <c r="F318" i="1"/>
  <c r="B318" i="1"/>
  <c r="J318" i="1"/>
  <c r="E318" i="1"/>
  <c r="J319" i="1" l="1"/>
  <c r="F319" i="1"/>
  <c r="B319" i="1"/>
  <c r="H319" i="1"/>
  <c r="E319" i="1"/>
  <c r="K319" i="1"/>
  <c r="D319" i="1"/>
  <c r="C320" i="1"/>
  <c r="I319" i="1"/>
  <c r="G319" i="1"/>
  <c r="I320" i="1" l="1"/>
  <c r="C321" i="1"/>
  <c r="E320" i="1"/>
  <c r="F320" i="1"/>
  <c r="G320" i="1"/>
  <c r="K316" i="1" s="1"/>
  <c r="B320" i="1"/>
  <c r="H320" i="1"/>
  <c r="C322" i="1" l="1"/>
  <c r="H321" i="1"/>
  <c r="D321" i="1"/>
  <c r="I321" i="1"/>
  <c r="J321" i="1"/>
  <c r="B321" i="1"/>
  <c r="G321" i="1"/>
  <c r="F321" i="1"/>
  <c r="E321" i="1"/>
  <c r="K321" i="1"/>
  <c r="K322" i="1" l="1"/>
  <c r="G322" i="1"/>
  <c r="H322" i="1"/>
  <c r="B322" i="1"/>
  <c r="C323" i="1" s="1"/>
  <c r="F322" i="1"/>
  <c r="J322" i="1"/>
  <c r="I322" i="1"/>
  <c r="D322" i="1"/>
  <c r="E322" i="1"/>
  <c r="F323" i="1" l="1"/>
  <c r="B323" i="1"/>
  <c r="G323" i="1"/>
  <c r="I323" i="1"/>
  <c r="H323" i="1"/>
  <c r="C324" i="1"/>
  <c r="E323" i="1"/>
  <c r="I324" i="1" l="1"/>
  <c r="E324" i="1"/>
  <c r="J324" i="1"/>
  <c r="D324" i="1"/>
  <c r="F324" i="1"/>
  <c r="K324" i="1"/>
  <c r="B324" i="1"/>
  <c r="C325" i="1" s="1"/>
  <c r="H324" i="1"/>
  <c r="G324" i="1"/>
  <c r="K320" i="1"/>
  <c r="C326" i="1" l="1"/>
  <c r="H325" i="1"/>
  <c r="I325" i="1"/>
  <c r="B325" i="1"/>
  <c r="E325" i="1"/>
  <c r="G325" i="1"/>
  <c r="K323" i="1" s="1"/>
  <c r="F325" i="1"/>
  <c r="K326" i="1" l="1"/>
  <c r="G326" i="1"/>
  <c r="H326" i="1"/>
  <c r="B326" i="1"/>
  <c r="I326" i="1"/>
  <c r="C327" i="1"/>
  <c r="F326" i="1"/>
  <c r="E326" i="1"/>
  <c r="D326" i="1"/>
  <c r="J326" i="1"/>
  <c r="F327" i="1" l="1"/>
  <c r="B327" i="1"/>
  <c r="G327" i="1"/>
  <c r="I327" i="1"/>
  <c r="C328" i="1"/>
  <c r="H327" i="1"/>
  <c r="E327" i="1"/>
  <c r="J325" i="1"/>
  <c r="J320" i="1"/>
  <c r="D320" i="1" s="1"/>
  <c r="J323" i="1"/>
  <c r="D323" i="1" s="1"/>
  <c r="I328" i="1" l="1"/>
  <c r="E328" i="1"/>
  <c r="C329" i="1"/>
  <c r="G328" i="1"/>
  <c r="F328" i="1"/>
  <c r="H328" i="1"/>
  <c r="B328" i="1"/>
  <c r="H329" i="1" l="1"/>
  <c r="D329" i="1"/>
  <c r="I329" i="1"/>
  <c r="K329" i="1"/>
  <c r="E329" i="1"/>
  <c r="J329" i="1"/>
  <c r="B329" i="1"/>
  <c r="C330" i="1" s="1"/>
  <c r="F329" i="1"/>
  <c r="G329" i="1"/>
  <c r="G330" i="1" l="1"/>
  <c r="H330" i="1"/>
  <c r="B330" i="1"/>
  <c r="I330" i="1"/>
  <c r="C331" i="1"/>
  <c r="F330" i="1"/>
  <c r="E330" i="1"/>
  <c r="K328" i="1"/>
  <c r="J331" i="1" l="1"/>
  <c r="F331" i="1"/>
  <c r="B331" i="1"/>
  <c r="G331" i="1"/>
  <c r="K331" i="1"/>
  <c r="D331" i="1"/>
  <c r="I331" i="1"/>
  <c r="H331" i="1"/>
  <c r="E331" i="1"/>
  <c r="C332" i="1"/>
  <c r="I332" i="1" l="1"/>
  <c r="E332" i="1"/>
  <c r="C333" i="1"/>
  <c r="G332" i="1"/>
  <c r="F332" i="1"/>
  <c r="B332" i="1"/>
  <c r="H332" i="1"/>
  <c r="K330" i="1"/>
  <c r="C334" i="1" l="1"/>
  <c r="H333" i="1"/>
  <c r="D333" i="1"/>
  <c r="I333" i="1"/>
  <c r="K333" i="1"/>
  <c r="E333" i="1"/>
  <c r="J333" i="1"/>
  <c r="B333" i="1"/>
  <c r="G333" i="1"/>
  <c r="F333" i="1"/>
  <c r="K334" i="1" l="1"/>
  <c r="G334" i="1"/>
  <c r="H334" i="1"/>
  <c r="B334" i="1"/>
  <c r="C335" i="1" s="1"/>
  <c r="I334" i="1"/>
  <c r="F334" i="1"/>
  <c r="E334" i="1"/>
  <c r="D334" i="1"/>
  <c r="J334" i="1"/>
  <c r="F335" i="1" l="1"/>
  <c r="B335" i="1"/>
  <c r="G335" i="1"/>
  <c r="K332" i="1" s="1"/>
  <c r="I335" i="1"/>
  <c r="C336" i="1"/>
  <c r="E335" i="1"/>
  <c r="H335" i="1"/>
  <c r="I336" i="1" l="1"/>
  <c r="E336" i="1"/>
  <c r="J336" i="1"/>
  <c r="D336" i="1"/>
  <c r="G336" i="1"/>
  <c r="K335" i="1" s="1"/>
  <c r="F336" i="1"/>
  <c r="H336" i="1"/>
  <c r="K336" i="1"/>
  <c r="B336" i="1"/>
  <c r="A7" i="1"/>
  <c r="J21" i="1" l="1"/>
  <c r="D21" i="1" s="1"/>
  <c r="J25" i="1"/>
  <c r="D25" i="1" s="1"/>
  <c r="J28" i="1"/>
  <c r="D28" i="1" s="1"/>
  <c r="J30" i="1"/>
  <c r="K30" i="1"/>
  <c r="J40" i="1"/>
  <c r="K40" i="1"/>
  <c r="D40" i="1" s="1"/>
  <c r="J46" i="1"/>
  <c r="D46" i="1" s="1"/>
  <c r="J49" i="1"/>
  <c r="D49" i="1" s="1"/>
  <c r="J51" i="1"/>
  <c r="D51" i="1" s="1"/>
  <c r="K55" i="1"/>
  <c r="D55" i="1" s="1"/>
  <c r="J61" i="1"/>
  <c r="D61" i="1" s="1"/>
  <c r="K63" i="1"/>
  <c r="D63" i="1" s="1"/>
  <c r="J63" i="1"/>
  <c r="K66" i="1"/>
  <c r="D66" i="1" s="1"/>
  <c r="K131" i="1"/>
  <c r="J131" i="1"/>
  <c r="K159" i="1"/>
  <c r="J159" i="1"/>
  <c r="K197" i="1"/>
  <c r="J197" i="1"/>
  <c r="J217" i="1"/>
  <c r="K217" i="1"/>
  <c r="D217" i="1" s="1"/>
  <c r="K262" i="1"/>
  <c r="D262" i="1" s="1"/>
  <c r="J266" i="1"/>
  <c r="D266" i="1" s="1"/>
  <c r="K270" i="1"/>
  <c r="D270" i="1" s="1"/>
  <c r="K276" i="1"/>
  <c r="D276" i="1" s="1"/>
  <c r="J279" i="1"/>
  <c r="D279" i="1" s="1"/>
  <c r="J282" i="1"/>
  <c r="D282" i="1" s="1"/>
  <c r="J285" i="1"/>
  <c r="D285" i="1" s="1"/>
  <c r="J287" i="1"/>
  <c r="D287" i="1" s="1"/>
  <c r="J291" i="1"/>
  <c r="D291" i="1" s="1"/>
  <c r="K294" i="1"/>
  <c r="D294" i="1" s="1"/>
  <c r="J303" i="1"/>
  <c r="D303" i="1" s="1"/>
  <c r="J306" i="1"/>
  <c r="D306" i="1" s="1"/>
  <c r="J309" i="1"/>
  <c r="D309" i="1" s="1"/>
  <c r="K312" i="1"/>
  <c r="D312" i="1" s="1"/>
  <c r="J312" i="1"/>
  <c r="J316" i="1"/>
  <c r="D316" i="1" s="1"/>
  <c r="K325" i="1"/>
  <c r="D325" i="1" s="1"/>
  <c r="J328" i="1"/>
  <c r="D328" i="1" s="1"/>
  <c r="J330" i="1"/>
  <c r="D330" i="1" s="1"/>
  <c r="J332" i="1"/>
  <c r="D332" i="1" s="1"/>
  <c r="J335" i="1"/>
  <c r="D335" i="1" s="1"/>
  <c r="K19" i="1"/>
  <c r="D19" i="1" s="1"/>
  <c r="J19" i="1"/>
  <c r="J132" i="1"/>
  <c r="D132" i="1" s="1"/>
  <c r="K134" i="1"/>
  <c r="J134" i="1"/>
  <c r="K141" i="1"/>
  <c r="J141" i="1"/>
  <c r="J149" i="1"/>
  <c r="K149" i="1"/>
  <c r="K155" i="1"/>
  <c r="D155" i="1" s="1"/>
  <c r="K160" i="1"/>
  <c r="J160" i="1"/>
  <c r="J166" i="1"/>
  <c r="D166" i="1" s="1"/>
  <c r="J171" i="1"/>
  <c r="D171" i="1" s="1"/>
  <c r="K175" i="1"/>
  <c r="J175" i="1"/>
  <c r="J180" i="1"/>
  <c r="K180" i="1"/>
  <c r="J186" i="1"/>
  <c r="K186" i="1"/>
  <c r="J194" i="1"/>
  <c r="K194" i="1"/>
  <c r="K200" i="1"/>
  <c r="J200" i="1"/>
  <c r="J198" i="1"/>
  <c r="D198" i="1" s="1"/>
  <c r="J206" i="1"/>
  <c r="K206" i="1"/>
  <c r="J210" i="1"/>
  <c r="D210" i="1" s="1"/>
  <c r="K213" i="1"/>
  <c r="D213" i="1" s="1"/>
  <c r="K20" i="1"/>
  <c r="J20" i="1"/>
  <c r="J57" i="1"/>
  <c r="D57" i="1" s="1"/>
  <c r="K60" i="1"/>
  <c r="J60" i="1"/>
  <c r="J71" i="1"/>
  <c r="K71" i="1"/>
  <c r="J69" i="1"/>
  <c r="D69" i="1" s="1"/>
  <c r="K130" i="1"/>
  <c r="J130" i="1"/>
  <c r="J224" i="1"/>
  <c r="K224" i="1"/>
  <c r="J254" i="1"/>
  <c r="D254" i="1" s="1"/>
  <c r="J252" i="1"/>
  <c r="D252" i="1" s="1"/>
  <c r="J256" i="1"/>
  <c r="D256" i="1" s="1"/>
  <c r="K259" i="1"/>
  <c r="J259" i="1"/>
  <c r="K265" i="1"/>
  <c r="J265" i="1"/>
  <c r="K273" i="1"/>
  <c r="J273" i="1"/>
  <c r="J278" i="1"/>
  <c r="K278" i="1"/>
  <c r="J296" i="1"/>
  <c r="D296" i="1" s="1"/>
  <c r="J299" i="1"/>
  <c r="D299" i="1" s="1"/>
  <c r="K302" i="1"/>
  <c r="J302" i="1"/>
  <c r="J327" i="1"/>
  <c r="K327" i="1"/>
  <c r="D20" i="1" l="1"/>
  <c r="D200" i="1"/>
  <c r="D175" i="1"/>
  <c r="D160" i="1"/>
  <c r="D130" i="1"/>
  <c r="D278" i="1"/>
  <c r="D71" i="1"/>
  <c r="D149" i="1"/>
  <c r="D30" i="1"/>
  <c r="D273" i="1"/>
  <c r="D259" i="1"/>
  <c r="D60" i="1"/>
  <c r="D194" i="1"/>
  <c r="D141" i="1"/>
  <c r="D302" i="1"/>
  <c r="D265" i="1"/>
  <c r="D186" i="1"/>
  <c r="D134" i="1"/>
  <c r="D197" i="1"/>
  <c r="D131" i="1"/>
  <c r="D327" i="1"/>
  <c r="D206" i="1"/>
  <c r="D224" i="1"/>
  <c r="D180" i="1"/>
  <c r="D159" i="1"/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Thiago Rodrigues Alves Lopes</author>
  </authors>
  <commentList>
    <comment ref="R56" authorId="0" shapeId="0" xr:uid="{411FF19D-3574-4B3D-B650-961C059130EC}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7,50 m²</t>
        </r>
      </text>
    </comment>
  </commentList>
</comments>
</file>

<file path=xl/sharedStrings.xml><?xml version="1.0" encoding="utf-8"?>
<sst xmlns="http://schemas.openxmlformats.org/spreadsheetml/2006/main" count="2652" uniqueCount="780">
  <si>
    <t>UNIDADE ESCOLAR</t>
  </si>
  <si>
    <t>CÓDIGO INEP</t>
  </si>
  <si>
    <t>COLÉGIO ESTADUAL AGNELO RIBEIRO</t>
  </si>
  <si>
    <t>TOTAL ORÇAMENTO</t>
  </si>
  <si>
    <t>Nmax</t>
  </si>
  <si>
    <t>Ajustar altura?</t>
  </si>
  <si>
    <t>OBRA</t>
  </si>
  <si>
    <t>DATA</t>
  </si>
  <si>
    <t>CIDADE</t>
  </si>
  <si>
    <t>NÃO</t>
  </si>
  <si>
    <t>REFORMA E AMPLIAÇÃO</t>
  </si>
  <si>
    <t>BELA VISTA DE GOIÁS</t>
  </si>
  <si>
    <t/>
  </si>
  <si>
    <t>CRE</t>
  </si>
  <si>
    <t>ENDEREÇO</t>
  </si>
  <si>
    <t>REFERÊNCIA AGETOP</t>
  </si>
  <si>
    <t>REFERÊNCIA SINAPI</t>
  </si>
  <si>
    <t>PIRACANJUBA</t>
  </si>
  <si>
    <t>RUA DUQUE DE CAXIAS S/N ROSELANDIA, CENTRO, CEP:75240-000</t>
  </si>
  <si>
    <t>ABR/19</t>
  </si>
  <si>
    <t>DESONERADA</t>
  </si>
  <si>
    <t>OUT/19</t>
  </si>
  <si>
    <t>ÁREA EXISTENTE (M²)</t>
  </si>
  <si>
    <t>ÁREA A CONSTRUIR (M²)</t>
  </si>
  <si>
    <t>ÁREA A DEMOLIR (M²)</t>
  </si>
  <si>
    <t>ÁREA TOTAL CONSTRUÍDA (M²)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</si>
  <si>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</si>
  <si>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</si>
  <si>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</si>
  <si>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</si>
  <si>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</si>
  <si>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</si>
  <si>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</si>
  <si>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</si>
  <si>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</si>
  <si>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</si>
  <si>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</si>
  <si>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</si>
  <si>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</si>
  <si>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</si>
  <si>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</si>
  <si>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</si>
  <si>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</si>
  <si>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</si>
  <si>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</si>
  <si>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</si>
  <si>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</si>
  <si>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</si>
  <si>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</si>
  <si>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</si>
  <si>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</si>
  <si>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</si>
  <si>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</si>
  <si>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</si>
  <si>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</si>
  <si>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</si>
  <si>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</si>
  <si>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</si>
  <si>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</si>
  <si>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E AMPLIAÇÃO - COLÉGIO ESTADUAL AGNELO RIBEIRO</t>
  </si>
  <si>
    <t>Nível 1</t>
  </si>
  <si>
    <t>1.</t>
  </si>
  <si>
    <t>AGETOP</t>
  </si>
  <si>
    <t>Nível 2</t>
  </si>
  <si>
    <t>1.1.</t>
  </si>
  <si>
    <t>SERVIÇOS PRELIMINARES</t>
  </si>
  <si>
    <t>Nível 3</t>
  </si>
  <si>
    <t>1.1.1.</t>
  </si>
  <si>
    <t>COBERTURA</t>
  </si>
  <si>
    <t>1.1.1.0.1.</t>
  </si>
  <si>
    <t>DEMOLIÇÃO CALHAS/ RUFOS EM CHAPA C/TR.AT.C.B.E CARGA</t>
  </si>
  <si>
    <t xml:space="preserve">m2    </t>
  </si>
  <si>
    <t>1.1.1.0.2.</t>
  </si>
  <si>
    <t>DEMOLICAO COBERTURA TELHA CERAMICA C/ TRANSP. ATÉ CB. E CARGA</t>
  </si>
  <si>
    <t>1.1.1.0.3.</t>
  </si>
  <si>
    <t>DEMOLICAO DE CAIBROS E RIPAS C/ TRANSP. ATÉ CB. E CARGA</t>
  </si>
  <si>
    <t>1.1.2.</t>
  </si>
  <si>
    <t>FORRO</t>
  </si>
  <si>
    <t>1.1.2.0.1.</t>
  </si>
  <si>
    <t>DEMOL.FORRO PAULISTA  C/TRANSP.ATE CB.E CARGA</t>
  </si>
  <si>
    <t>1.1.2.0.2.</t>
  </si>
  <si>
    <t>DEMOLIÇÃO DE FORRO PVC ( SOMENTE O FORRO) C/ TRANSP. ATÉ CB. E CARGA</t>
  </si>
  <si>
    <t>1.1.3.</t>
  </si>
  <si>
    <t>PISO</t>
  </si>
  <si>
    <t>1.1.3.0.1.</t>
  </si>
  <si>
    <t>DEM.PISO CIMENT.SOBRE LASTRO CONC.C/TR.ATE CB. E CARGA</t>
  </si>
  <si>
    <t>1.1.4.</t>
  </si>
  <si>
    <t>BANHEIROS</t>
  </si>
  <si>
    <t>1.1.4.0.1.</t>
  </si>
  <si>
    <t>DEMOLIÇÃO DE ALVENARIA DE BLOCO FURADO, DE FORMA MANUAL, SEM REAPROVEITAMENTO. AF_12/2017</t>
  </si>
  <si>
    <t>M3</t>
  </si>
  <si>
    <t>Referência: AGETOP - 20118</t>
  </si>
  <si>
    <t>1.1.4.0.2.</t>
  </si>
  <si>
    <t>REMOÇÃO DE PORTAS, DE FORMA MANUAL, SEM REAPROVEITAMENTO. AF_12/2017</t>
  </si>
  <si>
    <t>M2</t>
  </si>
  <si>
    <t>Referência: AGETOP - 20106</t>
  </si>
  <si>
    <t>1.1.4.0.3.</t>
  </si>
  <si>
    <t>DEMOLIÇAO DE LAVATÓRIO C/ TRANSP. ATÉ CB. E CARGA</t>
  </si>
  <si>
    <t xml:space="preserve">Un    </t>
  </si>
  <si>
    <t>1.1.4.0.4.</t>
  </si>
  <si>
    <t>DEMOLIÇÃO DAS INSTALAÇÕES HIDROSANITÁRIAS E AFINS C/ TRANSP. ATÉ CB. E CARGA</t>
  </si>
  <si>
    <t xml:space="preserve">H     </t>
  </si>
  <si>
    <t>1.1.4.0.5.</t>
  </si>
  <si>
    <t>DEMOLIÇÃO DE MICTÓRIO C/ TRANSP. ATÉ CB. E CARGA</t>
  </si>
  <si>
    <t>1.1.4.0.6.</t>
  </si>
  <si>
    <t>DEMOLIÇAO BACIA SANITARIA C/ TRANSP. ATÉ CB. E CARGA</t>
  </si>
  <si>
    <t>1.1.4.0.7.</t>
  </si>
  <si>
    <t>DEMOLIÇAO DE VÁLVULA DE DESCARGA C/ TRANSP. ATÉ CB. E CARGA</t>
  </si>
  <si>
    <t>1.1.4.0.8.</t>
  </si>
  <si>
    <t>DEMOLIÇÃO DE REVESTIMENTO CERÂMICO, DE FORMA MANUAL, SEM REAPROVEITAMENTO. AF_12/2017</t>
  </si>
  <si>
    <t>Referência: AGETOP - 20115</t>
  </si>
  <si>
    <t>1.1.4.0.9.</t>
  </si>
  <si>
    <t>DEM.PISO CERAM. INCLUS. RETIRADA DE CONTRAPISO SOBRE LASTRO CONC.C/TR.CB.E CARGA</t>
  </si>
  <si>
    <t>1.1.5.</t>
  </si>
  <si>
    <t>COZINHA</t>
  </si>
  <si>
    <t>1.1.5.0.1.</t>
  </si>
  <si>
    <t>1.1.5.0.2.</t>
  </si>
  <si>
    <t>DEMOLIÇAO DE BANCADAS C/ TRANSP. ATÉ CB. E CARGA</t>
  </si>
  <si>
    <t>1.1.5.0.3.</t>
  </si>
  <si>
    <t>1.1.5.0.4.</t>
  </si>
  <si>
    <t>1.1.5.0.5.</t>
  </si>
  <si>
    <t>DEM.PISO CERAM.SOBRE LASTRO CONC.C/TR.CB.E CARGA</t>
  </si>
  <si>
    <t>1.1.6.</t>
  </si>
  <si>
    <t>QUADRA COBERTA</t>
  </si>
  <si>
    <t>1.1.6.0.1.</t>
  </si>
  <si>
    <t>COMPOSIÇÃO</t>
  </si>
  <si>
    <t>COMP 428_SEE</t>
  </si>
  <si>
    <t xml:space="preserve">DEMOLIÇÃO DE ALAMBRADO COM TUBO GALVANIZADO C/ TR. ATE CB. E CARGA </t>
  </si>
  <si>
    <t>M</t>
  </si>
  <si>
    <t>1.1.6.0.2.</t>
  </si>
  <si>
    <t>COMP 012_SEE</t>
  </si>
  <si>
    <t>DEMOLIÇÃO/RETIRADA DAS TRAVES DE FUTEBOL DE SALÃO</t>
  </si>
  <si>
    <t>CJ</t>
  </si>
  <si>
    <t>1.1.7.</t>
  </si>
  <si>
    <t>CALÇADA ACESSÍVEL</t>
  </si>
  <si>
    <t>1.1.7.0.1.</t>
  </si>
  <si>
    <t>DEM. MANUAL EM CONCR.SIMPLES C/TR.ATE CB.E CARGA (O.C.)</t>
  </si>
  <si>
    <t xml:space="preserve">m3    </t>
  </si>
  <si>
    <t>1.1.8.</t>
  </si>
  <si>
    <t>INST. ELÉTRICAS</t>
  </si>
  <si>
    <t>1.1.8.0.1.</t>
  </si>
  <si>
    <t>DEMOLIÇÃO DAS INSTALAÇÕES ELÉTRICAS E AFINS C/ TRANSP. ATÉ CB. E CARGA</t>
  </si>
  <si>
    <t>1.1.9.</t>
  </si>
  <si>
    <t>CENTRAL DE GÁS</t>
  </si>
  <si>
    <t>1.1.9.0.1.</t>
  </si>
  <si>
    <t>1.1.10.</t>
  </si>
  <si>
    <t>OUTROS</t>
  </si>
  <si>
    <t>1.1.10.0.1.</t>
  </si>
  <si>
    <t>74209/1</t>
  </si>
  <si>
    <t>PLACA DE OBRA EM CHAPA DE ACO GALVANIZADO</t>
  </si>
  <si>
    <t>Referência: AGETOP - 21301</t>
  </si>
  <si>
    <t>1.2.</t>
  </si>
  <si>
    <t>TRANSPORTES</t>
  </si>
  <si>
    <t>1.2.0.0.1.</t>
  </si>
  <si>
    <t>TRANSPORTE DE ENTULHO COM CAMINHAO BASCULANTE 6 M3, RODOVIA PAVIMENTADA, DMT 0,5 A 1,0 KM</t>
  </si>
  <si>
    <t>1.2.0.0.2.</t>
  </si>
  <si>
    <t>CARGA MANUAL DE ENTULHO EM CAMINHAO BASCULANTE 6 M3</t>
  </si>
  <si>
    <t>1.3.</t>
  </si>
  <si>
    <t>SERVIÇO EM TERRA</t>
  </si>
  <si>
    <t>1.3.1.</t>
  </si>
  <si>
    <t>1.3.1.0.1.</t>
  </si>
  <si>
    <t>APILOAMENTO</t>
  </si>
  <si>
    <t>1.3.2.</t>
  </si>
  <si>
    <t>1.3.2.0.1.</t>
  </si>
  <si>
    <t>ESCAVAÇÃO MANUAL DE VALA COM PROFUNDIDADE MENOR OU IGUAL A 1,30 M. AF_03/2016</t>
  </si>
  <si>
    <t>Referência: AGETOP - 40101</t>
  </si>
  <si>
    <t>1.3.2.0.2.</t>
  </si>
  <si>
    <t>REATERRO MANUAL APILOADO COM SOQUETE. AF_10/2017</t>
  </si>
  <si>
    <t>Referência: AGETOP - 40902</t>
  </si>
  <si>
    <t>1.3.3.</t>
  </si>
  <si>
    <t>1.3.3.0.1.</t>
  </si>
  <si>
    <t>1.3.3.0.2.</t>
  </si>
  <si>
    <t>1.4.</t>
  </si>
  <si>
    <t>ESTRUTURA</t>
  </si>
  <si>
    <t>1.4.0.0.1.</t>
  </si>
  <si>
    <t>VERGA/CONTRAVERGA EM CONCRETO ARMADO FCK = 20 MPA</t>
  </si>
  <si>
    <t>1.5.</t>
  </si>
  <si>
    <t>INSTALAÇÕES ELÉTRICAS</t>
  </si>
  <si>
    <t>1.5.0.0.1.</t>
  </si>
  <si>
    <t>BRACADEIRA METALICA TIPO "U" DIAM. 3/4"</t>
  </si>
  <si>
    <t>1.5.0.0.2.</t>
  </si>
  <si>
    <t>BRACADEIRA METALICA TIPO "U" DIAM. 1"</t>
  </si>
  <si>
    <t>1.5.0.0.3.</t>
  </si>
  <si>
    <t>BRACADEIRA METALICA TIPO "U" DIAM. 2"</t>
  </si>
  <si>
    <t>1.5.0.0.4.</t>
  </si>
  <si>
    <t>BUCHA E ARRUELA METALICA DIAM. 3/4"</t>
  </si>
  <si>
    <t xml:space="preserve">PR    </t>
  </si>
  <si>
    <t>1.5.0.0.5.</t>
  </si>
  <si>
    <t>BUCHA E ARRUELA METALICA DIAM. 1"</t>
  </si>
  <si>
    <t>1.5.0.0.6.</t>
  </si>
  <si>
    <t>BUCHA E ARRUELA METALICA DIAM. 2"</t>
  </si>
  <si>
    <t>1.5.0.0.7.</t>
  </si>
  <si>
    <t>CABO DE COBRE FLEXÍVEL ISOLADO, 10 MM², ANTI-CHAMA 0,6/1,0 KV, PARA DISTRIBUIÇÃO - FORNECIMENTO E INSTALAÇÃO. AF_12/2015</t>
  </si>
  <si>
    <t>1.5.0.0.8.</t>
  </si>
  <si>
    <t>CABO DE COBRE FLEXÍVEL ISOLADO, 16 MM², ANTI-CHAMA 0,6/1,0 KV, PARA DISTRIBUIÇÃO - FORNECIMENTO E INSTALAÇÃO. AF_12/2015</t>
  </si>
  <si>
    <t>1.5.0.0.9.</t>
  </si>
  <si>
    <t>CABO DE COBRE FLEXÍVEL ISOLADO, 25 MM², ANTI-CHAMA 0,6/1,0 KV, PARA DISTRIBUIÇÃO - FORNECIMENTO E INSTALAÇÃO. AF_12/2015</t>
  </si>
  <si>
    <t>Referência: AGETOP - 70511</t>
  </si>
  <si>
    <t>1.5.0.0.10.</t>
  </si>
  <si>
    <t>CORDOALHA DE COBRE NU 16 MM², NÃO ENTERRADA, COM ISOLADOR - FORNECIMENTO E INSTALAÇÃO. AF_12/2017</t>
  </si>
  <si>
    <t>Referência: AGETOP - 70541</t>
  </si>
  <si>
    <t>1.5.0.0.11.</t>
  </si>
  <si>
    <t>CABO DE COBRE FLEXÍVEL ISOLADO, 2,5 MM², ANTI-CHAMA 450/750 V, PARA CIRCUITOS TERMINAIS - FORNECIMENTO E INSTALAÇÃO. AF_12/2015</t>
  </si>
  <si>
    <t>Referência: AGETOP - 70563</t>
  </si>
  <si>
    <t>1.5.0.0.12.</t>
  </si>
  <si>
    <t>CABO DE COBRE FLEXÍVEL ISOLADO, 4 MM², ANTI-CHAMA 450/750 V, PARA CIRCUITOS TERMINAIS - FORNECIMENTO E INSTALAÇÃO. AF_12/2015</t>
  </si>
  <si>
    <t>Referência: AGETOP - 70564</t>
  </si>
  <si>
    <t>1.5.0.0.13.</t>
  </si>
  <si>
    <t>CABO DE COBRE FLEXÍVEL ISOLADO, 6 MM², ANTI-CHAMA 450/750 V, PARA CIRCUITOS TERMINAIS - FORNECIMENTO E INSTALAÇÃO. AF_12/2015</t>
  </si>
  <si>
    <t>Referência: AGETOP - 70565</t>
  </si>
  <si>
    <t>1.5.0.0.14.</t>
  </si>
  <si>
    <t>CAIXA RETANGULAR 4" X 4" ALTA (2,00 M DO PISO), METÁLICA, INSTALADA EM PAREDE - FORNECIMENTO E INSTALAÇÃO. AF_12/2015</t>
  </si>
  <si>
    <t>UN</t>
  </si>
  <si>
    <t>1.5.0.0.15.</t>
  </si>
  <si>
    <t>CAIXA METALICA RET. 4" X 2" X 2"</t>
  </si>
  <si>
    <t>1.5.0.0.16.</t>
  </si>
  <si>
    <t>CAIXA METÁLICA PARA MEDIDOR POLIFÁSICO PADRÃO ENEL 500X380X166MM</t>
  </si>
  <si>
    <t>1.5.0.0.17.</t>
  </si>
  <si>
    <t xml:space="preserve">CONDULETE DE PVC - CAIXA COM 5 ENTRADAS </t>
  </si>
  <si>
    <t xml:space="preserve">un    </t>
  </si>
  <si>
    <t>1.5.0.0.18.</t>
  </si>
  <si>
    <t>CURVA 90 GRAUS PARA ELETRODUTO, PVC, ROSCÁVEL, DN 25 MM (3/4"), PARA CIRCUITOS TERMINAIS, INSTALADA EM LAJE - FORNECIMENTO E INSTALAÇÃO. AF_12/2015</t>
  </si>
  <si>
    <t>Referência: AGETOP - 71141</t>
  </si>
  <si>
    <t>1.5.0.0.19.</t>
  </si>
  <si>
    <t>CURVA 90 GRAUS PARA ELETRODUTO, PVC, ROSCÁVEL, DN 32 MM (1"), PARA CIRCUITOS TERMINAIS, INSTALADA EM LAJE - FORNECIMENTO E INSTALAÇÃO. AF_12/2015</t>
  </si>
  <si>
    <t>Referência: AGETOP - 71142</t>
  </si>
  <si>
    <t>1.5.0.0.20.</t>
  </si>
  <si>
    <t>CURVA 90 GRAUS PARA ELETRODUTO, PVC, ROSCÁVEL, DN 60 MM (2") - FORNECIMENTO E INSTALAÇÃO. AF_12/2015</t>
  </si>
  <si>
    <t>1.5.0.0.21.</t>
  </si>
  <si>
    <t>DISJUNTOR MONOPOLAR TIPO DIN, CORRENTE NOMINAL DE 10A - FORNECIMENTO E INSTALAÇÃO. AF_04/2016</t>
  </si>
  <si>
    <t>1.5.0.0.22.</t>
  </si>
  <si>
    <t>DISJUNTOR MONOPOLAR TIPO DIN, CORRENTE NOMINAL DE 16A - FORNECIMENTO E INSTALAÇÃO. AF_04/2016</t>
  </si>
  <si>
    <t>1.5.0.0.23.</t>
  </si>
  <si>
    <t>DISJUNTOR MONOPOLAR TIPO DIN, CORRENTE NOMINAL DE 25A - FORNECIMENTO E INSTALAÇÃO. AF_04/2016</t>
  </si>
  <si>
    <t>1.5.0.0.24.</t>
  </si>
  <si>
    <t>DISJUNTOR MONOPOLAR TIPO DIN, CORRENTE NOMINAL DE 32A - FORNECIMENTO E INSTALAÇÃO. AF_04/2016</t>
  </si>
  <si>
    <t>1.5.0.0.25.</t>
  </si>
  <si>
    <t>74130/5</t>
  </si>
  <si>
    <t>DISJUNTOR TERMOMAGNETICO TRIPOLAR PADRAO NEMA (AMERICANO) 60 A 100A 240V, FORNECIMENTO E INSTALACAO</t>
  </si>
  <si>
    <t>1.5.0.0.26.</t>
  </si>
  <si>
    <t>DISPOSITIVO DE PROTEÇÃO CONTRA SURTOS (D.P.S.) 275V DE 8 A 40KA</t>
  </si>
  <si>
    <t>1.5.0.0.27.</t>
  </si>
  <si>
    <t>ELETRODUTO FLEXÍVEL CORRUGADO, PVC, DN 25 MM (3/4"), PARA CIRCUITOS TERMINAIS, INSTALADO EM LAJE - FORNECIMENTO E INSTALAÇÃO. AF_12/2015</t>
  </si>
  <si>
    <t>1.5.0.0.28.</t>
  </si>
  <si>
    <t>73798/1</t>
  </si>
  <si>
    <t>DUTO ESPIRAL FLEXIVEL SINGELO PEAD D=50MM(2") REVESTIDO COM PVC COM FIO GUIA DE ACO GALVANIZADO, LANCADO DIRETO NO SOLO, INCL CONEXOES</t>
  </si>
  <si>
    <t>Referência: AGETOP - 71197</t>
  </si>
  <si>
    <t>1.5.0.0.29.</t>
  </si>
  <si>
    <t>ELETRODUTO RÍGIDO ROSCÁVEL, PVC, DN 25 MM (3/4"), PARA CIRCUITOS TERMINAIS, INSTALADO EM PAREDE - FORNECIMENTO E INSTALAÇÃO. AF_12/2015</t>
  </si>
  <si>
    <t>Referência: AGETOP - 71201</t>
  </si>
  <si>
    <t>1.5.0.0.30.</t>
  </si>
  <si>
    <t>ELETRODUTO RÍGIDO ROSCÁVEL, PVC, DN 32 MM (1"), PARA CIRCUITOS TERMINAIS, INSTALADO EM PAREDE - FORNECIMENTO E INSTALAÇÃO. AF_12/2015</t>
  </si>
  <si>
    <t>Referência: AGETOP - 71202</t>
  </si>
  <si>
    <t>1.5.0.0.31.</t>
  </si>
  <si>
    <t>ELETRODUTO RÍGIDO ROSCÁVEL, PVC, DN 60 MM (2") - FORNECIMENTO E INSTALAÇÃO. AF_12/2015</t>
  </si>
  <si>
    <t>1.5.0.0.32.</t>
  </si>
  <si>
    <t xml:space="preserve">ELETRODUTO EM AÇO GALVANIZADO A FOGO DIÂMETRO 2" - PESADO </t>
  </si>
  <si>
    <t xml:space="preserve">M     </t>
  </si>
  <si>
    <t>1.5.0.0.33.</t>
  </si>
  <si>
    <t>HASTE REV.COBRE(COPPERWELD)  5/8" X 3,00 M C/CONECTOR</t>
  </si>
  <si>
    <t>1.5.0.0.34.</t>
  </si>
  <si>
    <t>ATERRAMENTO - SOLDA EXOTÉRMICA - CARTUCHO 90 G</t>
  </si>
  <si>
    <t>1.5.0.0.35.</t>
  </si>
  <si>
    <t>CAIXA DE INSPEÇÃO PARA ATERRAMENTO, CIRCULAR, EM POLIETILENO, DIÂMETRO INTERNO = 0,3 M. AF_05/2018</t>
  </si>
  <si>
    <t>1.5.0.0.36.</t>
  </si>
  <si>
    <t>INTERRUPTOR SIMPLES (1 MÓDULO), 10A/250V, INCLUINDO SUPORTE E PLACA - FORNECIMENTO E INSTALAÇÃO. AF_12/2015</t>
  </si>
  <si>
    <t>Referência: AGETOP - 71440</t>
  </si>
  <si>
    <t>1.5.0.0.37.</t>
  </si>
  <si>
    <t>INTERRUPTOR SIMPLES (2 MÓDULOS), 10A/250V, INCLUINDO SUPORTE E PLACA - FORNECIMENTO E INSTALAÇÃO. AF_12/2015</t>
  </si>
  <si>
    <t>Referência: AGETOP - 71441</t>
  </si>
  <si>
    <t>1.5.0.0.38.</t>
  </si>
  <si>
    <t>COMP 387_SEE</t>
  </si>
  <si>
    <t xml:space="preserve">LÂMPADA LED TUBULAR 18W </t>
  </si>
  <si>
    <t xml:space="preserve">UN </t>
  </si>
  <si>
    <t>1.5.0.0.39.</t>
  </si>
  <si>
    <t>LÂMPADA COMPACTA DE LED 10 W, BASE E27 - FORNECIMENTO E INSTALAÇÃO. AF_11/2017</t>
  </si>
  <si>
    <t>1.5.0.0.40.</t>
  </si>
  <si>
    <t>LUMINÁRIA TIPO CALHA, DE SOBREPOR, COM 2 LÂMPADAS TUBULARES DE 18 W - FORNECIMENTO E INSTALAÇÃO. AF_11/2017</t>
  </si>
  <si>
    <t>1.5.0.0.41.</t>
  </si>
  <si>
    <t>COMP 375_SEE</t>
  </si>
  <si>
    <t>REFLETOR DE LED HOLOFORTE 50W</t>
  </si>
  <si>
    <t>1.5.0.0.42.</t>
  </si>
  <si>
    <t>LAMPADA MISTA 500 W</t>
  </si>
  <si>
    <t>1.5.0.0.43.</t>
  </si>
  <si>
    <t>LUMINÁRIA CIRCULAR SEM VIDRO PARA QUADRA ATE 400 W - BASE E-40</t>
  </si>
  <si>
    <t>1.5.0.0.44.</t>
  </si>
  <si>
    <t>LUVA EM AÇO GALVANIZADO DIÂMETRO 2"</t>
  </si>
  <si>
    <t>1.5.0.0.45.</t>
  </si>
  <si>
    <t>LUVA PARA ELETRODUTO, PVC, ROSCÁVEL, DN 25 MM (3/4"), PARA CIRCUITOS TERMINAIS, INSTALADA EM PAREDE - FORNECIMENTO E INSTALAÇÃO. AF_12/2015</t>
  </si>
  <si>
    <t>Referência: AGETOP - 71741</t>
  </si>
  <si>
    <t>1.5.0.0.46.</t>
  </si>
  <si>
    <t>LUVA PARA ELETRODUTO, PVC, ROSCÁVEL, DN 32 MM (1"), PARA CIRCUITOS TERMINAIS, INSTALADA EM PAREDE - FORNECIMENTO E INSTALAÇÃO. AF_12/2015</t>
  </si>
  <si>
    <t>Referência: AGETOP - 71742</t>
  </si>
  <si>
    <t>1.5.0.0.47.</t>
  </si>
  <si>
    <t>LUVA PARA ELETRODUTO, PVC, ROSCÁVEL, DN 60 MM (2") - FORNECIMENTO E INSTALAÇÃO. AF_12/2015</t>
  </si>
  <si>
    <t>Referência: AGETOP - 71745</t>
  </si>
  <si>
    <t>1.5.0.0.48.</t>
  </si>
  <si>
    <t>PADRÃO TRIFASICO 25 MM H=5 METROS</t>
  </si>
  <si>
    <t>1.5.0.0.49.</t>
  </si>
  <si>
    <t>CAIXA ENTERRADA ELÉTRICA RETANGULAR, EM ALVENARIA COM BLOCOS DE CONCRETO, FUNDO COM BRITA, DIMENSÕES INTERNAS: 0,6X0,6X0,6 M. AF_05/2018</t>
  </si>
  <si>
    <t>1.5.0.0.50.</t>
  </si>
  <si>
    <t>TAMPA EM CONCRETO ARMADO 25 MPA E=5CM PARA A CAIXA DE PASSAGEM 60X60CM</t>
  </si>
  <si>
    <t>1.5.0.0.51.</t>
  </si>
  <si>
    <t>74131/5</t>
  </si>
  <si>
    <t>QUADRO DE DISTRIBUICAO DE ENERGIA DE EMBUTIR, EM CHAPA METALICA, PARA 24 DISJUNTORES TERMOMAGNETICOS MONOPOLARES, COM BARRAMENTO TRIFASICO E NEUTRO, FORNECIMENTO E INSTALACAO</t>
  </si>
  <si>
    <t>1.5.0.0.52.</t>
  </si>
  <si>
    <t>QUADRO DE DISTRIBUICAO DE ENERGIA EM CHAPA DE ACO GALVANIZADO, PARA 12 DISJUNTORES TERMOMAGNETICOS MONOPOLARES, COM BARRAMENTO TRIFASICO E NEUTRO - FORNECIMENTO E INSTALACAO</t>
  </si>
  <si>
    <t>1.5.0.0.53.</t>
  </si>
  <si>
    <t>TAMPA CEGA PARA CONDULETE DE PVC</t>
  </si>
  <si>
    <t>1.5.0.0.54.</t>
  </si>
  <si>
    <t>TOMADA MÉDIA DE EMBUTIR (1 MÓDULO), 2P+T 20 A, INCLUINDO SUPORTE E PLACA - FORNECIMENTO E INSTALAÇÃO. AF_12/2015</t>
  </si>
  <si>
    <t>1.5.0.0.55.</t>
  </si>
  <si>
    <t>TOMADA BAIXA DE EMBUTIR (1 MÓDULO), 2P+T 10 A, INCLUINDO SUPORTE E PLACA - FORNECIMENTO E INSTALAÇÃO. AF_12/2015</t>
  </si>
  <si>
    <t>Referência: AGETOP - 72578</t>
  </si>
  <si>
    <t>1.5.0.0.56.</t>
  </si>
  <si>
    <t>TOMADA ALTA DE EMBUTIR (1 MÓDULO), 2P+T 10 A, INCLUINDO SUPORTE E PLACA - FORNECIMENTO E INSTALAÇÃO. AF_12/2015</t>
  </si>
  <si>
    <t>1.5.0.0.57.</t>
  </si>
  <si>
    <t>TOMADA ALTA DE EMBUTIR (1 MÓDULO), 2P+T 20 A, INCLUINDO SUPORTE E PLACA - FORNECIMENTO E INSTALAÇÃO. AF_12/2015</t>
  </si>
  <si>
    <t>Referência: AGETOP - 72585</t>
  </si>
  <si>
    <t>1.5.0.0.58.</t>
  </si>
  <si>
    <t>BORNE TERMINAL SAK 6 MM2</t>
  </si>
  <si>
    <t>1.6.</t>
  </si>
  <si>
    <t>INSTALAÇÕES HIDROSSANITÁRIAS</t>
  </si>
  <si>
    <t>1.6.1.</t>
  </si>
  <si>
    <t>PEÇAS E ACESSÓRIOS</t>
  </si>
  <si>
    <t>Nível 4</t>
  </si>
  <si>
    <t>1.6.1.1.</t>
  </si>
  <si>
    <t>CAIXAS E CURVAS</t>
  </si>
  <si>
    <t>1.6.1.1.1.</t>
  </si>
  <si>
    <t>TAMPA DE CONCRETO ARMADO 60X60X5CM PARA CAIXA</t>
  </si>
  <si>
    <t>1.6.1.2.</t>
  </si>
  <si>
    <t>VASO SANITÁRIO E ACESSÓRIOS</t>
  </si>
  <si>
    <t>1.6.1.2.1.</t>
  </si>
  <si>
    <t>VASO SANITARIO SIFONADO CONVENCIONAL COM LOUÇA BRANCA, INCLUSO CONJUNTO DE LIGAÇÃO PARA BACIA SANITÁRIA AJUSTÁVEL - FORNECIMENTO E INSTALAÇÃO. AF_10/2016</t>
  </si>
  <si>
    <t>1.6.1.2.2.</t>
  </si>
  <si>
    <t>ANEL DE VEDAÇÃO PARA VASO SANITÁRIO</t>
  </si>
  <si>
    <t>1.6.1.2.3.</t>
  </si>
  <si>
    <t>VÁLVULA DE DESCARGA DUPLO ACIONAMENTO COM ACABAMENTO CROMADO ANTIVANDALISMO</t>
  </si>
  <si>
    <t>1.6.1.2.4.</t>
  </si>
  <si>
    <t>CONJUNTO DE FIXACAO P/VASO SANITARIO (PAR)</t>
  </si>
  <si>
    <t xml:space="preserve">CJ    </t>
  </si>
  <si>
    <t>1.6.1.2.5.</t>
  </si>
  <si>
    <t>TUBO PARA VÁLVULA DE DESCARGA ( CURTO 1.1/4" )</t>
  </si>
  <si>
    <t>1.6.1.2.6.</t>
  </si>
  <si>
    <t>ASSENTO EM POLIPROPILENO COM SISTEMA DE FECHAMENTO SUAVE PARA VASO SANITÁRIO</t>
  </si>
  <si>
    <t>1.6.1.3.</t>
  </si>
  <si>
    <t>LAVATÓRIO E ACESSÓRIOS</t>
  </si>
  <si>
    <t>1.6.1.3.1.</t>
  </si>
  <si>
    <t>LAVATÓRIO MÉDIO SEM COLUNA</t>
  </si>
  <si>
    <t>1.6.1.3.2.</t>
  </si>
  <si>
    <t>FIXACAO P/LAVATORIO (PAR)</t>
  </si>
  <si>
    <t xml:space="preserve">PAR   </t>
  </si>
  <si>
    <t>1.6.1.3.3.</t>
  </si>
  <si>
    <t>LIGAÇÃO FLEXÍVEL PVC DIAM.1/2" (ENGATE)</t>
  </si>
  <si>
    <t>1.6.1.3.4.</t>
  </si>
  <si>
    <t>SIFÃO DO TIPO FLEXÍVEL EM PVC 1 X 1.1/2 - FORNECIMENTO E INSTALAÇÃO. AF_12/2013</t>
  </si>
  <si>
    <t>1.6.1.3.5.</t>
  </si>
  <si>
    <t>TORNEIRA CROMADA DE MESA, 1/2" OU 3/4", PARA LAVATÓRIO, PADRÃO MÉDIO - FORNECIMENTO E INSTALAÇÃO. AF_12/2013</t>
  </si>
  <si>
    <t>Referência: AGETOP - 80570</t>
  </si>
  <si>
    <t>1.6.1.3.6.</t>
  </si>
  <si>
    <t>VÁLVULA EM METAL CROMADO 1.1/2" X 1.1/2" PARA TANQUE OU LAVATÓRIO, COM OU SEM LADRÃO - FORNECIMENTO E INSTALAÇÃO. AF_12/2013</t>
  </si>
  <si>
    <t>1.6.1.3.7.</t>
  </si>
  <si>
    <t>CUBA DE EMBUTIR OVAL EM LOUÇA BRANCA, 35 X 50CM OU EQUIVALENTE - FORNECIMENTO E INSTALAÇÃO. AF_12/2013</t>
  </si>
  <si>
    <t>Referência: AGETOP - 80587</t>
  </si>
  <si>
    <t>1.6.1.4.</t>
  </si>
  <si>
    <t>PIA E ACESSÓRIOS</t>
  </si>
  <si>
    <t>1.6.1.4.1.</t>
  </si>
  <si>
    <t>TORNEIRA CROMADA LONGA, DE PAREDE, 1/2" OU 3/4", PARA PIA DE COZINHA, PADRÃO MÉDIO - FORNECIMENTO E INSTALAÇÃO. AF_12/2013</t>
  </si>
  <si>
    <t>1.6.1.4.2.</t>
  </si>
  <si>
    <t>SIFÃO DO TIPO GARRAFA EM METAL CROMADO 1 X 1.1/2" - FORNECIMENTO E INSTALAÇÃO. AF_12/2013</t>
  </si>
  <si>
    <t>Referência: AGETOP - 80670</t>
  </si>
  <si>
    <t>1.6.1.4.3.</t>
  </si>
  <si>
    <t>VÁLVULA EM METAL CROMADO TIPO AMERICANA 3.1/2" X 1.1/2" PARA PIA - FORNECIMENTO E INSTALAÇÃO. AF_12/2013</t>
  </si>
  <si>
    <t>1.6.1.4.4.</t>
  </si>
  <si>
    <t>CUBA DE EMBUTIR DE AÇO INOXIDÁVEL MÉDIA - FORNECIMENTO E INSTALAÇÃO. AF_12/2013</t>
  </si>
  <si>
    <t>1.6.1.4.5.</t>
  </si>
  <si>
    <t>TANQUE (PANELAO) INOX 60 X 70 X 40 CM CH.18</t>
  </si>
  <si>
    <t>1.6.1.5.</t>
  </si>
  <si>
    <t>REGISTROS</t>
  </si>
  <si>
    <t>1.6.1.5.1.</t>
  </si>
  <si>
    <t>REGISTRO DE GAVETA BRUTO, LATÃO, ROSCÁVEL, 3/4", COM ACABAMENTO E CANOPLA CROMADOS. FORNECIDO E INSTALADO EM RAMAL DE ÁGUA. AF_12/2014</t>
  </si>
  <si>
    <t>Referência: AGETOP - 80926</t>
  </si>
  <si>
    <t>1.6.1.5.2.</t>
  </si>
  <si>
    <t>REGISTRO DE GAVETA BRUTO, LATÃO, ROSCÁVEL, 1 1/2, COM ACABAMENTO E CANOPLA CROMADOS, INSTALADO EM RESERVAÇÃO DE ÁGUA DE EDIFICAÇÃO QUE POSSUA RESERVATÓRIO DE FIBRA/FIBROCIMENTO  FORNECIMENTO E INSTALAÇÃO. AF_06/2016</t>
  </si>
  <si>
    <t>Referência: AGETOP - 80929</t>
  </si>
  <si>
    <t>1.6.1.5.3.</t>
  </si>
  <si>
    <t>REGISTRO DE GAVETA BRUTO, LATÃO, ROSCÁVEL, 3, INSTALADO EM RESERVAÇÃO DE ÁGUA DE EDIFICAÇÃO QUE POSSUA RESERVATÓRIO DE FIBRA/FIBROCIMENTO  FORNECIMENTO E INSTALAÇÃO. AF_06/2016</t>
  </si>
  <si>
    <t>1.6.2.</t>
  </si>
  <si>
    <t>ÁGUA FRIA</t>
  </si>
  <si>
    <t>1.6.2.1.</t>
  </si>
  <si>
    <t>TUBOS DE PVC SOLDÁVEL</t>
  </si>
  <si>
    <t>1.6.2.1.1.</t>
  </si>
  <si>
    <t>TUBO, PVC, SOLDÁVEL, DN 25MM, INSTALADO EM RAMAL DE DISTRIBUIÇÃO DE ÁGUA - FORNECIMENTO E INSTALAÇÃO. AF_12/2014</t>
  </si>
  <si>
    <t>Referência: AGETOP - 81003</t>
  </si>
  <si>
    <t>1.6.2.1.2.</t>
  </si>
  <si>
    <t>TUBO, PVC, SOLDÁVEL, DN 50MM, INSTALADO EM PRUMADA DE ÁGUA - FORNECIMENTO E INSTALAÇÃO. AF_12/2014</t>
  </si>
  <si>
    <t>1.6.2.1.3.</t>
  </si>
  <si>
    <t>TUBO, PVC, SOLDÁVEL, DN 60MM, INSTALADO EM PRUMADA DE ÁGUA - FORNECIMENTO E INSTALAÇÃO. AF_12/2014</t>
  </si>
  <si>
    <t>1.6.2.1.4.</t>
  </si>
  <si>
    <t>TUBO, PVC, SOLDÁVEL, DN 75MM, INSTALADO EM PRUMADA DE ÁGUA - FORNECIMENTO E INSTALAÇÃO. AF_12/2014</t>
  </si>
  <si>
    <t>1.6.2.1.5.</t>
  </si>
  <si>
    <t>TUBO, PVC, SOLDÁVEL, DN 85MM, INSTALADO EM PRUMADA DE ÁGUA - FORNECIMENTO E INSTALAÇÃO. AF_12/2014</t>
  </si>
  <si>
    <t>1.6.2.2.</t>
  </si>
  <si>
    <t>ADAPTADORES DE PVC SOLDÁVEL</t>
  </si>
  <si>
    <t>1.6.2.2.1.</t>
  </si>
  <si>
    <t>ADAPTADOR CURTO COM BOLSA E ROSCA PARA REGISTRO, PVC, SOLDÁVEL, DN  25 MM X 3/4 , INSTALADO EM RESERVAÇÃO DE ÁGUA DE EDIFICAÇÃO QUE POSSUA RESERVATÓRIO DE FIBRA/FIBROCIMENTO   FORNECIMENTO E INSTALAÇÃO. AF_06/2016</t>
  </si>
  <si>
    <t>Referência: AGETOP - 81066</t>
  </si>
  <si>
    <t>1.6.2.2.2.</t>
  </si>
  <si>
    <t>ADAPTADOR CURTO COM BOLSA E ROSCA PARA REGISTRO, PVC, SOLDÁVEL, DN 50MM X 1.1/2, INSTALADO EM PRUMADA DE ÁGUA - FORNECIMENTO E INSTALAÇÃO. AF_12/2014</t>
  </si>
  <si>
    <t>Referência: AGETOP - 81069</t>
  </si>
  <si>
    <t>1.6.2.2.3.</t>
  </si>
  <si>
    <t>ADAPTADOR COM FLANGES LIVRES, PVC, SOLDÁVEL, DN 85 MM X 3 , INSTALADO EM RESERVAÇÃO DE ÁGUA DE EDIFICAÇÃO QUE POSSUA RESERVATÓRIO DE FIBRA/FIBROCIMENTO   FORNECIMENTO E INSTALAÇÃO. AF_06/2016</t>
  </si>
  <si>
    <t>1.6.2.2.4.</t>
  </si>
  <si>
    <t>ADAPTADOR CURTO COM BOLSA E ROSCA PARA REGISTRO, PVC, SOLDÁVEL, DN 85MM X 3, INSTALADO EM PRUMADA DE ÁGUA - FORNECIMENTO E INSTALAÇÃO. AF_12/2014</t>
  </si>
  <si>
    <t>Referência: AGETOP - 81072</t>
  </si>
  <si>
    <t>1.6.2.3.</t>
  </si>
  <si>
    <t>LUVAS DE PVC</t>
  </si>
  <si>
    <t>1.6.2.3.1.</t>
  </si>
  <si>
    <t>LUVA, PVC, SOLDÁVEL, DN 25MM, INSTALADO EM PRUMADA DE ÁGUA - FORNECIMENTO E INSTALAÇÃO. AF_12/2014</t>
  </si>
  <si>
    <t>1.6.2.3.2.</t>
  </si>
  <si>
    <t>LUVA, PVC, SOLDÁVEL, DN 50MM, INSTALADO EM PRUMADA DE ÁGUA - FORNECIMENTO E INSTALAÇÃO. AF_12/2014</t>
  </si>
  <si>
    <t>Referência: AGETOP - 81105</t>
  </si>
  <si>
    <t>1.6.2.3.3.</t>
  </si>
  <si>
    <t>LUVA, PVC, SOLDÁVEL, DN 75MM, INSTALADO EM PRUMADA DE ÁGUA - FORNECIMENTO E INSTALAÇÃO. AF_12/2014</t>
  </si>
  <si>
    <t>1.6.2.4.</t>
  </si>
  <si>
    <t>BUCHAS</t>
  </si>
  <si>
    <t>1.6.2.4.1.</t>
  </si>
  <si>
    <t>LUVA DE REDUÇÃO, PVC, SOLDÁVEL, DN 60MM X 50MM, INSTALADO EM PRUMADA DE ÁGUA - FORNECIMENTO E INSTALAÇÃO. AF_12/2014</t>
  </si>
  <si>
    <t>1.6.2.4.2.</t>
  </si>
  <si>
    <t>LUVA DE REDUÇÃO, PVC, SOLDÁVEL, DN 50MM X 25MM, INSTALADO EM PRUMADA DE ÁGUA   FORNECIMENTO E INSTALAÇÃO. AF_12/2014</t>
  </si>
  <si>
    <t>1.6.2.4.3.</t>
  </si>
  <si>
    <t>BUCHA DE REDUCAO SOLDAVEL CURTA 75 X 60 mm</t>
  </si>
  <si>
    <t>1.6.2.4.4.</t>
  </si>
  <si>
    <t>BUCHA DE REDUÇÃO SOLDÁVEL LONGA 75 X 50 MM</t>
  </si>
  <si>
    <t>1.6.2.5.</t>
  </si>
  <si>
    <t>JOELHO</t>
  </si>
  <si>
    <t>1.6.2.5.1.</t>
  </si>
  <si>
    <t>JOELHO 90 GRAUS, PVC, SOLDÁVEL, DN 25MM, INSTALADO EM PRUMADA DE ÁGUA - FORNECIMENTO E INSTALAÇÃO. AF_12/2014</t>
  </si>
  <si>
    <t>1.6.2.5.2.</t>
  </si>
  <si>
    <t>JOELHO 90 GRAUS, PVC, SOLDÁVEL, DN 50MM, INSTALADO EM PRUMADA DE ÁGUA - FORNECIMENTO E INSTALAÇÃO. AF_12/2014</t>
  </si>
  <si>
    <t>1.6.2.5.3.</t>
  </si>
  <si>
    <t>JOELHO 90 GRAUS, PVC, SOLDÁVEL, DN 60MM, INSTALADO EM PRUMADA DE ÁGUA - FORNECIMENTO E INSTALAÇÃO. AF_12/2014</t>
  </si>
  <si>
    <t>Referência: AGETOP - 81325</t>
  </si>
  <si>
    <t>1.6.2.5.4.</t>
  </si>
  <si>
    <t>JOELHO 90 GRAUS, PVC, SOLDÁVEL, DN 85MM, INSTALADO EM PRUMADA DE ÁGUA - FORNECIMENTO E INSTALAÇÃO. AF_12/2014</t>
  </si>
  <si>
    <t>Referência: AGETOP - 81327</t>
  </si>
  <si>
    <t>1.6.2.5.5.</t>
  </si>
  <si>
    <t>JOELHO 90 GRAUS C/ROSCA E BUCHA LATAO DIAM.1/2"</t>
  </si>
  <si>
    <t>1.6.2.6.</t>
  </si>
  <si>
    <t>TÊ</t>
  </si>
  <si>
    <t>1.6.2.6.1.</t>
  </si>
  <si>
    <t>TE, PVC, SOLDÁVEL, DN 25MM, INSTALADO EM PRUMADA DE ÁGUA - FORNECIMENTO E INSTALAÇÃO. AF_12/2014</t>
  </si>
  <si>
    <t>1.6.2.6.2.</t>
  </si>
  <si>
    <t>TE, PVC, SOLDÁVEL, DN 50MM, INSTALADO EM PRUMADA DE ÁGUA - FORNECIMENTO E INSTALAÇÃO. AF_12/2014</t>
  </si>
  <si>
    <t>1.6.2.6.3.</t>
  </si>
  <si>
    <t>TE, PVC, SOLDÁVEL, DN 60MM, INSTALADO EM PRUMADA DE ÁGUA - FORNECIMENTO E INSTALAÇÃO. AF_12/2014</t>
  </si>
  <si>
    <t>Referência: AGETOP - 81406</t>
  </si>
  <si>
    <t>1.6.2.6.4.</t>
  </si>
  <si>
    <t>TÊ DE REDUÇÃO, PVC, SOLDÁVEL, DN 50MM X 25MM, INSTALADO EM PRUMADA DE ÁGUA - FORNECIMENTO E INSTALAÇÃO. AF_12/2014</t>
  </si>
  <si>
    <t>1.6.2.6.5.</t>
  </si>
  <si>
    <t>TÊ DE REDUÇÃO, PVC, SOLDÁVEL, DN 75 MM X 50 MM, INSTALADO EM RESERVAÇÃO DE ÁGUA DE EDIFICAÇÃO QUE POSSUA RESERVATÓRIO DE FIBRA/FIBROCIMENTO   FORNECIMENTO E INSTALAÇÃO. AF_06/2016</t>
  </si>
  <si>
    <t>Referência: AGETOP - 81427</t>
  </si>
  <si>
    <t>1.6.2.6.6.</t>
  </si>
  <si>
    <t>TE DE REDUÇÃO, PVC, SOLDÁVEL, DN 85MM X 60MM, INSTALADO EM PRUMADA DE ÁGUA - FORNECIMENTO E INSTALAÇÃO. AF_12/2014</t>
  </si>
  <si>
    <t>1.6.2.6.7.</t>
  </si>
  <si>
    <t>TE RED.SOLD.90GR.BUC.LATAO BOLSA CENT.25X25X1/2"</t>
  </si>
  <si>
    <t>1.6.2.7.</t>
  </si>
  <si>
    <t>ADESIVOS</t>
  </si>
  <si>
    <t>1.6.2.7.1.</t>
  </si>
  <si>
    <t>ADESIVO PLASTICO - FRASCO 850 G</t>
  </si>
  <si>
    <t>1.6.2.7.2.</t>
  </si>
  <si>
    <t>SOLUCAO LIMPADORA 1000 CM3</t>
  </si>
  <si>
    <t>1.6.3.</t>
  </si>
  <si>
    <t>ESGOTO SANITÁRIO</t>
  </si>
  <si>
    <t>1.6.3.1.</t>
  </si>
  <si>
    <t>CORPO DE CAIXA SIFONADA / RALO</t>
  </si>
  <si>
    <t>1.6.3.1.1.</t>
  </si>
  <si>
    <t>CORPO CX. SIFONADA DIAM. 150 X 150 X 50</t>
  </si>
  <si>
    <t>1.6.3.2.</t>
  </si>
  <si>
    <t>JOELHOS</t>
  </si>
  <si>
    <t>1.6.3.2.1.</t>
  </si>
  <si>
    <t>JOELHO 45 GRAUS, PVC, SERIE NORMAL, ESGOTO PREDIAL, DN 40 MM, JUNTA SOLDÁVEL, FORNECIDO E INSTALADO EM RAMAL DE DESCARGA OU RAMAL DE ESGOTO SANITÁRIO. AF_12/2014</t>
  </si>
  <si>
    <t>1.6.3.2.2.</t>
  </si>
  <si>
    <t>JOELHO 45 GRAUS, PVC, SERIE NORMAL, ESGOTO PREDIAL, DN 100 MM, JUNTA ELÁSTICA, FORNECIDO E INSTALADO EM PRUMADA DE ESGOTO SANITÁRIO OU VENTILAÇÃO. AF_12/2014</t>
  </si>
  <si>
    <t>1.6.3.2.3.</t>
  </si>
  <si>
    <t>JOELHO 90 GRAUS, PVC, SERIE NORMAL, ESGOTO PREDIAL, DN 40 MM, JUNTA SOLDÁVEL, FORNECIDO E INSTALADO EM RAMAL DE DESCARGA OU RAMAL DE ESGOTO SANITÁRIO. AF_12/2014</t>
  </si>
  <si>
    <t>1.6.3.2.4.</t>
  </si>
  <si>
    <t>JOELHO 90 GRAUS, PVC, SERIE NORMAL, ESGOTO PREDIAL, DN 50 MM, JUNTA ELÁSTICA, FORNECIDO E INSTALADO EM RAMAL DE DESCARGA OU RAMAL DE ESGOTO SANITÁRIO. AF_12/2014</t>
  </si>
  <si>
    <t>1.6.3.2.5.</t>
  </si>
  <si>
    <t>JOELHO 90 GRAUS, PVC, SERIE NORMAL, ESGOTO PREDIAL, DN 100 MM, JUNTA ELÁSTICA, FORNECIDO E INSTALADO EM SUBCOLETOR AÉREO DE ESGOTO SANITÁRIO. AF_12/2014</t>
  </si>
  <si>
    <t>Referência: AGETOP - 81938</t>
  </si>
  <si>
    <t>1.6.3.3.</t>
  </si>
  <si>
    <t>JUNÇÕES</t>
  </si>
  <si>
    <t>1.6.3.3.1.</t>
  </si>
  <si>
    <t>JUNÇÃO SIMPLES, PVC, SERIE NORMAL, ESGOTO PREDIAL, DN 50 X 50 MM, JUNTA ELÁSTICA, FORNECIDO E INSTALADO EM RAMAL DE DESCARGA OU RAMAL DE ESGOTO SANITÁRIO. AF_12/2014</t>
  </si>
  <si>
    <t>Referência: AGETOP - 81970</t>
  </si>
  <si>
    <t>1.6.3.3.2.</t>
  </si>
  <si>
    <t>JUNCAO SIMPLES DIAM. 100 X 50 MM</t>
  </si>
  <si>
    <t>1.6.3.3.3.</t>
  </si>
  <si>
    <t>JUNÇÃO SIMPLES, PVC, SERIE NORMAL, ESGOTO PREDIAL, DN 100 X 100 MM, JUNTA ELÁSTICA, FORNECIDO E INSTALADO EM RAMAL DE DESCARGA OU RAMAL DE ESGOTO SANITÁRIO. AF_12/2014</t>
  </si>
  <si>
    <t>Referência: AGETOP - 81975</t>
  </si>
  <si>
    <t>1.6.3.4.</t>
  </si>
  <si>
    <t>1.6.3.4.1.</t>
  </si>
  <si>
    <t>TE, PVC, SERIE NORMAL, ESGOTO PREDIAL, DN 50 X 50 MM, JUNTA ELÁSTICA, FORNECIDO E INSTALADO EM PRUMADA DE ESGOTO SANITÁRIO OU VENTILAÇÃO. AF_12/2014</t>
  </si>
  <si>
    <t>1.6.3.4.2.</t>
  </si>
  <si>
    <t>TE SANITARIO DIAMETRO 100 X 50 MM</t>
  </si>
  <si>
    <t>1.6.3.5.</t>
  </si>
  <si>
    <t>TUBOS</t>
  </si>
  <si>
    <t>1.6.3.5.1.</t>
  </si>
  <si>
    <t>TUBO PVC, SERIE NORMAL, ESGOTO PREDIAL, DN 40 MM, FORNECIDO E INSTALADO EM RAMAL DE DESCARGA OU RAMAL DE ESGOTO SANITÁRIO. AF_12/2014</t>
  </si>
  <si>
    <t>Referência: AGETOP - 82301</t>
  </si>
  <si>
    <t>1.6.3.5.2.</t>
  </si>
  <si>
    <t>TUBO PVC, SERIE NORMAL, ESGOTO PREDIAL, DN 50 MM, FORNECIDO E INSTALADO EM PRUMADA DE ESGOTO SANITÁRIO OU VENTILAÇÃO. AF_12/2014</t>
  </si>
  <si>
    <t>1.6.3.5.3.</t>
  </si>
  <si>
    <t>TUBO PVC, SERIE NORMAL, ESGOTO PREDIAL, DN 100 MM, FORNECIDO E INSTALADO EM PRUMADA DE ESGOTO SANITÁRIO OU VENTILAÇÃO. AF_12/2014</t>
  </si>
  <si>
    <t>1.6.4.</t>
  </si>
  <si>
    <t>INSTALAÇÕES DE INCENDIO</t>
  </si>
  <si>
    <t>1.6.4.0.1.</t>
  </si>
  <si>
    <t>EXTINTOR PO QUIMICO SECO (6 KG) - CAPACIDADE EXTINTORA 20 BC</t>
  </si>
  <si>
    <t>1.6.4.0.2.</t>
  </si>
  <si>
    <t>EXTINTOR MULTI USO EM PO A B C (6 KG) - CAPACIDADE EXTINTORA 3A 20BC</t>
  </si>
  <si>
    <t>1.6.4.0.3.</t>
  </si>
  <si>
    <t>COMP 024_SEE</t>
  </si>
  <si>
    <t>SINALIZADOR FOTOLUMINESCENTE PARA EXTINTOR</t>
  </si>
  <si>
    <t>1.6.4.0.4.</t>
  </si>
  <si>
    <t>COMP 025_SEE</t>
  </si>
  <si>
    <t>SINALIZADOR FOTOLUMINESCENTE DE EMERGÊNCIA</t>
  </si>
  <si>
    <t>1.6.4.0.5.</t>
  </si>
  <si>
    <t>COMP 277_SEE</t>
  </si>
  <si>
    <t>MARCAÇÃO NO PISO - 1X1 M PARA EXTINTOR</t>
  </si>
  <si>
    <t>1.6.4.0.6.</t>
  </si>
  <si>
    <t>LUMINÁRIA DE EMERGÊNCIA - FORNECIMENTO E INSTALAÇÃO. AF_11/2017</t>
  </si>
  <si>
    <t>1.7.</t>
  </si>
  <si>
    <t>INSTALAÇÕES ESPECIAIS</t>
  </si>
  <si>
    <t>1.7.0.0.1.</t>
  </si>
  <si>
    <t>CENTRAL DE GÁS PADRÃO GOINFRA SEM INSTALAÇÕES (1+1 CILINDRO 45 KG)</t>
  </si>
  <si>
    <t>1.7.0.0.2.</t>
  </si>
  <si>
    <t>UNIÃO S/BRONZE PRETA 3/4" NPT 300 LBS</t>
  </si>
  <si>
    <t>1.7.0.0.3.</t>
  </si>
  <si>
    <t>COMP 382_SEE</t>
  </si>
  <si>
    <t>TE DE REDUCAO DE FERRO GALVANIZADO, COM ROSCA BSP, DE 3/4" X 1/2"</t>
  </si>
  <si>
    <t>1.7.0.0.4.</t>
  </si>
  <si>
    <t>COMP 383_SEE</t>
  </si>
  <si>
    <t>BUCHA DE REDUCAO DE FERRO GALVANIZADO, COM ROSCA BSP, DE 1/2" X 1/4"</t>
  </si>
  <si>
    <t>1.7.0.0.5.</t>
  </si>
  <si>
    <t>LUVA GALVANIZADO DE REDUÇÃO 3/4" X 1/2" (GÁS)</t>
  </si>
  <si>
    <t>1.7.0.0.6.</t>
  </si>
  <si>
    <t>NIPLE, EM FERRO GALVANIZADO, CONEXÃO ROSQUEADA, DN 15 (1/2"), INSTALADO EM RAMAIS E SUB-RAMAIS DE GÁS - FORNECIMENTO E INSTALAÇÃO. AF_12/2015</t>
  </si>
  <si>
    <t>1.7.0.0.7.</t>
  </si>
  <si>
    <t>NIPLE DUPLO 300 PSI 3/4"</t>
  </si>
  <si>
    <t>1.7.0.0.8.</t>
  </si>
  <si>
    <t>COMP 212_SEE</t>
  </si>
  <si>
    <t>NIPLE DE REDUÇÃO 1/2" X 1/4" BSP</t>
  </si>
  <si>
    <t>1.7.0.0.9.</t>
  </si>
  <si>
    <t>COMP 213_SEE</t>
  </si>
  <si>
    <t>NIPLE DE REDUÇÃO 3/4" X 1/2" BSP</t>
  </si>
  <si>
    <t>1.7.0.0.10.</t>
  </si>
  <si>
    <t>TUBO DE AÇO GALVANIZADO COM COSTURA, CLASSE MÉDIA, CONEXÃO ROSQUEADA, DN 20 (3/4"), INSTALADO EM RAMAIS E SUB-RAMAIS DE GÁS - FORNECIMENTO E INSTALAÇÃO. AF_12/2015</t>
  </si>
  <si>
    <t>1.7.0.0.11.</t>
  </si>
  <si>
    <t>JOELHO 90 GRAUS, EM FERRO GALVANIZADO, CONEXÃO ROSQUEADA, DN 20 (3/4"), INSTALADO EM RAMAIS E SUB-RAMAIS DE GÁS - FORNECIMENTO E INSTALAÇÃO. AF_12/2015</t>
  </si>
  <si>
    <t>1.7.0.0.12.</t>
  </si>
  <si>
    <t>COMP 237_SEE</t>
  </si>
  <si>
    <t>FITA ANTICORROSIVA</t>
  </si>
  <si>
    <t>1.7.0.0.13.</t>
  </si>
  <si>
    <t>VÁLVULA ESFERICA LATÃO 3/4"</t>
  </si>
  <si>
    <t>1.7.0.0.14.</t>
  </si>
  <si>
    <t>TE PRETO 90º 3/4" NPT 300 LBS</t>
  </si>
  <si>
    <t>1.7.0.0.15.</t>
  </si>
  <si>
    <t>COMP 542_SEE</t>
  </si>
  <si>
    <t>VÁLVULA UGV 3/4" (S) LATÃO</t>
  </si>
  <si>
    <t>1.7.0.0.16.</t>
  </si>
  <si>
    <t>COMP 543_SEE</t>
  </si>
  <si>
    <t>VÁLVULA UGV 1/2" (S) LATÃO</t>
  </si>
  <si>
    <t>1.7.0.0.17.</t>
  </si>
  <si>
    <t>VALVULA DE RETENÇÃO LATÃO 1/2" X 7/16" NPT</t>
  </si>
  <si>
    <t>1.7.0.0.18.</t>
  </si>
  <si>
    <t>COMP 211_SEE</t>
  </si>
  <si>
    <t>REGULADOR DE 2º ESTÁGIO 5KG/H</t>
  </si>
  <si>
    <t>1.7.0.0.19.</t>
  </si>
  <si>
    <t>COMP 210_SEE</t>
  </si>
  <si>
    <t>REGULADOR DE 1º ESTÁGIO 60KG/H MODELO AP-40  COM MANÔMETRO</t>
  </si>
  <si>
    <t>1.7.0.0.20.</t>
  </si>
  <si>
    <t>1.7.0.0.21.</t>
  </si>
  <si>
    <t>COMP 235_SEE</t>
  </si>
  <si>
    <t>PLACA DE SINALIZAÇÃO EM PVC COD 01 - (300X300) PROIBIDO FUMAR</t>
  </si>
  <si>
    <t>1.7.0.0.22.</t>
  </si>
  <si>
    <t>COMP 236_SEE</t>
  </si>
  <si>
    <t>PLACA DE SINALIZAÇÃO EM PVC COD 06 - (300X300) PERIGO INFLAMÁVEL</t>
  </si>
  <si>
    <t>1.7.0.0.23.</t>
  </si>
  <si>
    <t>BRAÇADEIRA METALICA TIPO "D" DIAM. 3/4"</t>
  </si>
  <si>
    <t>1.7.0.0.24.</t>
  </si>
  <si>
    <t>PARAFUSO P/BUCHA S-10</t>
  </si>
  <si>
    <t>1.7.0.0.25.</t>
  </si>
  <si>
    <t>BUCHA DE NYLON S-10</t>
  </si>
  <si>
    <t>1.7.0.0.26.</t>
  </si>
  <si>
    <t>SUPORTE PARA COLETOR</t>
  </si>
  <si>
    <t>1.7.0.0.27.</t>
  </si>
  <si>
    <t>COMP 045_SEE</t>
  </si>
  <si>
    <t>LAUDO DE ESTANQUEIDADE</t>
  </si>
  <si>
    <t>1.8.</t>
  </si>
  <si>
    <t>ALVENARIAS E DIVISÓRIAS</t>
  </si>
  <si>
    <t>1.8.0.0.1.</t>
  </si>
  <si>
    <t>ALVENARIA DE VEDAÇÃO DE BLOCOS CERÂMICOS FURADOS NA HORIZONTAL DE 9X19X19CM (ESPESSURA 9CM) DE PAREDES COM ÁREA LÍQUIDA MAIOR OU IGUAL A 6M² COM VÃOS E ARGAMASSA DE ASSENTAMENTO COM PREPARO MANUAL. AF_06/2014</t>
  </si>
  <si>
    <t>Referência: AGETOP - 100201</t>
  </si>
  <si>
    <t>1.9.</t>
  </si>
  <si>
    <t>ESTRUTURA DE MADEIRA</t>
  </si>
  <si>
    <t>1.9.0.0.1.</t>
  </si>
  <si>
    <t>TRAMA DE MADEIRA COMPOSTA POR RIPAS, CAIBROS E TERÇAS PARA TELHADOS DE ATÉ 2 ÁGUAS PARA TELHA CERÂMICA CAPA-CANAL, INCLUSO TRANSPORTE VERTICAL. AF_07/2019</t>
  </si>
  <si>
    <t>Referência: AGETOP - 140202</t>
  </si>
  <si>
    <t>1.10.</t>
  </si>
  <si>
    <t>COBERTURAS</t>
  </si>
  <si>
    <t>1.10.0.0.1.</t>
  </si>
  <si>
    <t>TELHAMENTO COM TELHA CERÂMICA CAPA-CANAL, TIPO PLAN, COM ATÉ 2 ÁGUAS, INCLUSO TRANSPORTE VERTICAL. AF_07/2019</t>
  </si>
  <si>
    <t>Referência: AGETOP - 160401</t>
  </si>
  <si>
    <t>1.10.0.0.2.</t>
  </si>
  <si>
    <t>RUFO EM CHAPA DE AÇO GALVANIZADO NÚMERO 24, CORTE DE 25 CM, INCLUSO TRANSPORTE VERTICAL. AF_07/2019</t>
  </si>
  <si>
    <t>Referência: AGETOP - 160602</t>
  </si>
  <si>
    <t>1.11.</t>
  </si>
  <si>
    <t>ESQUADRIAS METÁLICAS</t>
  </si>
  <si>
    <t>1.11.1.</t>
  </si>
  <si>
    <t>1.11.1.0.1.</t>
  </si>
  <si>
    <t>73933/4</t>
  </si>
  <si>
    <t>PORTA DE FERRO DE ABRIR TIPO BARRA CHATA, COM REQUADRO E GUARNICAO COMPLETA</t>
  </si>
  <si>
    <t>1.11.2.</t>
  </si>
  <si>
    <t>ACESSIBILIDADE</t>
  </si>
  <si>
    <t>1.11.2.0.1.</t>
  </si>
  <si>
    <t>COMP 082_SEE</t>
  </si>
  <si>
    <t>CORRIMÃO PAREDE - SEDUC</t>
  </si>
  <si>
    <t>1.11.2.0.2.</t>
  </si>
  <si>
    <t>COMP 085_SEE</t>
  </si>
  <si>
    <t>GUARDA-CORPO - SEDUC</t>
  </si>
  <si>
    <t>1.12.</t>
  </si>
  <si>
    <t>REVESTIMENTO DE PAREDE</t>
  </si>
  <si>
    <t>1.12.1.</t>
  </si>
  <si>
    <t>1.12.1.0.1.</t>
  </si>
  <si>
    <t>CHAPISCO APLICADO EM ALVENARIA (COM PRESENÇA DE VÃOS) E ESTRUTURAS DE CONCRETO DE FACHADA, COM COLHER DE PEDREIRO.  ARGAMASSA TRAÇO 1:3 COM PREPARO MANUAL. AF_06/2014</t>
  </si>
  <si>
    <t>Referência: AGETOP - 200101</t>
  </si>
  <si>
    <t>1.12.1.0.2.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</si>
  <si>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</si>
  <si>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1.12.1.0.3.</t>
  </si>
  <si>
    <t>REVESTIMENTO CERÂMICO PARA PAREDES INTERNAS COM PLACAS TIPO ESMALTADA EXTRA DE DIMENSÕES 33X45 CM APLICADAS EM AMBIENTES DE ÁREA MAIOR QUE 5 M² NA ALTURA INTEIRA DAS PAREDES. AF_06/2014</t>
  </si>
  <si>
    <t>1.12.2.</t>
  </si>
  <si>
    <t>1.12.2.0.1.</t>
  </si>
  <si>
    <t>1.12.2.0.2.</t>
  </si>
  <si>
    <t>1.13.</t>
  </si>
  <si>
    <t>FORROS</t>
  </si>
  <si>
    <t>1.13.1.</t>
  </si>
  <si>
    <t>PVC SEM ESTRUTURA</t>
  </si>
  <si>
    <t>1.13.1.0.1.</t>
  </si>
  <si>
    <t>FORRO DE PVC SEM ESTRUTURA DE METALON (COM REPINTURA DA ESTRUTURA COM TINTA ALQUÍDICA D.F.)</t>
  </si>
  <si>
    <t>1.13.2.</t>
  </si>
  <si>
    <t>PVC COM ESTRUTURA</t>
  </si>
  <si>
    <t>1.13.2.0.1.</t>
  </si>
  <si>
    <t>FORRO EM RÉGUAS DE PVC, FRISADO, PARA AMBIENTES COMERCIAIS, INCLUSIVE ESTRUTURA DE FIXAÇÃO. AF_05/2017_P</t>
  </si>
  <si>
    <t>Referência: AGETOP - 210460</t>
  </si>
  <si>
    <t>1.14.</t>
  </si>
  <si>
    <t>REVESTIMENTO DE PISO</t>
  </si>
  <si>
    <t>1.14.1.</t>
  </si>
  <si>
    <t>1.14.1.0.1.</t>
  </si>
  <si>
    <t>PISO EM GRANILITE, MARMORITE OU GRANITINA ESPESSURA 8 MM, INCLUSO JUNTAS DE DILATACAO PLASTICAS</t>
  </si>
  <si>
    <t>Referência: AGETOP - 221101</t>
  </si>
  <si>
    <t>1.14.1.0.2.</t>
  </si>
  <si>
    <t>RASPAGEM E APLICAÇÃO RESINA ACRÍLICA DUAS DEMÃOS</t>
  </si>
  <si>
    <t>1.14.2.</t>
  </si>
  <si>
    <t>1.14.2.0.1.</t>
  </si>
  <si>
    <t>1.14.2.0.2.</t>
  </si>
  <si>
    <t>1.14.3.</t>
  </si>
  <si>
    <t>1.14.3.0.1.</t>
  </si>
  <si>
    <t>REVESTIMENTO CERÂMICO PARA PISO COM PLACAS TIPO ESMALTADA EXTRA DE DIMENSÕES 45X45 CM APLICADA EM AMBIENTES DE ÁREA MAIOR QUE 10 M2. AF_06/2014</t>
  </si>
  <si>
    <t>1.14.4.</t>
  </si>
  <si>
    <t>1.14.4.0.1.</t>
  </si>
  <si>
    <t>PISO DE BORRACHA COLORIDO MODELO TÁTIL ( ALERTA OU DIRECIONAL) INCLUSO CONTRAPISO (1CI:3ARML) C/ E=2CM E NATA DE CIMENTO</t>
  </si>
  <si>
    <t>1.14.4.0.2.</t>
  </si>
  <si>
    <t>PISO DE LADRILHO HIDRÁULICO COLORIDO MODELO TÁTIL ( ALERTA OU DIRECIONAL) SEM LASTRO</t>
  </si>
  <si>
    <t>1.14.4.0.3.</t>
  </si>
  <si>
    <t>PISO CONCRETO DESEMPENADO ESPESSURA = 5 CM  1:2,5:3,5</t>
  </si>
  <si>
    <t>1.14.5.</t>
  </si>
  <si>
    <t>1.14.5.0.1.</t>
  </si>
  <si>
    <t>1.14.5.0.2.</t>
  </si>
  <si>
    <t>1.14.6.</t>
  </si>
  <si>
    <t>1.14.6.0.1.</t>
  </si>
  <si>
    <t>1.15.</t>
  </si>
  <si>
    <t>FERRAGENS</t>
  </si>
  <si>
    <t>1.15.0.0.1.</t>
  </si>
  <si>
    <t>BARRA DE APOIO EM AÇO INOX - 40 CM</t>
  </si>
  <si>
    <t>1.15.0.0.2.</t>
  </si>
  <si>
    <t xml:space="preserve">BARRA DE APOIO EM AÇO INOX - 80 CM </t>
  </si>
  <si>
    <t>1.16.</t>
  </si>
  <si>
    <t>ADMINISTRAÇÃO</t>
  </si>
  <si>
    <t>1.16.0.0.1.</t>
  </si>
  <si>
    <t>ENGENHEIRO CIVIL DE OBRA PLENO COM ENCARGOS COMPLEMENTARES</t>
  </si>
  <si>
    <t>H</t>
  </si>
  <si>
    <t>Referência: AGETOP - 250101</t>
  </si>
  <si>
    <t>1.16.0.0.2.</t>
  </si>
  <si>
    <t>ENCARREGADO GERAL COM ENCARGOS COMPLEMENTARES</t>
  </si>
  <si>
    <t>Referência: AGETOP - 250103</t>
  </si>
  <si>
    <t>1.17.</t>
  </si>
  <si>
    <t>PINTURA</t>
  </si>
  <si>
    <t>1.17.1.</t>
  </si>
  <si>
    <t>1.17.1.0.1.</t>
  </si>
  <si>
    <t>74245/1</t>
  </si>
  <si>
    <t>PINTURA ACRILICA EM PISO CIMENTADO DUAS DEMAOS</t>
  </si>
  <si>
    <t>Referência: AGETOP - 261703</t>
  </si>
  <si>
    <t>1.17.1.0.2.</t>
  </si>
  <si>
    <t>PINTURA ACRILICA DE FAIXAS DE DEMARCACAO EM QUADRA POLIESPORTIVA, 5 CM DE LARGURA</t>
  </si>
  <si>
    <t>Referência: AGETOP - 261700</t>
  </si>
  <si>
    <t>1.17.2.</t>
  </si>
  <si>
    <t>EXTERNA</t>
  </si>
  <si>
    <t>1.17.2.0.1.</t>
  </si>
  <si>
    <t>APLICAÇÃO MANUAL DE PINTURA COM TINTA LÁTEX ACRÍLICA EM PAREDES, DUAS DEMÃOS. AF_06/2014</t>
  </si>
  <si>
    <t>Referência: AGETOP - 261001</t>
  </si>
  <si>
    <t>1.17.2.0.2.</t>
  </si>
  <si>
    <t>APLICAÇÃO MANUAL DE PINTURA COM TINTA TEXTURIZADA ACRÍLICA EM PAREDES EXTERNAS DE CASAS, UMA COR. AF_06/2014</t>
  </si>
  <si>
    <t>Referência: AGETOP - 260601</t>
  </si>
  <si>
    <t>1.17.3.</t>
  </si>
  <si>
    <t>LETREIRO</t>
  </si>
  <si>
    <t>1.17.3.0.1.</t>
  </si>
  <si>
    <t>EMASSAMENTO COM MASSA EPOXI, 2 DEMAOS</t>
  </si>
  <si>
    <t>Referência: AGETOP - 261003</t>
  </si>
  <si>
    <t>1.17.3.0.2.</t>
  </si>
  <si>
    <t>LETREIRO MÉDIO A GRANDE PORTE EM PAREDE FEITO A PINCEL</t>
  </si>
  <si>
    <t>1.17.4.</t>
  </si>
  <si>
    <t>ESMALTE SINTÉTICO</t>
  </si>
  <si>
    <t>1.17.4.0.1.</t>
  </si>
  <si>
    <t>REMOCAO DE PINTURA ANTIGA A OLEO OU ESMALTE</t>
  </si>
  <si>
    <t>1.17.4.0.2.</t>
  </si>
  <si>
    <t>APLICAÇÃO E LIXAMENTO DE MASSA LÁTEX EM PAREDES, DUAS DEMÃOS. AF_06/2014</t>
  </si>
  <si>
    <t>Referência: AGETOP - 261300</t>
  </si>
  <si>
    <t>1.17.4.0.3.</t>
  </si>
  <si>
    <t>PINT.ESMALTE SINT.PAREDES - 2 DEM.C/SELADOR</t>
  </si>
  <si>
    <t>1.17.5.</t>
  </si>
  <si>
    <t>LÁTEX ACRÍLICA</t>
  </si>
  <si>
    <t>1.17.5.0.1.</t>
  </si>
  <si>
    <t>REMOCAO DE PINTURA ANTIGA A LATEX</t>
  </si>
  <si>
    <t>1.17.5.0.2.</t>
  </si>
  <si>
    <t>1.17.5.0.3.</t>
  </si>
  <si>
    <t>1.17.6.</t>
  </si>
  <si>
    <t>ESQUADRIAS EXISTENTES</t>
  </si>
  <si>
    <t>1.17.6.0.1.</t>
  </si>
  <si>
    <t>1.17.6.0.2.</t>
  </si>
  <si>
    <t>73924/3</t>
  </si>
  <si>
    <t>PINTURA ESMALTE FOSCO, DUAS DEMAOS, SOBRE SUPERFICIE METALICA</t>
  </si>
  <si>
    <t>Referência: AGETOP - 261503</t>
  </si>
  <si>
    <t>1.17.7.</t>
  </si>
  <si>
    <t>ESQUADRIAS NOVAS</t>
  </si>
  <si>
    <t>1.17.7.0.1.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</si>
  <si>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</si>
  <si>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</si>
  <si>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</si>
  <si>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1.17.8.</t>
  </si>
  <si>
    <t>ALAMBRADO</t>
  </si>
  <si>
    <t>1.17.8.0.1.</t>
  </si>
  <si>
    <t>1.18.</t>
  </si>
  <si>
    <t>DIVERSOS</t>
  </si>
  <si>
    <t>1.18.1.</t>
  </si>
  <si>
    <t>1.18.1.0.1.</t>
  </si>
  <si>
    <t>BANCADA DE GRANITO C/ESPELHO</t>
  </si>
  <si>
    <t>1.18.2.</t>
  </si>
  <si>
    <t>1.18.2.0.1.</t>
  </si>
  <si>
    <t>1.18.3.</t>
  </si>
  <si>
    <t>1.18.3.0.1.</t>
  </si>
  <si>
    <t>74244/1</t>
  </si>
  <si>
    <t>ALAMBRADO PARA QUADRA POLIESPORTIVA, ESTRUTURADO POR TUBOS DE ACO GALVANIZADO, COM COSTURA, DIN 2440, DIAMETRO 2", COM TELA DE ARAME GALVANIZADO, FIO 14 BWG E MALHA QUADRADA 5X5CM</t>
  </si>
  <si>
    <t>Referência: AGETOP - 270621</t>
  </si>
  <si>
    <t>1.18.3.0.2.</t>
  </si>
  <si>
    <t>TRAVES FERRO GALVANIZADO PARA FUTEBOL DE SALÃO PINTADAS - 3,00 x 2,00M - 2 UNID.</t>
  </si>
  <si>
    <t>1.18.4.</t>
  </si>
  <si>
    <t>1.18.4.0.1.</t>
  </si>
  <si>
    <t>LIMPEZA FINAL DE OBRA - (OBRAS CIVIS)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</si>
  <si>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</si>
  <si>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</si>
  <si>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(26,41%)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</si>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</sst>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mmm/yyyy"/>
    <numFmt numFmtId="166" formatCode="000000"/>
    <numFmt numFmtId="167" formatCode="_(* #,##0.00_);_(* \(#,##0.00\);_(* \-??_);_(@_)"/>
  </numFmts>
  <fonts count="17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7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6" fillId="0" borderId="0" applyFont="0" applyFill="0" applyAlignment="0" applyProtection="0"/>
  </cellStyleXfs>
  <cellXfs count="149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1" fillId="0" borderId="3" xfId="0" applyFont="1" applyBorder="1" applyAlignment="1" applyProtection="1">
      <protection locked="0"/>
    </xf>
    <xf numFmtId="165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4" fillId="0" borderId="2" xfId="0" applyFont="1" applyBorder="1" applyAlignment="1" applyProtection="1"/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textRotation="90"/>
    </xf>
    <xf numFmtId="166" fontId="9" fillId="0" borderId="4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6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7" fontId="4" fillId="0" borderId="12" xfId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6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5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5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6" fontId="11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4" fontId="12" fillId="0" borderId="15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2" fillId="7" borderId="29" xfId="0" applyFont="1" applyFill="1" applyBorder="1" applyProtection="1"/>
    <xf numFmtId="0" fontId="2" fillId="7" borderId="32" xfId="0" applyFont="1" applyFill="1" applyBorder="1" applyProtection="1"/>
    <xf numFmtId="0" fontId="2" fillId="7" borderId="33" xfId="0" applyFont="1" applyFill="1" applyBorder="1" applyProtection="1"/>
    <xf numFmtId="0" fontId="2" fillId="7" borderId="30" xfId="0" applyFont="1" applyFill="1" applyBorder="1" applyProtection="1"/>
    <xf numFmtId="4" fontId="2" fillId="7" borderId="34" xfId="0" applyNumberFormat="1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7" fontId="4" fillId="0" borderId="3" xfId="1" applyFont="1" applyFill="1" applyBorder="1" applyAlignment="1" applyProtection="1">
      <alignment horizontal="left" vertical="center"/>
    </xf>
    <xf numFmtId="167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7" fontId="4" fillId="0" borderId="29" xfId="1" applyFont="1" applyFill="1" applyBorder="1" applyAlignment="1" applyProtection="1">
      <alignment horizontal="left" vertical="center"/>
    </xf>
    <xf numFmtId="167" fontId="4" fillId="0" borderId="34" xfId="1" applyFont="1" applyFill="1" applyBorder="1" applyAlignment="1" applyProtection="1">
      <alignment horizontal="left" vertical="center"/>
    </xf>
    <xf numFmtId="4" fontId="4" fillId="0" borderId="28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7" fontId="4" fillId="0" borderId="0" xfId="1" applyFont="1" applyFill="1" applyBorder="1" applyAlignment="1" applyProtection="1">
      <alignment horizontal="left" vertical="center"/>
    </xf>
    <xf numFmtId="167" fontId="4" fillId="8" borderId="29" xfId="1" applyFont="1" applyFill="1" applyBorder="1" applyAlignment="1" applyProtection="1">
      <alignment horizontal="left" vertical="center"/>
    </xf>
    <xf numFmtId="167" fontId="4" fillId="8" borderId="34" xfId="1" applyFont="1" applyFill="1" applyBorder="1" applyAlignment="1" applyProtection="1">
      <alignment horizontal="left" vertical="center"/>
    </xf>
    <xf numFmtId="4" fontId="4" fillId="8" borderId="34" xfId="1" applyNumberFormat="1" applyFont="1" applyFill="1" applyBorder="1" applyAlignment="1" applyProtection="1">
      <alignment vertical="center"/>
    </xf>
    <xf numFmtId="167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7" fontId="4" fillId="0" borderId="29" xfId="1" applyFont="1" applyFill="1" applyBorder="1" applyAlignment="1" applyProtection="1">
      <alignment horizontal="center" vertical="center"/>
    </xf>
    <xf numFmtId="167" fontId="4" fillId="0" borderId="34" xfId="1" applyFont="1" applyFill="1" applyBorder="1" applyAlignment="1" applyProtection="1">
      <alignment horizontal="center" vertical="center"/>
    </xf>
    <xf numFmtId="4" fontId="4" fillId="0" borderId="34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7" fontId="5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67" fontId="5" fillId="0" borderId="0" xfId="1" applyFont="1" applyFill="1" applyBorder="1" applyAlignment="1" applyProtection="1">
      <alignment horizontal="left" vertical="center"/>
      <protection locked="0"/>
    </xf>
    <xf numFmtId="167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4" fontId="2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490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39994506668294322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2057400</xdr:colOff>
      <xdr:row>0</xdr:row>
      <xdr:rowOff>66676</xdr:rowOff>
    </xdr:from>
    <xdr:to>
      <xdr:col>22</xdr:col>
      <xdr:colOff>1085850</xdr:colOff>
      <xdr:row>0</xdr:row>
      <xdr:rowOff>1105444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E92321E-DC43-4965-BE50-DAD55B371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638176"/>
          <a:ext cx="5610225" cy="1038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C_DESON_52032213_JAN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60_Dias"/>
      <sheetName val="Municípios - BDI"/>
      <sheetName val="Cronog_90_Dias"/>
      <sheetName val="Cronog_120_Dias"/>
      <sheetName val="Cronog_150_Dias"/>
      <sheetName val="Cronog_180_Dias"/>
      <sheetName val="Cronog_210_Dias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0">
          <cell r="D30">
            <v>0.26405013948740952</v>
          </cell>
        </row>
      </sheetData>
      <sheetData sheetId="14"/>
      <sheetData sheetId="15"/>
      <sheetData sheetId="16"/>
      <sheetData sheetId="17"/>
      <sheetData sheetId="18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ORC_DESON_52032213_JAN20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EB818-C128-4DEC-B997-718F7AD26191}">
  <sheetPr codeName="Planilha3"/>
  <dimension ref="A1:X352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L1" sqref="L1"/>
      <selection pane="bottomLeft" activeCell="X348" sqref="X348"/>
    </sheetView>
  </sheetViews>
  <sheetFormatPr defaultRowHeight="12.75" x14ac:dyDescent="0.2"/>
  <cols>
    <col min="1" max="11" width="9.140625" style="5" hidden="1" customWidth="1"/>
    <col min="12" max="12" width="3.28515625" style="5" customWidth="1"/>
    <col min="13" max="14" width="11.7109375" style="144" customWidth="1"/>
    <col min="15" max="15" width="9.140625" style="145"/>
    <col min="16" max="16" width="11.7109375" style="8" bestFit="1" customWidth="1"/>
    <col min="17" max="17" width="13.140625" style="8" customWidth="1"/>
    <col min="18" max="18" width="59.85546875" style="8" customWidth="1"/>
    <col min="19" max="19" width="8.7109375" style="146" customWidth="1"/>
    <col min="20" max="20" width="8.7109375" style="8" customWidth="1"/>
    <col min="21" max="22" width="10.7109375" style="147" customWidth="1"/>
    <col min="23" max="23" width="17" style="148" customWidth="1"/>
    <col min="24" max="24" width="22.5703125" style="8" customWidth="1"/>
    <col min="25" max="16384" width="9.140625" style="8"/>
  </cols>
  <sheetData>
    <row r="1" spans="1:24" ht="90" customHeight="1" x14ac:dyDescent="0.2">
      <c r="L1" s="1"/>
      <c r="M1" s="6"/>
      <c r="N1" s="2"/>
      <c r="O1" s="7"/>
      <c r="P1" s="7"/>
      <c r="Q1" s="7"/>
      <c r="R1" s="7"/>
      <c r="S1" s="7"/>
      <c r="T1" s="7"/>
      <c r="U1" s="7"/>
      <c r="V1" s="7"/>
      <c r="W1" s="7"/>
      <c r="X1" s="3"/>
    </row>
    <row r="2" spans="1:24" ht="8.1" customHeight="1" x14ac:dyDescent="0.2">
      <c r="L2" s="1"/>
      <c r="M2" s="2"/>
      <c r="N2" s="2"/>
      <c r="O2" s="9"/>
      <c r="P2" s="9"/>
      <c r="Q2" s="9"/>
      <c r="R2" s="9"/>
      <c r="S2" s="9"/>
      <c r="T2" s="9"/>
      <c r="U2" s="9"/>
      <c r="V2" s="9"/>
      <c r="W2" s="9"/>
      <c r="X2" s="3"/>
    </row>
    <row r="3" spans="1:24" x14ac:dyDescent="0.2">
      <c r="L3" s="1"/>
      <c r="M3" s="2"/>
      <c r="N3" s="11"/>
      <c r="O3" s="12" t="s">
        <v>0</v>
      </c>
      <c r="P3" s="13"/>
      <c r="Q3" s="13"/>
      <c r="R3" s="13"/>
      <c r="S3" s="13"/>
      <c r="T3" s="13"/>
      <c r="U3" s="14"/>
      <c r="V3" s="12" t="s">
        <v>1</v>
      </c>
      <c r="W3" s="14"/>
      <c r="X3" s="3"/>
    </row>
    <row r="4" spans="1:24" s="15" customForma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1"/>
      <c r="M4" s="2"/>
      <c r="N4" s="16"/>
      <c r="O4" s="17" t="s">
        <v>2</v>
      </c>
      <c r="P4" s="18"/>
      <c r="Q4" s="18"/>
      <c r="R4" s="18"/>
      <c r="S4" s="18"/>
      <c r="T4" s="18"/>
      <c r="U4" s="19"/>
      <c r="V4" s="17">
        <v>52032213</v>
      </c>
      <c r="W4" s="19"/>
      <c r="X4" s="3"/>
    </row>
    <row r="5" spans="1:24" s="15" customFormat="1" ht="8.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6"/>
      <c r="O5" s="21"/>
      <c r="P5" s="21"/>
      <c r="Q5" s="21"/>
      <c r="R5" s="21"/>
      <c r="S5" s="21"/>
      <c r="T5" s="21"/>
      <c r="U5" s="21"/>
      <c r="V5" s="21"/>
      <c r="W5" s="21"/>
      <c r="X5" s="3"/>
    </row>
    <row r="6" spans="1:24" s="15" customFormat="1" ht="12.75" customHeight="1" x14ac:dyDescent="0.2">
      <c r="A6" s="22" t="s">
        <v>4</v>
      </c>
      <c r="C6" s="5"/>
      <c r="D6" s="5"/>
      <c r="E6" s="5"/>
      <c r="F6" s="5"/>
      <c r="G6" s="5"/>
      <c r="H6" s="5"/>
      <c r="I6" s="5"/>
      <c r="J6" s="5"/>
      <c r="K6" s="5"/>
      <c r="L6" s="1"/>
      <c r="M6" s="23" t="s">
        <v>5</v>
      </c>
      <c r="N6" s="24"/>
      <c r="O6" s="12" t="s">
        <v>6</v>
      </c>
      <c r="P6" s="13"/>
      <c r="Q6" s="13"/>
      <c r="R6" s="14"/>
      <c r="S6" s="12" t="s">
        <v>7</v>
      </c>
      <c r="T6" s="13"/>
      <c r="U6" s="14"/>
      <c r="V6" s="12" t="s">
        <v>8</v>
      </c>
      <c r="W6" s="14"/>
      <c r="X6" s="3"/>
    </row>
    <row r="7" spans="1:24" s="15" customFormat="1" x14ac:dyDescent="0.2">
      <c r="A7" s="22">
        <f ca="1">MAX($C$18:$C$337)</f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25" t="s">
        <v>9</v>
      </c>
      <c r="N7" s="16"/>
      <c r="O7" s="17" t="s">
        <v>10</v>
      </c>
      <c r="P7" s="18"/>
      <c r="Q7" s="18"/>
      <c r="R7" s="19"/>
      <c r="S7" s="26">
        <v>43846</v>
      </c>
      <c r="T7" s="27"/>
      <c r="U7" s="28"/>
      <c r="V7" s="17" t="s">
        <v>11</v>
      </c>
      <c r="W7" s="19"/>
      <c r="X7" s="3"/>
    </row>
    <row r="8" spans="1:24" s="15" customFormat="1" ht="8.1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29"/>
      <c r="N8" s="16"/>
      <c r="O8" s="21"/>
      <c r="P8" s="21"/>
      <c r="Q8" s="21"/>
      <c r="R8" s="21"/>
      <c r="S8" s="21"/>
      <c r="T8" s="21"/>
      <c r="U8" s="21"/>
      <c r="V8" s="21"/>
      <c r="W8" s="21"/>
      <c r="X8" s="3"/>
    </row>
    <row r="9" spans="1:24" s="15" customFormat="1" ht="12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30" t="s">
        <v>12</v>
      </c>
      <c r="N9" s="16"/>
      <c r="O9" s="12" t="s">
        <v>13</v>
      </c>
      <c r="P9" s="13"/>
      <c r="Q9" s="14"/>
      <c r="R9" s="31" t="s">
        <v>14</v>
      </c>
      <c r="S9" s="12" t="s">
        <v>15</v>
      </c>
      <c r="T9" s="13"/>
      <c r="U9" s="14"/>
      <c r="V9" s="12" t="s">
        <v>16</v>
      </c>
      <c r="W9" s="14"/>
      <c r="X9" s="3"/>
    </row>
    <row r="10" spans="1:24" s="3" customFormat="1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0"/>
      <c r="N10" s="2"/>
      <c r="O10" s="17" t="s">
        <v>17</v>
      </c>
      <c r="P10" s="18"/>
      <c r="Q10" s="19"/>
      <c r="R10" s="32" t="s">
        <v>18</v>
      </c>
      <c r="S10" s="33" t="s">
        <v>19</v>
      </c>
      <c r="T10" s="34" t="s">
        <v>20</v>
      </c>
      <c r="U10" s="35"/>
      <c r="V10" s="33" t="s">
        <v>21</v>
      </c>
      <c r="W10" s="34" t="s">
        <v>20</v>
      </c>
    </row>
    <row r="11" spans="1:24" s="3" customFormat="1" ht="8.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9"/>
      <c r="N11" s="2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3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9"/>
      <c r="N12" s="2"/>
      <c r="O12" s="12" t="s">
        <v>22</v>
      </c>
      <c r="P12" s="13"/>
      <c r="Q12" s="14"/>
      <c r="R12" s="31" t="s">
        <v>23</v>
      </c>
      <c r="S12" s="31" t="s">
        <v>24</v>
      </c>
      <c r="V12" s="31" t="s">
        <v>25</v>
      </c>
      <c r="W12" s="36"/>
    </row>
    <row r="13" spans="1:24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37">
        <v>1253.27</v>
      </c>
      <c r="P13" s="38"/>
      <c r="Q13" s="39"/>
      <c r="R13" s="40">
        <v>0</v>
      </c>
      <c r="S13" s="41">
        <v>0</v>
      </c>
      <c r="T13" s="42"/>
      <c r="U13" s="43"/>
      <c r="V13" s="37">
        <v>1253.27</v>
      </c>
      <c r="W13" s="39"/>
    </row>
    <row r="14" spans="1:24" s="3" customFormat="1" ht="8.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20" customFormat="1" ht="3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4" t="s">
        <v>26</v>
      </c>
      <c r="M15" s="16"/>
      <c r="N15" s="16"/>
      <c r="O15" s="45" t="s">
        <v>27</v>
      </c>
      <c r="P15" s="45"/>
      <c r="Q15" s="45"/>
      <c r="R15" s="45"/>
      <c r="S15" s="45"/>
      <c r="T15" s="45"/>
      <c r="U15" s="45"/>
      <c r="V15" s="45"/>
      <c r="W15" s="45"/>
      <c r="X15" s="3"/>
    </row>
    <row r="16" spans="1:24" s="20" customFormat="1" ht="21" x14ac:dyDescent="0.2">
      <c r="A16" s="46" t="s">
        <v>28</v>
      </c>
      <c r="B16" s="46" t="s">
        <v>29</v>
      </c>
      <c r="C16" s="46" t="s">
        <v>30</v>
      </c>
      <c r="D16" s="46" t="s">
        <v>31</v>
      </c>
      <c r="E16" s="46" t="s">
        <v>32</v>
      </c>
      <c r="F16" s="46" t="s">
        <v>33</v>
      </c>
      <c r="G16" s="46" t="s">
        <v>34</v>
      </c>
      <c r="H16" s="46" t="s">
        <v>35</v>
      </c>
      <c r="I16" s="46" t="s">
        <v>36</v>
      </c>
      <c r="J16" s="46" t="s">
        <v>37</v>
      </c>
      <c r="K16" s="47" t="s">
        <v>38</v>
      </c>
      <c r="L16" s="48" t="s">
        <v>39</v>
      </c>
      <c r="M16" s="49" t="s">
        <v>40</v>
      </c>
      <c r="N16" s="50" t="s">
        <v>41</v>
      </c>
      <c r="O16" s="51" t="s">
        <v>42</v>
      </c>
      <c r="P16" s="51" t="s">
        <v>43</v>
      </c>
      <c r="Q16" s="52" t="s">
        <v>44</v>
      </c>
      <c r="R16" s="53" t="s">
        <v>45</v>
      </c>
      <c r="S16" s="54" t="s">
        <v>46</v>
      </c>
      <c r="T16" s="55" t="s">
        <v>47</v>
      </c>
      <c r="U16" s="55" t="s">
        <v>48</v>
      </c>
      <c r="V16" s="55" t="s">
        <v>49</v>
      </c>
      <c r="W16" s="55" t="s">
        <v>50</v>
      </c>
      <c r="X16" s="56" t="s">
        <v>51</v>
      </c>
    </row>
    <row r="17" spans="1:24" s="71" customFormat="1" hidden="1" x14ac:dyDescent="0.2">
      <c r="A17" s="57" t="str">
        <f t="shared" ref="A17:A336" si="0">CHOOSE(1+LOG(1+2*(ORÇAMENTO.Nivel="Nível 1")+4*(ORÇAMENTO.Nivel="Nível 2")+8*(ORÇAMENTO.Nivel="Nível 3")+16*(ORÇAMENTO.Nivel="Nível 4")+32*(ORÇAMENTO.Nivel="Serviço"),2),0,1,2,3,4,"S")</f>
        <v>S</v>
      </c>
      <c r="B17" s="58" t="str">
        <f t="shared" ref="B17" ca="1" si="1">IF(OR(C17="s",C17=0),OFFSET(B17,-1,0),C17)</f>
        <v>Save Nivel</v>
      </c>
      <c r="C17" s="58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8">
        <f t="shared" ref="D17" ca="1" si="3">IF(OR(C17="S",C17=0),0,IF(ISERROR(K17),J17,SMALL(J17:K17,1)))</f>
        <v>0</v>
      </c>
      <c r="E17" s="58" t="str">
        <f t="shared" ref="E17" ca="1" si="4">IF($C17=1,OFFSET(E17,-1,0)+1,OFFSET(E17,-1,0))</f>
        <v>n1</v>
      </c>
      <c r="F17" s="58" t="str">
        <f t="shared" ref="F17" ca="1" si="5">IF($C17=1,0,IF($C17=2,OFFSET(F17,-1,0)+1,OFFSET(F17,-1,0)))</f>
        <v>n2</v>
      </c>
      <c r="G17" s="58" t="str">
        <f t="shared" ref="G17" ca="1" si="6">IF(AND($C17&lt;=2,$C17&lt;&gt;0),0,IF($C17=3,OFFSET(G17,-1,0)+1,OFFSET(G17,-1,0)))</f>
        <v>n3</v>
      </c>
      <c r="H17" s="58" t="str">
        <f t="shared" ref="H17" ca="1" si="7">IF(AND($C17&lt;=3,$C17&lt;&gt;0),0,IF($C17=4,OFFSET(H17,-1,0)+1,OFFSET(H17,-1,0)))</f>
        <v>n4</v>
      </c>
      <c r="I17" s="58" t="str">
        <f t="shared" ref="I17:I272" ca="1" si="8">IF(AND($C17&lt;=4,$C17&lt;&gt;0),0,IF(AND($C17="S",$W17&gt;0),OFFSET(I17,-1,0)+1,OFFSET(I17,-1,0)))</f>
        <v>n5</v>
      </c>
      <c r="J17" s="58">
        <f ca="1">IF(OR($C17="S",$C17=0),0,MATCH(0,OFFSET($D17,1,$C17,ROW($C$337)-ROW($C17)),0))</f>
        <v>0</v>
      </c>
      <c r="K17" s="58">
        <f ca="1">IF(OR($C17="S",$C17=0),0,MATCH(OFFSET($D17,0,$C17)+1,OFFSET($D17,1,$C17,ROW($C$337)-ROW($C17)),0))</f>
        <v>0</v>
      </c>
      <c r="L17" s="59" t="s">
        <v>12</v>
      </c>
      <c r="M17" s="60" t="s">
        <v>52</v>
      </c>
      <c r="N17" s="61" t="s">
        <v>52</v>
      </c>
      <c r="O17" s="62" t="s">
        <v>53</v>
      </c>
      <c r="P17" s="63" t="s">
        <v>54</v>
      </c>
      <c r="Q17" s="64"/>
      <c r="R17" s="65" t="s">
        <v>55</v>
      </c>
      <c r="S17" s="66" t="s">
        <v>53</v>
      </c>
      <c r="T17" s="67"/>
      <c r="U17" s="68">
        <v>0</v>
      </c>
      <c r="V17" s="68">
        <v>0</v>
      </c>
      <c r="W17" s="69">
        <v>0</v>
      </c>
      <c r="X17" s="70" t="s">
        <v>12</v>
      </c>
    </row>
    <row r="18" spans="1:24" s="71" customFormat="1" hidden="1" x14ac:dyDescent="0.2">
      <c r="A18" s="72">
        <v>0</v>
      </c>
      <c r="B18" s="73"/>
      <c r="C18" s="73" t="s">
        <v>56</v>
      </c>
      <c r="D18" s="73">
        <f ca="1">COUNTA(OFFSET(D18,1,0):D$337)</f>
        <v>318</v>
      </c>
      <c r="E18" s="73">
        <f>LEFT(O19,1)-1</f>
        <v>0</v>
      </c>
      <c r="F18" s="73"/>
      <c r="G18" s="73"/>
      <c r="H18" s="73"/>
      <c r="I18" s="73"/>
      <c r="J18" s="73"/>
      <c r="K18" s="73"/>
      <c r="L18" s="74" t="s">
        <v>57</v>
      </c>
      <c r="M18" s="75" t="s">
        <v>58</v>
      </c>
      <c r="N18" s="76" t="s">
        <v>58</v>
      </c>
      <c r="O18" s="77" t="s">
        <v>59</v>
      </c>
      <c r="P18" s="78"/>
      <c r="Q18" s="79"/>
      <c r="R18" s="80"/>
      <c r="S18" s="81"/>
      <c r="T18" s="81"/>
      <c r="U18" s="81"/>
      <c r="V18" s="81"/>
      <c r="W18" s="82">
        <v>211850.24999999991</v>
      </c>
      <c r="X18" s="83"/>
    </row>
    <row r="19" spans="1:24" s="71" customFormat="1" ht="15" x14ac:dyDescent="0.2">
      <c r="A19" s="57">
        <f t="shared" si="0"/>
        <v>1</v>
      </c>
      <c r="B19" s="58">
        <f t="shared" ref="B19:B82" ca="1" si="9">IF(OR(C19="s",C19=0),OFFSET(B19,-1,0),C19)</f>
        <v>1</v>
      </c>
      <c r="C19" s="58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8">
        <f t="shared" ref="D19:D82" ca="1" si="10">IF(OR(C19="S",C19=0),0,IF(ISERROR(K19),J19,SMALL(J19:K19,1)))</f>
        <v>318</v>
      </c>
      <c r="E19" s="58">
        <f ca="1">IF($C19=1,OFFSET(E19,-1,0)+1,OFFSET(E19,-1,0))</f>
        <v>1</v>
      </c>
      <c r="F19" s="58">
        <f ca="1">IF($C19=1,0,IF($C19=2,OFFSET(F19,-1,0)+1,OFFSET(F19,-1,0)))</f>
        <v>0</v>
      </c>
      <c r="G19" s="58">
        <f ca="1">IF(AND($C19&lt;=2,$C19&lt;&gt;0),0,IF($C19=3,OFFSET(G19,-1,0)+1,OFFSET(G19,-1,0)))</f>
        <v>0</v>
      </c>
      <c r="H19" s="58">
        <f ca="1">IF(AND($C19&lt;=3,$C19&lt;&gt;0),0,IF($C19=4,OFFSET(H19,-1,0)+1,OFFSET(H19,-1,0)))</f>
        <v>0</v>
      </c>
      <c r="I19" s="58">
        <f t="shared" ca="1" si="8"/>
        <v>0</v>
      </c>
      <c r="J19" s="58">
        <f t="shared" ref="J19:J82" ca="1" si="11">IF(OR($C19="S",$C19=0),0,MATCH(0,OFFSET($D19,1,$C19,ROW($C$337)-ROW($C19)),0))</f>
        <v>318</v>
      </c>
      <c r="K19" s="58" t="e">
        <f t="shared" ref="K19:K82" ca="1" si="12">IF(OR($C19="S",$C19=0),0,MATCH(OFFSET($D19,0,$C19)+1,OFFSET($D19,1,$C19,ROW($C$337)-ROW($C19)),0))</f>
        <v>#N/A</v>
      </c>
      <c r="L19" s="84" t="s">
        <v>57</v>
      </c>
      <c r="M19" s="85" t="s">
        <v>60</v>
      </c>
      <c r="N19" s="86" t="s">
        <v>60</v>
      </c>
      <c r="O19" s="87" t="s">
        <v>61</v>
      </c>
      <c r="P19" s="63" t="s">
        <v>62</v>
      </c>
      <c r="Q19" s="88"/>
      <c r="R19" s="89" t="s">
        <v>10</v>
      </c>
      <c r="S19" s="90"/>
      <c r="T19" s="91"/>
      <c r="U19" s="92"/>
      <c r="V19" s="92"/>
      <c r="W19" s="93"/>
      <c r="X19" s="83"/>
    </row>
    <row r="20" spans="1:24" s="71" customFormat="1" x14ac:dyDescent="0.2">
      <c r="A20" s="57">
        <f t="shared" si="0"/>
        <v>2</v>
      </c>
      <c r="B20" s="58">
        <f t="shared" ca="1" si="9"/>
        <v>2</v>
      </c>
      <c r="C20" s="58">
        <f t="shared" ref="C20:C274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8">
        <f t="shared" ca="1" si="10"/>
        <v>37</v>
      </c>
      <c r="E20" s="58">
        <f t="shared" ref="E20:E274" ca="1" si="14">IF($C20=1,OFFSET(E20,-1,0)+1,OFFSET(E20,-1,0))</f>
        <v>1</v>
      </c>
      <c r="F20" s="58">
        <f t="shared" ref="F20:F274" ca="1" si="15">IF($C20=1,0,IF($C20=2,OFFSET(F20,-1,0)+1,OFFSET(F20,-1,0)))</f>
        <v>1</v>
      </c>
      <c r="G20" s="58">
        <f t="shared" ref="G20:G274" ca="1" si="16">IF(AND($C20&lt;=2,$C20&lt;&gt;0),0,IF($C20=3,OFFSET(G20,-1,0)+1,OFFSET(G20,-1,0)))</f>
        <v>0</v>
      </c>
      <c r="H20" s="58">
        <f t="shared" ref="H20:H274" ca="1" si="17">IF(AND($C20&lt;=3,$C20&lt;&gt;0),0,IF($C20=4,OFFSET(H20,-1,0)+1,OFFSET(H20,-1,0)))</f>
        <v>0</v>
      </c>
      <c r="I20" s="58">
        <f t="shared" ca="1" si="8"/>
        <v>0</v>
      </c>
      <c r="J20" s="58">
        <f t="shared" ca="1" si="11"/>
        <v>317</v>
      </c>
      <c r="K20" s="58">
        <f t="shared" ca="1" si="12"/>
        <v>37</v>
      </c>
      <c r="L20" s="59" t="s">
        <v>57</v>
      </c>
      <c r="M20" s="94" t="s">
        <v>63</v>
      </c>
      <c r="N20" s="61" t="s">
        <v>63</v>
      </c>
      <c r="O20" s="95" t="s">
        <v>64</v>
      </c>
      <c r="P20" s="63" t="s">
        <v>62</v>
      </c>
      <c r="Q20" s="64"/>
      <c r="R20" s="96" t="s">
        <v>65</v>
      </c>
      <c r="S20" s="66"/>
      <c r="T20" s="67"/>
      <c r="U20" s="68"/>
      <c r="V20" s="68"/>
      <c r="W20" s="97"/>
      <c r="X20" s="98"/>
    </row>
    <row r="21" spans="1:24" s="71" customFormat="1" x14ac:dyDescent="0.2">
      <c r="A21" s="57">
        <f t="shared" ref="A21:A52" si="18">CHOOSE(1+LOG(1+2*(ORÇAMENTO.Nivel="Nível 1")+4*(ORÇAMENTO.Nivel="Nível 2")+8*(ORÇAMENTO.Nivel="Nível 3")+16*(ORÇAMENTO.Nivel="Nível 4")+32*(ORÇAMENTO.Nivel="Serviço"),2),0,1,2,3,4,"S")</f>
        <v>3</v>
      </c>
      <c r="B21" s="58">
        <f t="shared" ca="1" si="9"/>
        <v>3</v>
      </c>
      <c r="C21" s="58">
        <f t="shared" ca="1" si="13"/>
        <v>3</v>
      </c>
      <c r="D21" s="58">
        <f t="shared" ca="1" si="10"/>
        <v>4</v>
      </c>
      <c r="E21" s="58">
        <f t="shared" ca="1" si="14"/>
        <v>1</v>
      </c>
      <c r="F21" s="58">
        <f t="shared" ca="1" si="15"/>
        <v>1</v>
      </c>
      <c r="G21" s="58">
        <f t="shared" ca="1" si="16"/>
        <v>1</v>
      </c>
      <c r="H21" s="58">
        <f t="shared" ca="1" si="17"/>
        <v>0</v>
      </c>
      <c r="I21" s="58">
        <f t="shared" ca="1" si="8"/>
        <v>0</v>
      </c>
      <c r="J21" s="58">
        <f t="shared" ca="1" si="11"/>
        <v>36</v>
      </c>
      <c r="K21" s="58">
        <f t="shared" ca="1" si="12"/>
        <v>4</v>
      </c>
      <c r="L21" s="59" t="s">
        <v>57</v>
      </c>
      <c r="M21" s="60" t="s">
        <v>66</v>
      </c>
      <c r="N21" s="61" t="s">
        <v>66</v>
      </c>
      <c r="O21" s="62" t="s">
        <v>67</v>
      </c>
      <c r="P21" s="63" t="s">
        <v>54</v>
      </c>
      <c r="Q21" s="64"/>
      <c r="R21" s="65" t="s">
        <v>68</v>
      </c>
      <c r="S21" s="66" t="s">
        <v>53</v>
      </c>
      <c r="T21" s="67"/>
      <c r="U21" s="68"/>
      <c r="V21" s="68"/>
      <c r="W21" s="69"/>
      <c r="X21" s="70" t="s">
        <v>12</v>
      </c>
    </row>
    <row r="22" spans="1:24" s="71" customFormat="1" x14ac:dyDescent="0.2">
      <c r="A22" s="57" t="str">
        <f t="shared" si="18"/>
        <v>S</v>
      </c>
      <c r="B22" s="58">
        <f t="shared" ca="1" si="9"/>
        <v>3</v>
      </c>
      <c r="C22" s="58" t="str">
        <f t="shared" ca="1" si="13"/>
        <v>S</v>
      </c>
      <c r="D22" s="58">
        <f t="shared" ca="1" si="10"/>
        <v>0</v>
      </c>
      <c r="E22" s="58">
        <f t="shared" ca="1" si="14"/>
        <v>1</v>
      </c>
      <c r="F22" s="58">
        <f t="shared" ca="1" si="15"/>
        <v>1</v>
      </c>
      <c r="G22" s="58">
        <f t="shared" ca="1" si="16"/>
        <v>1</v>
      </c>
      <c r="H22" s="58">
        <f t="shared" ca="1" si="17"/>
        <v>0</v>
      </c>
      <c r="I22" s="58">
        <f t="shared" ca="1" si="8"/>
        <v>0</v>
      </c>
      <c r="J22" s="58">
        <f t="shared" ca="1" si="11"/>
        <v>0</v>
      </c>
      <c r="K22" s="58">
        <f t="shared" ca="1" si="12"/>
        <v>0</v>
      </c>
      <c r="L22" s="59" t="s">
        <v>57</v>
      </c>
      <c r="M22" s="60" t="s">
        <v>52</v>
      </c>
      <c r="N22" s="61" t="s">
        <v>52</v>
      </c>
      <c r="O22" s="62" t="s">
        <v>69</v>
      </c>
      <c r="P22" s="63" t="s">
        <v>62</v>
      </c>
      <c r="Q22" s="64">
        <v>20157</v>
      </c>
      <c r="R22" s="65" t="s">
        <v>70</v>
      </c>
      <c r="S22" s="66" t="s">
        <v>71</v>
      </c>
      <c r="T22" s="67">
        <v>2.66</v>
      </c>
      <c r="U22" s="68"/>
      <c r="V22" s="68"/>
      <c r="W22" s="69"/>
      <c r="X22" s="70" t="s">
        <v>12</v>
      </c>
    </row>
    <row r="23" spans="1:24" s="71" customFormat="1" x14ac:dyDescent="0.2">
      <c r="A23" s="57" t="str">
        <f t="shared" si="18"/>
        <v>S</v>
      </c>
      <c r="B23" s="58">
        <f t="shared" ca="1" si="9"/>
        <v>3</v>
      </c>
      <c r="C23" s="58" t="str">
        <f t="shared" ca="1" si="13"/>
        <v>S</v>
      </c>
      <c r="D23" s="58">
        <f t="shared" ca="1" si="10"/>
        <v>0</v>
      </c>
      <c r="E23" s="58">
        <f t="shared" ca="1" si="14"/>
        <v>1</v>
      </c>
      <c r="F23" s="58">
        <f t="shared" ca="1" si="15"/>
        <v>1</v>
      </c>
      <c r="G23" s="58">
        <f t="shared" ca="1" si="16"/>
        <v>1</v>
      </c>
      <c r="H23" s="58">
        <f t="shared" ca="1" si="17"/>
        <v>0</v>
      </c>
      <c r="I23" s="58">
        <f t="shared" ca="1" si="8"/>
        <v>0</v>
      </c>
      <c r="J23" s="58">
        <f t="shared" ca="1" si="11"/>
        <v>0</v>
      </c>
      <c r="K23" s="58">
        <f t="shared" ca="1" si="12"/>
        <v>0</v>
      </c>
      <c r="L23" s="59" t="s">
        <v>57</v>
      </c>
      <c r="M23" s="60" t="s">
        <v>52</v>
      </c>
      <c r="N23" s="61" t="s">
        <v>52</v>
      </c>
      <c r="O23" s="62" t="s">
        <v>72</v>
      </c>
      <c r="P23" s="63" t="s">
        <v>62</v>
      </c>
      <c r="Q23" s="64">
        <v>20101</v>
      </c>
      <c r="R23" s="65" t="s">
        <v>73</v>
      </c>
      <c r="S23" s="66" t="s">
        <v>71</v>
      </c>
      <c r="T23" s="67">
        <v>343.16</v>
      </c>
      <c r="U23" s="68"/>
      <c r="V23" s="68"/>
      <c r="W23" s="69"/>
      <c r="X23" s="70" t="s">
        <v>12</v>
      </c>
    </row>
    <row r="24" spans="1:24" s="71" customFormat="1" x14ac:dyDescent="0.2">
      <c r="A24" s="57" t="str">
        <f t="shared" si="18"/>
        <v>S</v>
      </c>
      <c r="B24" s="58">
        <f t="shared" ca="1" si="9"/>
        <v>3</v>
      </c>
      <c r="C24" s="58" t="str">
        <f t="shared" ca="1" si="13"/>
        <v>S</v>
      </c>
      <c r="D24" s="58">
        <f t="shared" ca="1" si="10"/>
        <v>0</v>
      </c>
      <c r="E24" s="58">
        <f t="shared" ca="1" si="14"/>
        <v>1</v>
      </c>
      <c r="F24" s="58">
        <f t="shared" ca="1" si="15"/>
        <v>1</v>
      </c>
      <c r="G24" s="58">
        <f t="shared" ca="1" si="16"/>
        <v>1</v>
      </c>
      <c r="H24" s="58">
        <f t="shared" ca="1" si="17"/>
        <v>0</v>
      </c>
      <c r="I24" s="58">
        <f t="shared" ca="1" si="8"/>
        <v>0</v>
      </c>
      <c r="J24" s="58">
        <f t="shared" ca="1" si="11"/>
        <v>0</v>
      </c>
      <c r="K24" s="58">
        <f t="shared" ca="1" si="12"/>
        <v>0</v>
      </c>
      <c r="L24" s="59" t="s">
        <v>57</v>
      </c>
      <c r="M24" s="60" t="s">
        <v>52</v>
      </c>
      <c r="N24" s="61" t="s">
        <v>52</v>
      </c>
      <c r="O24" s="62" t="s">
        <v>74</v>
      </c>
      <c r="P24" s="63" t="s">
        <v>62</v>
      </c>
      <c r="Q24" s="64">
        <v>20136</v>
      </c>
      <c r="R24" s="65" t="s">
        <v>75</v>
      </c>
      <c r="S24" s="66" t="s">
        <v>71</v>
      </c>
      <c r="T24" s="67">
        <v>343.16</v>
      </c>
      <c r="U24" s="68"/>
      <c r="V24" s="68"/>
      <c r="W24" s="69"/>
      <c r="X24" s="70" t="s">
        <v>12</v>
      </c>
    </row>
    <row r="25" spans="1:24" s="71" customFormat="1" x14ac:dyDescent="0.2">
      <c r="A25" s="57">
        <f t="shared" si="18"/>
        <v>3</v>
      </c>
      <c r="B25" s="58">
        <f t="shared" ca="1" si="9"/>
        <v>3</v>
      </c>
      <c r="C25" s="58">
        <f t="shared" ca="1" si="13"/>
        <v>3</v>
      </c>
      <c r="D25" s="58">
        <f t="shared" ca="1" si="10"/>
        <v>3</v>
      </c>
      <c r="E25" s="58">
        <f t="shared" ca="1" si="14"/>
        <v>1</v>
      </c>
      <c r="F25" s="58">
        <f t="shared" ca="1" si="15"/>
        <v>1</v>
      </c>
      <c r="G25" s="58">
        <f t="shared" ca="1" si="16"/>
        <v>2</v>
      </c>
      <c r="H25" s="58">
        <f t="shared" ca="1" si="17"/>
        <v>0</v>
      </c>
      <c r="I25" s="58">
        <f t="shared" ca="1" si="8"/>
        <v>0</v>
      </c>
      <c r="J25" s="58">
        <f t="shared" ca="1" si="11"/>
        <v>32</v>
      </c>
      <c r="K25" s="58">
        <f t="shared" ca="1" si="12"/>
        <v>3</v>
      </c>
      <c r="L25" s="59" t="s">
        <v>57</v>
      </c>
      <c r="M25" s="60" t="s">
        <v>66</v>
      </c>
      <c r="N25" s="61" t="s">
        <v>66</v>
      </c>
      <c r="O25" s="62" t="s">
        <v>76</v>
      </c>
      <c r="P25" s="63" t="s">
        <v>54</v>
      </c>
      <c r="Q25" s="64"/>
      <c r="R25" s="65" t="s">
        <v>77</v>
      </c>
      <c r="S25" s="66" t="s">
        <v>53</v>
      </c>
      <c r="T25" s="67"/>
      <c r="U25" s="68"/>
      <c r="V25" s="68"/>
      <c r="W25" s="69"/>
      <c r="X25" s="70" t="s">
        <v>12</v>
      </c>
    </row>
    <row r="26" spans="1:24" s="71" customFormat="1" x14ac:dyDescent="0.2">
      <c r="A26" s="57" t="str">
        <f t="shared" si="18"/>
        <v>S</v>
      </c>
      <c r="B26" s="58">
        <f t="shared" ca="1" si="9"/>
        <v>3</v>
      </c>
      <c r="C26" s="58" t="str">
        <f t="shared" ca="1" si="13"/>
        <v>S</v>
      </c>
      <c r="D26" s="58">
        <f t="shared" ca="1" si="10"/>
        <v>0</v>
      </c>
      <c r="E26" s="58">
        <f t="shared" ca="1" si="14"/>
        <v>1</v>
      </c>
      <c r="F26" s="58">
        <f t="shared" ca="1" si="15"/>
        <v>1</v>
      </c>
      <c r="G26" s="58">
        <f t="shared" ca="1" si="16"/>
        <v>2</v>
      </c>
      <c r="H26" s="58">
        <f t="shared" ca="1" si="17"/>
        <v>0</v>
      </c>
      <c r="I26" s="58">
        <f t="shared" ca="1" si="8"/>
        <v>0</v>
      </c>
      <c r="J26" s="58">
        <f t="shared" ca="1" si="11"/>
        <v>0</v>
      </c>
      <c r="K26" s="58">
        <f t="shared" ca="1" si="12"/>
        <v>0</v>
      </c>
      <c r="L26" s="59" t="s">
        <v>57</v>
      </c>
      <c r="M26" s="60" t="s">
        <v>52</v>
      </c>
      <c r="N26" s="61" t="s">
        <v>52</v>
      </c>
      <c r="O26" s="62" t="s">
        <v>78</v>
      </c>
      <c r="P26" s="63" t="s">
        <v>62</v>
      </c>
      <c r="Q26" s="64">
        <v>20105</v>
      </c>
      <c r="R26" s="65" t="s">
        <v>79</v>
      </c>
      <c r="S26" s="66" t="s">
        <v>71</v>
      </c>
      <c r="T26" s="67">
        <v>184.55</v>
      </c>
      <c r="U26" s="68"/>
      <c r="V26" s="68"/>
      <c r="W26" s="69"/>
      <c r="X26" s="70" t="s">
        <v>12</v>
      </c>
    </row>
    <row r="27" spans="1:24" s="71" customFormat="1" ht="22.5" x14ac:dyDescent="0.2">
      <c r="A27" s="57" t="str">
        <f t="shared" si="18"/>
        <v>S</v>
      </c>
      <c r="B27" s="58">
        <f t="shared" ca="1" si="9"/>
        <v>3</v>
      </c>
      <c r="C27" s="58" t="str">
        <f t="shared" ca="1" si="13"/>
        <v>S</v>
      </c>
      <c r="D27" s="58">
        <f t="shared" ca="1" si="10"/>
        <v>0</v>
      </c>
      <c r="E27" s="58">
        <f t="shared" ca="1" si="14"/>
        <v>1</v>
      </c>
      <c r="F27" s="58">
        <f t="shared" ca="1" si="15"/>
        <v>1</v>
      </c>
      <c r="G27" s="58">
        <f t="shared" ca="1" si="16"/>
        <v>2</v>
      </c>
      <c r="H27" s="58">
        <f t="shared" ca="1" si="17"/>
        <v>0</v>
      </c>
      <c r="I27" s="58">
        <f t="shared" ca="1" si="8"/>
        <v>0</v>
      </c>
      <c r="J27" s="58">
        <f t="shared" ca="1" si="11"/>
        <v>0</v>
      </c>
      <c r="K27" s="58">
        <f t="shared" ca="1" si="12"/>
        <v>0</v>
      </c>
      <c r="L27" s="59" t="s">
        <v>57</v>
      </c>
      <c r="M27" s="60" t="s">
        <v>52</v>
      </c>
      <c r="N27" s="61" t="s">
        <v>52</v>
      </c>
      <c r="O27" s="62" t="s">
        <v>80</v>
      </c>
      <c r="P27" s="63" t="s">
        <v>62</v>
      </c>
      <c r="Q27" s="64">
        <v>20148</v>
      </c>
      <c r="R27" s="65" t="s">
        <v>81</v>
      </c>
      <c r="S27" s="66" t="s">
        <v>71</v>
      </c>
      <c r="T27" s="67">
        <v>367.05</v>
      </c>
      <c r="U27" s="68"/>
      <c r="V27" s="68"/>
      <c r="W27" s="69"/>
      <c r="X27" s="70" t="s">
        <v>12</v>
      </c>
    </row>
    <row r="28" spans="1:24" s="71" customFormat="1" x14ac:dyDescent="0.2">
      <c r="A28" s="57">
        <f t="shared" si="18"/>
        <v>3</v>
      </c>
      <c r="B28" s="58">
        <f t="shared" ca="1" si="9"/>
        <v>3</v>
      </c>
      <c r="C28" s="58">
        <f t="shared" ca="1" si="13"/>
        <v>3</v>
      </c>
      <c r="D28" s="58">
        <f t="shared" ca="1" si="10"/>
        <v>2</v>
      </c>
      <c r="E28" s="58">
        <f t="shared" ca="1" si="14"/>
        <v>1</v>
      </c>
      <c r="F28" s="58">
        <f t="shared" ca="1" si="15"/>
        <v>1</v>
      </c>
      <c r="G28" s="58">
        <f t="shared" ca="1" si="16"/>
        <v>3</v>
      </c>
      <c r="H28" s="58">
        <f t="shared" ca="1" si="17"/>
        <v>0</v>
      </c>
      <c r="I28" s="58">
        <f t="shared" ca="1" si="8"/>
        <v>0</v>
      </c>
      <c r="J28" s="58">
        <f t="shared" ca="1" si="11"/>
        <v>29</v>
      </c>
      <c r="K28" s="58">
        <f t="shared" ca="1" si="12"/>
        <v>2</v>
      </c>
      <c r="L28" s="59" t="s">
        <v>57</v>
      </c>
      <c r="M28" s="60" t="s">
        <v>66</v>
      </c>
      <c r="N28" s="61" t="s">
        <v>66</v>
      </c>
      <c r="O28" s="62" t="s">
        <v>82</v>
      </c>
      <c r="P28" s="63" t="s">
        <v>54</v>
      </c>
      <c r="Q28" s="64"/>
      <c r="R28" s="65" t="s">
        <v>83</v>
      </c>
      <c r="S28" s="66" t="s">
        <v>53</v>
      </c>
      <c r="T28" s="67"/>
      <c r="U28" s="68"/>
      <c r="V28" s="68"/>
      <c r="W28" s="69"/>
      <c r="X28" s="70" t="s">
        <v>12</v>
      </c>
    </row>
    <row r="29" spans="1:24" s="71" customFormat="1" x14ac:dyDescent="0.2">
      <c r="A29" s="57" t="str">
        <f t="shared" si="18"/>
        <v>S</v>
      </c>
      <c r="B29" s="58">
        <f t="shared" ca="1" si="9"/>
        <v>3</v>
      </c>
      <c r="C29" s="58" t="str">
        <f t="shared" ca="1" si="13"/>
        <v>S</v>
      </c>
      <c r="D29" s="58">
        <f t="shared" ca="1" si="10"/>
        <v>0</v>
      </c>
      <c r="E29" s="58">
        <f t="shared" ca="1" si="14"/>
        <v>1</v>
      </c>
      <c r="F29" s="58">
        <f t="shared" ca="1" si="15"/>
        <v>1</v>
      </c>
      <c r="G29" s="58">
        <f t="shared" ca="1" si="16"/>
        <v>3</v>
      </c>
      <c r="H29" s="58">
        <f t="shared" ca="1" si="17"/>
        <v>0</v>
      </c>
      <c r="I29" s="58">
        <f t="shared" ca="1" si="8"/>
        <v>0</v>
      </c>
      <c r="J29" s="58">
        <f t="shared" ca="1" si="11"/>
        <v>0</v>
      </c>
      <c r="K29" s="58">
        <f t="shared" ca="1" si="12"/>
        <v>0</v>
      </c>
      <c r="L29" s="59" t="s">
        <v>57</v>
      </c>
      <c r="M29" s="60" t="s">
        <v>52</v>
      </c>
      <c r="N29" s="61" t="s">
        <v>52</v>
      </c>
      <c r="O29" s="62" t="s">
        <v>84</v>
      </c>
      <c r="P29" s="63" t="s">
        <v>62</v>
      </c>
      <c r="Q29" s="64">
        <v>20109</v>
      </c>
      <c r="R29" s="65" t="s">
        <v>85</v>
      </c>
      <c r="S29" s="66" t="s">
        <v>71</v>
      </c>
      <c r="T29" s="67">
        <v>137.44999999999999</v>
      </c>
      <c r="U29" s="68"/>
      <c r="V29" s="68"/>
      <c r="W29" s="69"/>
      <c r="X29" s="70" t="s">
        <v>12</v>
      </c>
    </row>
    <row r="30" spans="1:24" s="71" customFormat="1" x14ac:dyDescent="0.2">
      <c r="A30" s="57">
        <f t="shared" si="18"/>
        <v>3</v>
      </c>
      <c r="B30" s="58">
        <f t="shared" ca="1" si="9"/>
        <v>3</v>
      </c>
      <c r="C30" s="58">
        <f t="shared" ca="1" si="13"/>
        <v>3</v>
      </c>
      <c r="D30" s="58">
        <f t="shared" ca="1" si="10"/>
        <v>10</v>
      </c>
      <c r="E30" s="58">
        <f t="shared" ca="1" si="14"/>
        <v>1</v>
      </c>
      <c r="F30" s="58">
        <f t="shared" ca="1" si="15"/>
        <v>1</v>
      </c>
      <c r="G30" s="58">
        <f t="shared" ca="1" si="16"/>
        <v>4</v>
      </c>
      <c r="H30" s="58">
        <f t="shared" ca="1" si="17"/>
        <v>0</v>
      </c>
      <c r="I30" s="58">
        <f t="shared" ca="1" si="8"/>
        <v>0</v>
      </c>
      <c r="J30" s="58">
        <f t="shared" ca="1" si="11"/>
        <v>27</v>
      </c>
      <c r="K30" s="58">
        <f t="shared" ca="1" si="12"/>
        <v>10</v>
      </c>
      <c r="L30" s="59" t="s">
        <v>57</v>
      </c>
      <c r="M30" s="60" t="s">
        <v>66</v>
      </c>
      <c r="N30" s="61" t="s">
        <v>66</v>
      </c>
      <c r="O30" s="62" t="s">
        <v>86</v>
      </c>
      <c r="P30" s="63" t="s">
        <v>54</v>
      </c>
      <c r="Q30" s="64"/>
      <c r="R30" s="65" t="s">
        <v>87</v>
      </c>
      <c r="S30" s="66" t="s">
        <v>53</v>
      </c>
      <c r="T30" s="67"/>
      <c r="U30" s="68"/>
      <c r="V30" s="68"/>
      <c r="W30" s="69"/>
      <c r="X30" s="70" t="s">
        <v>12</v>
      </c>
    </row>
    <row r="31" spans="1:24" s="71" customFormat="1" ht="22.5" x14ac:dyDescent="0.2">
      <c r="A31" s="57" t="str">
        <f t="shared" si="18"/>
        <v>S</v>
      </c>
      <c r="B31" s="58">
        <f t="shared" ca="1" si="9"/>
        <v>3</v>
      </c>
      <c r="C31" s="58" t="str">
        <f t="shared" ca="1" si="13"/>
        <v>S</v>
      </c>
      <c r="D31" s="58">
        <f t="shared" ca="1" si="10"/>
        <v>0</v>
      </c>
      <c r="E31" s="58">
        <f t="shared" ca="1" si="14"/>
        <v>1</v>
      </c>
      <c r="F31" s="58">
        <f t="shared" ca="1" si="15"/>
        <v>1</v>
      </c>
      <c r="G31" s="58">
        <f t="shared" ca="1" si="16"/>
        <v>4</v>
      </c>
      <c r="H31" s="58">
        <f t="shared" ca="1" si="17"/>
        <v>0</v>
      </c>
      <c r="I31" s="58">
        <f t="shared" ca="1" si="8"/>
        <v>0</v>
      </c>
      <c r="J31" s="58">
        <f t="shared" ca="1" si="11"/>
        <v>0</v>
      </c>
      <c r="K31" s="58">
        <f t="shared" ca="1" si="12"/>
        <v>0</v>
      </c>
      <c r="L31" s="59" t="s">
        <v>57</v>
      </c>
      <c r="M31" s="60" t="s">
        <v>52</v>
      </c>
      <c r="N31" s="61" t="s">
        <v>52</v>
      </c>
      <c r="O31" s="62" t="s">
        <v>88</v>
      </c>
      <c r="P31" s="63" t="s">
        <v>54</v>
      </c>
      <c r="Q31" s="64">
        <v>97622</v>
      </c>
      <c r="R31" s="65" t="s">
        <v>89</v>
      </c>
      <c r="S31" s="66" t="s">
        <v>90</v>
      </c>
      <c r="T31" s="67">
        <v>2.64</v>
      </c>
      <c r="U31" s="68"/>
      <c r="V31" s="68"/>
      <c r="W31" s="69"/>
      <c r="X31" s="70" t="s">
        <v>91</v>
      </c>
    </row>
    <row r="32" spans="1:24" s="71" customFormat="1" ht="22.5" x14ac:dyDescent="0.2">
      <c r="A32" s="57" t="str">
        <f t="shared" si="18"/>
        <v>S</v>
      </c>
      <c r="B32" s="58">
        <f t="shared" ca="1" si="9"/>
        <v>3</v>
      </c>
      <c r="C32" s="58" t="str">
        <f t="shared" ca="1" si="13"/>
        <v>S</v>
      </c>
      <c r="D32" s="58">
        <f t="shared" ca="1" si="10"/>
        <v>0</v>
      </c>
      <c r="E32" s="58">
        <f t="shared" ca="1" si="14"/>
        <v>1</v>
      </c>
      <c r="F32" s="58">
        <f t="shared" ca="1" si="15"/>
        <v>1</v>
      </c>
      <c r="G32" s="58">
        <f t="shared" ca="1" si="16"/>
        <v>4</v>
      </c>
      <c r="H32" s="58">
        <f t="shared" ca="1" si="17"/>
        <v>0</v>
      </c>
      <c r="I32" s="58">
        <f t="shared" ca="1" si="8"/>
        <v>0</v>
      </c>
      <c r="J32" s="58">
        <f t="shared" ca="1" si="11"/>
        <v>0</v>
      </c>
      <c r="K32" s="58">
        <f t="shared" ca="1" si="12"/>
        <v>0</v>
      </c>
      <c r="L32" s="59" t="s">
        <v>57</v>
      </c>
      <c r="M32" s="60" t="s">
        <v>52</v>
      </c>
      <c r="N32" s="61" t="s">
        <v>52</v>
      </c>
      <c r="O32" s="62" t="s">
        <v>92</v>
      </c>
      <c r="P32" s="63" t="s">
        <v>54</v>
      </c>
      <c r="Q32" s="64">
        <v>97644</v>
      </c>
      <c r="R32" s="65" t="s">
        <v>93</v>
      </c>
      <c r="S32" s="66" t="s">
        <v>94</v>
      </c>
      <c r="T32" s="67">
        <v>6.24</v>
      </c>
      <c r="U32" s="68"/>
      <c r="V32" s="68"/>
      <c r="W32" s="69"/>
      <c r="X32" s="70" t="s">
        <v>95</v>
      </c>
    </row>
    <row r="33" spans="1:24" s="71" customFormat="1" x14ac:dyDescent="0.2">
      <c r="A33" s="57" t="str">
        <f t="shared" si="18"/>
        <v>S</v>
      </c>
      <c r="B33" s="58">
        <f t="shared" ca="1" si="9"/>
        <v>3</v>
      </c>
      <c r="C33" s="58" t="str">
        <f t="shared" ca="1" si="13"/>
        <v>S</v>
      </c>
      <c r="D33" s="58">
        <f t="shared" ca="1" si="10"/>
        <v>0</v>
      </c>
      <c r="E33" s="58">
        <f t="shared" ca="1" si="14"/>
        <v>1</v>
      </c>
      <c r="F33" s="58">
        <f t="shared" ca="1" si="15"/>
        <v>1</v>
      </c>
      <c r="G33" s="58">
        <f t="shared" ca="1" si="16"/>
        <v>4</v>
      </c>
      <c r="H33" s="58">
        <f t="shared" ca="1" si="17"/>
        <v>0</v>
      </c>
      <c r="I33" s="58">
        <f t="shared" ca="1" si="8"/>
        <v>0</v>
      </c>
      <c r="J33" s="58">
        <f t="shared" ca="1" si="11"/>
        <v>0</v>
      </c>
      <c r="K33" s="58">
        <f t="shared" ca="1" si="12"/>
        <v>0</v>
      </c>
      <c r="L33" s="59" t="s">
        <v>57</v>
      </c>
      <c r="M33" s="60" t="s">
        <v>52</v>
      </c>
      <c r="N33" s="61" t="s">
        <v>52</v>
      </c>
      <c r="O33" s="62" t="s">
        <v>96</v>
      </c>
      <c r="P33" s="63" t="s">
        <v>62</v>
      </c>
      <c r="Q33" s="64">
        <v>20138</v>
      </c>
      <c r="R33" s="65" t="s">
        <v>97</v>
      </c>
      <c r="S33" s="66" t="s">
        <v>98</v>
      </c>
      <c r="T33" s="67">
        <v>4</v>
      </c>
      <c r="U33" s="68"/>
      <c r="V33" s="68"/>
      <c r="W33" s="69"/>
      <c r="X33" s="70" t="s">
        <v>12</v>
      </c>
    </row>
    <row r="34" spans="1:24" s="71" customFormat="1" ht="22.5" x14ac:dyDescent="0.2">
      <c r="A34" s="57" t="str">
        <f t="shared" si="18"/>
        <v>S</v>
      </c>
      <c r="B34" s="58">
        <f t="shared" ca="1" si="9"/>
        <v>3</v>
      </c>
      <c r="C34" s="58" t="str">
        <f t="shared" ca="1" si="13"/>
        <v>S</v>
      </c>
      <c r="D34" s="58">
        <f t="shared" ca="1" si="10"/>
        <v>0</v>
      </c>
      <c r="E34" s="58">
        <f t="shared" ca="1" si="14"/>
        <v>1</v>
      </c>
      <c r="F34" s="58">
        <f t="shared" ca="1" si="15"/>
        <v>1</v>
      </c>
      <c r="G34" s="58">
        <f t="shared" ca="1" si="16"/>
        <v>4</v>
      </c>
      <c r="H34" s="58">
        <f t="shared" ca="1" si="17"/>
        <v>0</v>
      </c>
      <c r="I34" s="58">
        <f t="shared" ca="1" si="8"/>
        <v>0</v>
      </c>
      <c r="J34" s="58">
        <f t="shared" ca="1" si="11"/>
        <v>0</v>
      </c>
      <c r="K34" s="58">
        <f t="shared" ca="1" si="12"/>
        <v>0</v>
      </c>
      <c r="L34" s="59" t="s">
        <v>57</v>
      </c>
      <c r="M34" s="60" t="s">
        <v>52</v>
      </c>
      <c r="N34" s="61" t="s">
        <v>52</v>
      </c>
      <c r="O34" s="62" t="s">
        <v>99</v>
      </c>
      <c r="P34" s="63" t="s">
        <v>62</v>
      </c>
      <c r="Q34" s="64">
        <v>20163</v>
      </c>
      <c r="R34" s="65" t="s">
        <v>100</v>
      </c>
      <c r="S34" s="66" t="s">
        <v>101</v>
      </c>
      <c r="T34" s="67">
        <v>2</v>
      </c>
      <c r="U34" s="68"/>
      <c r="V34" s="68"/>
      <c r="W34" s="69"/>
      <c r="X34" s="70" t="s">
        <v>12</v>
      </c>
    </row>
    <row r="35" spans="1:24" s="71" customFormat="1" x14ac:dyDescent="0.2">
      <c r="A35" s="57" t="str">
        <f t="shared" si="18"/>
        <v>S</v>
      </c>
      <c r="B35" s="58">
        <f t="shared" ca="1" si="9"/>
        <v>3</v>
      </c>
      <c r="C35" s="58" t="str">
        <f t="shared" ca="1" si="13"/>
        <v>S</v>
      </c>
      <c r="D35" s="58">
        <f t="shared" ca="1" si="10"/>
        <v>0</v>
      </c>
      <c r="E35" s="58">
        <f t="shared" ca="1" si="14"/>
        <v>1</v>
      </c>
      <c r="F35" s="58">
        <f t="shared" ca="1" si="15"/>
        <v>1</v>
      </c>
      <c r="G35" s="58">
        <f t="shared" ca="1" si="16"/>
        <v>4</v>
      </c>
      <c r="H35" s="58">
        <f t="shared" ca="1" si="17"/>
        <v>0</v>
      </c>
      <c r="I35" s="58">
        <f t="shared" ca="1" si="8"/>
        <v>0</v>
      </c>
      <c r="J35" s="58">
        <f t="shared" ca="1" si="11"/>
        <v>0</v>
      </c>
      <c r="K35" s="58">
        <f t="shared" ca="1" si="12"/>
        <v>0</v>
      </c>
      <c r="L35" s="59" t="s">
        <v>57</v>
      </c>
      <c r="M35" s="60" t="s">
        <v>52</v>
      </c>
      <c r="N35" s="61" t="s">
        <v>52</v>
      </c>
      <c r="O35" s="62" t="s">
        <v>102</v>
      </c>
      <c r="P35" s="63" t="s">
        <v>62</v>
      </c>
      <c r="Q35" s="64">
        <v>20146</v>
      </c>
      <c r="R35" s="65" t="s">
        <v>103</v>
      </c>
      <c r="S35" s="66" t="s">
        <v>98</v>
      </c>
      <c r="T35" s="67">
        <v>2</v>
      </c>
      <c r="U35" s="68"/>
      <c r="V35" s="68"/>
      <c r="W35" s="69"/>
      <c r="X35" s="70" t="s">
        <v>12</v>
      </c>
    </row>
    <row r="36" spans="1:24" s="71" customFormat="1" x14ac:dyDescent="0.2">
      <c r="A36" s="57" t="str">
        <f t="shared" si="18"/>
        <v>S</v>
      </c>
      <c r="B36" s="58">
        <f t="shared" ca="1" si="9"/>
        <v>3</v>
      </c>
      <c r="C36" s="58" t="str">
        <f t="shared" ca="1" si="13"/>
        <v>S</v>
      </c>
      <c r="D36" s="58">
        <f t="shared" ca="1" si="10"/>
        <v>0</v>
      </c>
      <c r="E36" s="58">
        <f t="shared" ca="1" si="14"/>
        <v>1</v>
      </c>
      <c r="F36" s="58">
        <f t="shared" ca="1" si="15"/>
        <v>1</v>
      </c>
      <c r="G36" s="58">
        <f t="shared" ca="1" si="16"/>
        <v>4</v>
      </c>
      <c r="H36" s="58">
        <f t="shared" ca="1" si="17"/>
        <v>0</v>
      </c>
      <c r="I36" s="58">
        <f t="shared" ca="1" si="8"/>
        <v>0</v>
      </c>
      <c r="J36" s="58">
        <f t="shared" ca="1" si="11"/>
        <v>0</v>
      </c>
      <c r="K36" s="58">
        <f t="shared" ca="1" si="12"/>
        <v>0</v>
      </c>
      <c r="L36" s="59" t="s">
        <v>57</v>
      </c>
      <c r="M36" s="60" t="s">
        <v>52</v>
      </c>
      <c r="N36" s="61" t="s">
        <v>52</v>
      </c>
      <c r="O36" s="62" t="s">
        <v>104</v>
      </c>
      <c r="P36" s="63" t="s">
        <v>62</v>
      </c>
      <c r="Q36" s="64">
        <v>20137</v>
      </c>
      <c r="R36" s="65" t="s">
        <v>105</v>
      </c>
      <c r="S36" s="66" t="s">
        <v>98</v>
      </c>
      <c r="T36" s="67">
        <v>6</v>
      </c>
      <c r="U36" s="68"/>
      <c r="V36" s="68"/>
      <c r="W36" s="69"/>
      <c r="X36" s="70" t="s">
        <v>12</v>
      </c>
    </row>
    <row r="37" spans="1:24" s="71" customFormat="1" x14ac:dyDescent="0.2">
      <c r="A37" s="57" t="str">
        <f t="shared" si="18"/>
        <v>S</v>
      </c>
      <c r="B37" s="58">
        <f t="shared" ca="1" si="9"/>
        <v>3</v>
      </c>
      <c r="C37" s="58" t="str">
        <f t="shared" ca="1" si="13"/>
        <v>S</v>
      </c>
      <c r="D37" s="58">
        <f t="shared" ca="1" si="10"/>
        <v>0</v>
      </c>
      <c r="E37" s="58">
        <f t="shared" ca="1" si="14"/>
        <v>1</v>
      </c>
      <c r="F37" s="58">
        <f t="shared" ca="1" si="15"/>
        <v>1</v>
      </c>
      <c r="G37" s="58">
        <f t="shared" ca="1" si="16"/>
        <v>4</v>
      </c>
      <c r="H37" s="58">
        <f t="shared" ca="1" si="17"/>
        <v>0</v>
      </c>
      <c r="I37" s="58">
        <f t="shared" ca="1" si="8"/>
        <v>0</v>
      </c>
      <c r="J37" s="58">
        <f t="shared" ca="1" si="11"/>
        <v>0</v>
      </c>
      <c r="K37" s="58">
        <f t="shared" ca="1" si="12"/>
        <v>0</v>
      </c>
      <c r="L37" s="59" t="s">
        <v>57</v>
      </c>
      <c r="M37" s="60" t="s">
        <v>52</v>
      </c>
      <c r="N37" s="61" t="s">
        <v>52</v>
      </c>
      <c r="O37" s="62" t="s">
        <v>106</v>
      </c>
      <c r="P37" s="63" t="s">
        <v>62</v>
      </c>
      <c r="Q37" s="64">
        <v>20140</v>
      </c>
      <c r="R37" s="65" t="s">
        <v>107</v>
      </c>
      <c r="S37" s="66" t="s">
        <v>98</v>
      </c>
      <c r="T37" s="67">
        <v>6</v>
      </c>
      <c r="U37" s="68"/>
      <c r="V37" s="68"/>
      <c r="W37" s="69"/>
      <c r="X37" s="70" t="s">
        <v>12</v>
      </c>
    </row>
    <row r="38" spans="1:24" s="71" customFormat="1" ht="22.5" x14ac:dyDescent="0.2">
      <c r="A38" s="57" t="str">
        <f t="shared" si="18"/>
        <v>S</v>
      </c>
      <c r="B38" s="58">
        <f t="shared" ca="1" si="9"/>
        <v>3</v>
      </c>
      <c r="C38" s="58" t="str">
        <f t="shared" ca="1" si="13"/>
        <v>S</v>
      </c>
      <c r="D38" s="58">
        <f t="shared" ca="1" si="10"/>
        <v>0</v>
      </c>
      <c r="E38" s="58">
        <f t="shared" ca="1" si="14"/>
        <v>1</v>
      </c>
      <c r="F38" s="58">
        <f t="shared" ca="1" si="15"/>
        <v>1</v>
      </c>
      <c r="G38" s="58">
        <f t="shared" ca="1" si="16"/>
        <v>4</v>
      </c>
      <c r="H38" s="58">
        <f t="shared" ca="1" si="17"/>
        <v>0</v>
      </c>
      <c r="I38" s="58">
        <f t="shared" ca="1" si="8"/>
        <v>0</v>
      </c>
      <c r="J38" s="58">
        <f t="shared" ca="1" si="11"/>
        <v>0</v>
      </c>
      <c r="K38" s="58">
        <f t="shared" ca="1" si="12"/>
        <v>0</v>
      </c>
      <c r="L38" s="59" t="s">
        <v>57</v>
      </c>
      <c r="M38" s="60" t="s">
        <v>52</v>
      </c>
      <c r="N38" s="61" t="s">
        <v>52</v>
      </c>
      <c r="O38" s="62" t="s">
        <v>108</v>
      </c>
      <c r="P38" s="63" t="s">
        <v>54</v>
      </c>
      <c r="Q38" s="64">
        <v>97633</v>
      </c>
      <c r="R38" s="65" t="s">
        <v>109</v>
      </c>
      <c r="S38" s="66" t="s">
        <v>94</v>
      </c>
      <c r="T38" s="67">
        <v>114.1</v>
      </c>
      <c r="U38" s="68"/>
      <c r="V38" s="68"/>
      <c r="W38" s="69"/>
      <c r="X38" s="70" t="s">
        <v>110</v>
      </c>
    </row>
    <row r="39" spans="1:24" s="71" customFormat="1" ht="22.5" x14ac:dyDescent="0.2">
      <c r="A39" s="57" t="str">
        <f t="shared" si="0"/>
        <v>S</v>
      </c>
      <c r="B39" s="58">
        <f t="shared" ca="1" si="9"/>
        <v>3</v>
      </c>
      <c r="C39" s="58" t="str">
        <f t="shared" ca="1" si="13"/>
        <v>S</v>
      </c>
      <c r="D39" s="58">
        <f t="shared" ca="1" si="10"/>
        <v>0</v>
      </c>
      <c r="E39" s="58">
        <f t="shared" ca="1" si="14"/>
        <v>1</v>
      </c>
      <c r="F39" s="58">
        <f t="shared" ca="1" si="15"/>
        <v>1</v>
      </c>
      <c r="G39" s="58">
        <f t="shared" ca="1" si="16"/>
        <v>4</v>
      </c>
      <c r="H39" s="58">
        <f t="shared" ca="1" si="17"/>
        <v>0</v>
      </c>
      <c r="I39" s="58">
        <f t="shared" ca="1" si="8"/>
        <v>0</v>
      </c>
      <c r="J39" s="58">
        <f t="shared" ca="1" si="11"/>
        <v>0</v>
      </c>
      <c r="K39" s="58">
        <f t="shared" ca="1" si="12"/>
        <v>0</v>
      </c>
      <c r="L39" s="59" t="s">
        <v>57</v>
      </c>
      <c r="M39" s="60" t="s">
        <v>52</v>
      </c>
      <c r="N39" s="61" t="s">
        <v>52</v>
      </c>
      <c r="O39" s="62" t="s">
        <v>111</v>
      </c>
      <c r="P39" s="63" t="s">
        <v>62</v>
      </c>
      <c r="Q39" s="64">
        <v>20112</v>
      </c>
      <c r="R39" s="65" t="s">
        <v>112</v>
      </c>
      <c r="S39" s="66" t="s">
        <v>71</v>
      </c>
      <c r="T39" s="67">
        <v>42.11</v>
      </c>
      <c r="U39" s="68"/>
      <c r="V39" s="68"/>
      <c r="W39" s="69"/>
      <c r="X39" s="70" t="s">
        <v>12</v>
      </c>
    </row>
    <row r="40" spans="1:24" s="71" customFormat="1" x14ac:dyDescent="0.2">
      <c r="A40" s="57">
        <f t="shared" si="18"/>
        <v>3</v>
      </c>
      <c r="B40" s="58">
        <f t="shared" ca="1" si="9"/>
        <v>3</v>
      </c>
      <c r="C40" s="58">
        <f t="shared" ca="1" si="13"/>
        <v>3</v>
      </c>
      <c r="D40" s="58">
        <f t="shared" ca="1" si="10"/>
        <v>6</v>
      </c>
      <c r="E40" s="58">
        <f t="shared" ca="1" si="14"/>
        <v>1</v>
      </c>
      <c r="F40" s="58">
        <f t="shared" ca="1" si="15"/>
        <v>1</v>
      </c>
      <c r="G40" s="58">
        <f t="shared" ca="1" si="16"/>
        <v>5</v>
      </c>
      <c r="H40" s="58">
        <f t="shared" ca="1" si="17"/>
        <v>0</v>
      </c>
      <c r="I40" s="58">
        <f t="shared" ca="1" si="8"/>
        <v>0</v>
      </c>
      <c r="J40" s="58">
        <f t="shared" ca="1" si="11"/>
        <v>17</v>
      </c>
      <c r="K40" s="58">
        <f t="shared" ca="1" si="12"/>
        <v>6</v>
      </c>
      <c r="L40" s="59" t="s">
        <v>57</v>
      </c>
      <c r="M40" s="60" t="s">
        <v>66</v>
      </c>
      <c r="N40" s="61" t="s">
        <v>66</v>
      </c>
      <c r="O40" s="62" t="s">
        <v>113</v>
      </c>
      <c r="P40" s="63" t="s">
        <v>54</v>
      </c>
      <c r="Q40" s="64"/>
      <c r="R40" s="65" t="s">
        <v>114</v>
      </c>
      <c r="S40" s="66" t="s">
        <v>53</v>
      </c>
      <c r="T40" s="67"/>
      <c r="U40" s="68"/>
      <c r="V40" s="68"/>
      <c r="W40" s="69"/>
      <c r="X40" s="70" t="s">
        <v>12</v>
      </c>
    </row>
    <row r="41" spans="1:24" s="71" customFormat="1" ht="22.5" x14ac:dyDescent="0.2">
      <c r="A41" s="57" t="str">
        <f t="shared" si="18"/>
        <v>S</v>
      </c>
      <c r="B41" s="58">
        <f t="shared" ca="1" si="9"/>
        <v>3</v>
      </c>
      <c r="C41" s="58" t="str">
        <f t="shared" ca="1" si="13"/>
        <v>S</v>
      </c>
      <c r="D41" s="58">
        <f t="shared" ca="1" si="10"/>
        <v>0</v>
      </c>
      <c r="E41" s="58">
        <f t="shared" ca="1" si="14"/>
        <v>1</v>
      </c>
      <c r="F41" s="58">
        <f t="shared" ca="1" si="15"/>
        <v>1</v>
      </c>
      <c r="G41" s="58">
        <f t="shared" ca="1" si="16"/>
        <v>5</v>
      </c>
      <c r="H41" s="58">
        <f t="shared" ca="1" si="17"/>
        <v>0</v>
      </c>
      <c r="I41" s="58">
        <f t="shared" ca="1" si="8"/>
        <v>0</v>
      </c>
      <c r="J41" s="58">
        <f t="shared" ca="1" si="11"/>
        <v>0</v>
      </c>
      <c r="K41" s="58">
        <f t="shared" ca="1" si="12"/>
        <v>0</v>
      </c>
      <c r="L41" s="59" t="s">
        <v>57</v>
      </c>
      <c r="M41" s="60" t="s">
        <v>52</v>
      </c>
      <c r="N41" s="61" t="s">
        <v>52</v>
      </c>
      <c r="O41" s="62" t="s">
        <v>115</v>
      </c>
      <c r="P41" s="63" t="s">
        <v>54</v>
      </c>
      <c r="Q41" s="64">
        <v>97622</v>
      </c>
      <c r="R41" s="65" t="s">
        <v>89</v>
      </c>
      <c r="S41" s="66" t="s">
        <v>90</v>
      </c>
      <c r="T41" s="67">
        <v>0.84</v>
      </c>
      <c r="U41" s="68"/>
      <c r="V41" s="68"/>
      <c r="W41" s="69"/>
      <c r="X41" s="70" t="s">
        <v>91</v>
      </c>
    </row>
    <row r="42" spans="1:24" s="71" customFormat="1" x14ac:dyDescent="0.2">
      <c r="A42" s="57" t="str">
        <f t="shared" si="18"/>
        <v>S</v>
      </c>
      <c r="B42" s="58">
        <f t="shared" ca="1" si="9"/>
        <v>3</v>
      </c>
      <c r="C42" s="58" t="str">
        <f t="shared" ca="1" si="13"/>
        <v>S</v>
      </c>
      <c r="D42" s="58">
        <f t="shared" ca="1" si="10"/>
        <v>0</v>
      </c>
      <c r="E42" s="58">
        <f t="shared" ca="1" si="14"/>
        <v>1</v>
      </c>
      <c r="F42" s="58">
        <f t="shared" ca="1" si="15"/>
        <v>1</v>
      </c>
      <c r="G42" s="58">
        <f t="shared" ca="1" si="16"/>
        <v>5</v>
      </c>
      <c r="H42" s="58">
        <f t="shared" ca="1" si="17"/>
        <v>0</v>
      </c>
      <c r="I42" s="58">
        <f t="shared" ca="1" si="8"/>
        <v>0</v>
      </c>
      <c r="J42" s="58">
        <f t="shared" ca="1" si="11"/>
        <v>0</v>
      </c>
      <c r="K42" s="58">
        <f t="shared" ca="1" si="12"/>
        <v>0</v>
      </c>
      <c r="L42" s="59" t="s">
        <v>57</v>
      </c>
      <c r="M42" s="60" t="s">
        <v>52</v>
      </c>
      <c r="N42" s="61" t="s">
        <v>52</v>
      </c>
      <c r="O42" s="62" t="s">
        <v>116</v>
      </c>
      <c r="P42" s="63" t="s">
        <v>62</v>
      </c>
      <c r="Q42" s="64">
        <v>20139</v>
      </c>
      <c r="R42" s="65" t="s">
        <v>117</v>
      </c>
      <c r="S42" s="66" t="s">
        <v>71</v>
      </c>
      <c r="T42" s="67">
        <v>1.8</v>
      </c>
      <c r="U42" s="68"/>
      <c r="V42" s="68"/>
      <c r="W42" s="69"/>
      <c r="X42" s="70" t="s">
        <v>12</v>
      </c>
    </row>
    <row r="43" spans="1:24" s="71" customFormat="1" ht="22.5" x14ac:dyDescent="0.2">
      <c r="A43" s="57" t="str">
        <f t="shared" si="18"/>
        <v>S</v>
      </c>
      <c r="B43" s="58">
        <f t="shared" ca="1" si="9"/>
        <v>3</v>
      </c>
      <c r="C43" s="58" t="str">
        <f t="shared" ca="1" si="13"/>
        <v>S</v>
      </c>
      <c r="D43" s="58">
        <f t="shared" ca="1" si="10"/>
        <v>0</v>
      </c>
      <c r="E43" s="58">
        <f t="shared" ca="1" si="14"/>
        <v>1</v>
      </c>
      <c r="F43" s="58">
        <f t="shared" ca="1" si="15"/>
        <v>1</v>
      </c>
      <c r="G43" s="58">
        <f t="shared" ca="1" si="16"/>
        <v>5</v>
      </c>
      <c r="H43" s="58">
        <f t="shared" ca="1" si="17"/>
        <v>0</v>
      </c>
      <c r="I43" s="58">
        <f t="shared" ca="1" si="8"/>
        <v>0</v>
      </c>
      <c r="J43" s="58">
        <f t="shared" ca="1" si="11"/>
        <v>0</v>
      </c>
      <c r="K43" s="58">
        <f t="shared" ca="1" si="12"/>
        <v>0</v>
      </c>
      <c r="L43" s="59" t="s">
        <v>57</v>
      </c>
      <c r="M43" s="60" t="s">
        <v>52</v>
      </c>
      <c r="N43" s="61" t="s">
        <v>52</v>
      </c>
      <c r="O43" s="62" t="s">
        <v>118</v>
      </c>
      <c r="P43" s="63" t="s">
        <v>62</v>
      </c>
      <c r="Q43" s="64">
        <v>20163</v>
      </c>
      <c r="R43" s="65" t="s">
        <v>100</v>
      </c>
      <c r="S43" s="66" t="s">
        <v>101</v>
      </c>
      <c r="T43" s="67">
        <v>1</v>
      </c>
      <c r="U43" s="68"/>
      <c r="V43" s="68"/>
      <c r="W43" s="69"/>
      <c r="X43" s="70" t="s">
        <v>12</v>
      </c>
    </row>
    <row r="44" spans="1:24" s="71" customFormat="1" ht="22.5" x14ac:dyDescent="0.2">
      <c r="A44" s="57" t="str">
        <f t="shared" si="18"/>
        <v>S</v>
      </c>
      <c r="B44" s="58">
        <f t="shared" ca="1" si="9"/>
        <v>3</v>
      </c>
      <c r="C44" s="58" t="str">
        <f t="shared" ca="1" si="13"/>
        <v>S</v>
      </c>
      <c r="D44" s="58">
        <f t="shared" ca="1" si="10"/>
        <v>0</v>
      </c>
      <c r="E44" s="58">
        <f t="shared" ca="1" si="14"/>
        <v>1</v>
      </c>
      <c r="F44" s="58">
        <f t="shared" ca="1" si="15"/>
        <v>1</v>
      </c>
      <c r="G44" s="58">
        <f t="shared" ca="1" si="16"/>
        <v>5</v>
      </c>
      <c r="H44" s="58">
        <f t="shared" ca="1" si="17"/>
        <v>0</v>
      </c>
      <c r="I44" s="58">
        <f t="shared" ca="1" si="8"/>
        <v>0</v>
      </c>
      <c r="J44" s="58">
        <f t="shared" ca="1" si="11"/>
        <v>0</v>
      </c>
      <c r="K44" s="58">
        <f t="shared" ca="1" si="12"/>
        <v>0</v>
      </c>
      <c r="L44" s="59" t="s">
        <v>57</v>
      </c>
      <c r="M44" s="60" t="s">
        <v>52</v>
      </c>
      <c r="N44" s="61" t="s">
        <v>52</v>
      </c>
      <c r="O44" s="62" t="s">
        <v>119</v>
      </c>
      <c r="P44" s="63" t="s">
        <v>54</v>
      </c>
      <c r="Q44" s="64">
        <v>97633</v>
      </c>
      <c r="R44" s="65" t="s">
        <v>109</v>
      </c>
      <c r="S44" s="66" t="s">
        <v>94</v>
      </c>
      <c r="T44" s="67">
        <v>48.95</v>
      </c>
      <c r="U44" s="68"/>
      <c r="V44" s="68"/>
      <c r="W44" s="69"/>
      <c r="X44" s="70" t="s">
        <v>110</v>
      </c>
    </row>
    <row r="45" spans="1:24" s="71" customFormat="1" x14ac:dyDescent="0.2">
      <c r="A45" s="57" t="str">
        <f t="shared" si="18"/>
        <v>S</v>
      </c>
      <c r="B45" s="58">
        <f t="shared" ca="1" si="9"/>
        <v>3</v>
      </c>
      <c r="C45" s="58" t="str">
        <f t="shared" ca="1" si="13"/>
        <v>S</v>
      </c>
      <c r="D45" s="58">
        <f t="shared" ca="1" si="10"/>
        <v>0</v>
      </c>
      <c r="E45" s="58">
        <f t="shared" ca="1" si="14"/>
        <v>1</v>
      </c>
      <c r="F45" s="58">
        <f t="shared" ca="1" si="15"/>
        <v>1</v>
      </c>
      <c r="G45" s="58">
        <f t="shared" ca="1" si="16"/>
        <v>5</v>
      </c>
      <c r="H45" s="58">
        <f t="shared" ca="1" si="17"/>
        <v>0</v>
      </c>
      <c r="I45" s="58">
        <f t="shared" ca="1" si="8"/>
        <v>0</v>
      </c>
      <c r="J45" s="58">
        <f t="shared" ca="1" si="11"/>
        <v>0</v>
      </c>
      <c r="K45" s="58">
        <f t="shared" ca="1" si="12"/>
        <v>0</v>
      </c>
      <c r="L45" s="59" t="s">
        <v>57</v>
      </c>
      <c r="M45" s="60" t="s">
        <v>52</v>
      </c>
      <c r="N45" s="61" t="s">
        <v>52</v>
      </c>
      <c r="O45" s="62" t="s">
        <v>120</v>
      </c>
      <c r="P45" s="63" t="s">
        <v>62</v>
      </c>
      <c r="Q45" s="64">
        <v>20111</v>
      </c>
      <c r="R45" s="65" t="s">
        <v>121</v>
      </c>
      <c r="S45" s="66" t="s">
        <v>71</v>
      </c>
      <c r="T45" s="67">
        <v>27.68</v>
      </c>
      <c r="U45" s="68"/>
      <c r="V45" s="68"/>
      <c r="W45" s="69"/>
      <c r="X45" s="70" t="s">
        <v>12</v>
      </c>
    </row>
    <row r="46" spans="1:24" s="71" customFormat="1" x14ac:dyDescent="0.2">
      <c r="A46" s="57">
        <f t="shared" si="18"/>
        <v>3</v>
      </c>
      <c r="B46" s="58">
        <f t="shared" ca="1" si="9"/>
        <v>3</v>
      </c>
      <c r="C46" s="58">
        <f t="shared" ca="1" si="13"/>
        <v>3</v>
      </c>
      <c r="D46" s="58">
        <f t="shared" ca="1" si="10"/>
        <v>3</v>
      </c>
      <c r="E46" s="58">
        <f t="shared" ca="1" si="14"/>
        <v>1</v>
      </c>
      <c r="F46" s="58">
        <f t="shared" ca="1" si="15"/>
        <v>1</v>
      </c>
      <c r="G46" s="58">
        <f t="shared" ca="1" si="16"/>
        <v>6</v>
      </c>
      <c r="H46" s="58">
        <f t="shared" ca="1" si="17"/>
        <v>0</v>
      </c>
      <c r="I46" s="58">
        <f t="shared" ca="1" si="8"/>
        <v>0</v>
      </c>
      <c r="J46" s="58">
        <f t="shared" ca="1" si="11"/>
        <v>11</v>
      </c>
      <c r="K46" s="58">
        <f t="shared" ca="1" si="12"/>
        <v>3</v>
      </c>
      <c r="L46" s="59" t="s">
        <v>57</v>
      </c>
      <c r="M46" s="60" t="s">
        <v>66</v>
      </c>
      <c r="N46" s="61" t="s">
        <v>66</v>
      </c>
      <c r="O46" s="62" t="s">
        <v>122</v>
      </c>
      <c r="P46" s="63" t="s">
        <v>54</v>
      </c>
      <c r="Q46" s="64"/>
      <c r="R46" s="65" t="s">
        <v>123</v>
      </c>
      <c r="S46" s="66" t="s">
        <v>53</v>
      </c>
      <c r="T46" s="67"/>
      <c r="U46" s="68"/>
      <c r="V46" s="68"/>
      <c r="W46" s="69"/>
      <c r="X46" s="70" t="s">
        <v>12</v>
      </c>
    </row>
    <row r="47" spans="1:24" s="71" customFormat="1" ht="22.5" x14ac:dyDescent="0.2">
      <c r="A47" s="57" t="str">
        <f t="shared" si="18"/>
        <v>S</v>
      </c>
      <c r="B47" s="58">
        <f t="shared" ca="1" si="9"/>
        <v>3</v>
      </c>
      <c r="C47" s="58" t="str">
        <f t="shared" ca="1" si="13"/>
        <v>S</v>
      </c>
      <c r="D47" s="58">
        <f t="shared" ca="1" si="10"/>
        <v>0</v>
      </c>
      <c r="E47" s="58">
        <f t="shared" ca="1" si="14"/>
        <v>1</v>
      </c>
      <c r="F47" s="58">
        <f t="shared" ca="1" si="15"/>
        <v>1</v>
      </c>
      <c r="G47" s="58">
        <f t="shared" ca="1" si="16"/>
        <v>6</v>
      </c>
      <c r="H47" s="58">
        <f t="shared" ca="1" si="17"/>
        <v>0</v>
      </c>
      <c r="I47" s="58">
        <f t="shared" ca="1" si="8"/>
        <v>0</v>
      </c>
      <c r="J47" s="58">
        <f t="shared" ca="1" si="11"/>
        <v>0</v>
      </c>
      <c r="K47" s="58">
        <f t="shared" ca="1" si="12"/>
        <v>0</v>
      </c>
      <c r="L47" s="59" t="s">
        <v>57</v>
      </c>
      <c r="M47" s="60" t="s">
        <v>52</v>
      </c>
      <c r="N47" s="61" t="s">
        <v>52</v>
      </c>
      <c r="O47" s="62" t="s">
        <v>124</v>
      </c>
      <c r="P47" s="63" t="s">
        <v>125</v>
      </c>
      <c r="Q47" s="64" t="s">
        <v>126</v>
      </c>
      <c r="R47" s="65" t="s">
        <v>127</v>
      </c>
      <c r="S47" s="66" t="s">
        <v>128</v>
      </c>
      <c r="T47" s="67">
        <v>12.33</v>
      </c>
      <c r="U47" s="68"/>
      <c r="V47" s="68"/>
      <c r="W47" s="69"/>
      <c r="X47" s="70" t="s">
        <v>12</v>
      </c>
    </row>
    <row r="48" spans="1:24" s="71" customFormat="1" x14ac:dyDescent="0.2">
      <c r="A48" s="57" t="str">
        <f t="shared" si="18"/>
        <v>S</v>
      </c>
      <c r="B48" s="58">
        <f t="shared" ca="1" si="9"/>
        <v>3</v>
      </c>
      <c r="C48" s="58" t="str">
        <f t="shared" ca="1" si="13"/>
        <v>S</v>
      </c>
      <c r="D48" s="58">
        <f t="shared" ca="1" si="10"/>
        <v>0</v>
      </c>
      <c r="E48" s="58">
        <f t="shared" ca="1" si="14"/>
        <v>1</v>
      </c>
      <c r="F48" s="58">
        <f t="shared" ca="1" si="15"/>
        <v>1</v>
      </c>
      <c r="G48" s="58">
        <f t="shared" ca="1" si="16"/>
        <v>6</v>
      </c>
      <c r="H48" s="58">
        <f t="shared" ca="1" si="17"/>
        <v>0</v>
      </c>
      <c r="I48" s="58">
        <f t="shared" ca="1" si="8"/>
        <v>0</v>
      </c>
      <c r="J48" s="58">
        <f t="shared" ca="1" si="11"/>
        <v>0</v>
      </c>
      <c r="K48" s="58">
        <f t="shared" ca="1" si="12"/>
        <v>0</v>
      </c>
      <c r="L48" s="59" t="s">
        <v>57</v>
      </c>
      <c r="M48" s="60" t="s">
        <v>52</v>
      </c>
      <c r="N48" s="61" t="s">
        <v>52</v>
      </c>
      <c r="O48" s="62" t="s">
        <v>129</v>
      </c>
      <c r="P48" s="63" t="s">
        <v>125</v>
      </c>
      <c r="Q48" s="64" t="s">
        <v>130</v>
      </c>
      <c r="R48" s="65" t="s">
        <v>131</v>
      </c>
      <c r="S48" s="66" t="s">
        <v>132</v>
      </c>
      <c r="T48" s="67">
        <v>1</v>
      </c>
      <c r="U48" s="68"/>
      <c r="V48" s="68"/>
      <c r="W48" s="69"/>
      <c r="X48" s="70" t="s">
        <v>12</v>
      </c>
    </row>
    <row r="49" spans="1:24" s="71" customFormat="1" x14ac:dyDescent="0.2">
      <c r="A49" s="57">
        <f t="shared" si="18"/>
        <v>3</v>
      </c>
      <c r="B49" s="58">
        <f t="shared" ca="1" si="9"/>
        <v>3</v>
      </c>
      <c r="C49" s="58">
        <f t="shared" ca="1" si="13"/>
        <v>3</v>
      </c>
      <c r="D49" s="58">
        <f t="shared" ca="1" si="10"/>
        <v>2</v>
      </c>
      <c r="E49" s="58">
        <f t="shared" ca="1" si="14"/>
        <v>1</v>
      </c>
      <c r="F49" s="58">
        <f t="shared" ca="1" si="15"/>
        <v>1</v>
      </c>
      <c r="G49" s="58">
        <f t="shared" ca="1" si="16"/>
        <v>7</v>
      </c>
      <c r="H49" s="58">
        <f t="shared" ca="1" si="17"/>
        <v>0</v>
      </c>
      <c r="I49" s="58">
        <f t="shared" ca="1" si="8"/>
        <v>0</v>
      </c>
      <c r="J49" s="58">
        <f t="shared" ca="1" si="11"/>
        <v>8</v>
      </c>
      <c r="K49" s="58">
        <f t="shared" ca="1" si="12"/>
        <v>2</v>
      </c>
      <c r="L49" s="59" t="s">
        <v>57</v>
      </c>
      <c r="M49" s="60" t="s">
        <v>66</v>
      </c>
      <c r="N49" s="61" t="s">
        <v>66</v>
      </c>
      <c r="O49" s="62" t="s">
        <v>133</v>
      </c>
      <c r="P49" s="63" t="s">
        <v>54</v>
      </c>
      <c r="Q49" s="64"/>
      <c r="R49" s="65" t="s">
        <v>134</v>
      </c>
      <c r="S49" s="66" t="s">
        <v>53</v>
      </c>
      <c r="T49" s="67"/>
      <c r="U49" s="68"/>
      <c r="V49" s="68"/>
      <c r="W49" s="69"/>
      <c r="X49" s="70" t="s">
        <v>12</v>
      </c>
    </row>
    <row r="50" spans="1:24" s="71" customFormat="1" x14ac:dyDescent="0.2">
      <c r="A50" s="57" t="str">
        <f t="shared" si="18"/>
        <v>S</v>
      </c>
      <c r="B50" s="58">
        <f t="shared" ca="1" si="9"/>
        <v>3</v>
      </c>
      <c r="C50" s="58" t="str">
        <f t="shared" ca="1" si="13"/>
        <v>S</v>
      </c>
      <c r="D50" s="58">
        <f t="shared" ca="1" si="10"/>
        <v>0</v>
      </c>
      <c r="E50" s="58">
        <f t="shared" ca="1" si="14"/>
        <v>1</v>
      </c>
      <c r="F50" s="58">
        <f t="shared" ca="1" si="15"/>
        <v>1</v>
      </c>
      <c r="G50" s="58">
        <f t="shared" ca="1" si="16"/>
        <v>7</v>
      </c>
      <c r="H50" s="58">
        <f t="shared" ca="1" si="17"/>
        <v>0</v>
      </c>
      <c r="I50" s="58">
        <f t="shared" ca="1" si="8"/>
        <v>0</v>
      </c>
      <c r="J50" s="58">
        <f t="shared" ca="1" si="11"/>
        <v>0</v>
      </c>
      <c r="K50" s="58">
        <f t="shared" ca="1" si="12"/>
        <v>0</v>
      </c>
      <c r="L50" s="59" t="s">
        <v>57</v>
      </c>
      <c r="M50" s="60" t="s">
        <v>52</v>
      </c>
      <c r="N50" s="61" t="s">
        <v>52</v>
      </c>
      <c r="O50" s="62" t="s">
        <v>135</v>
      </c>
      <c r="P50" s="63" t="s">
        <v>62</v>
      </c>
      <c r="Q50" s="64">
        <v>20121</v>
      </c>
      <c r="R50" s="65" t="s">
        <v>136</v>
      </c>
      <c r="S50" s="66" t="s">
        <v>137</v>
      </c>
      <c r="T50" s="67">
        <v>22.43</v>
      </c>
      <c r="U50" s="68"/>
      <c r="V50" s="68"/>
      <c r="W50" s="69"/>
      <c r="X50" s="70" t="s">
        <v>12</v>
      </c>
    </row>
    <row r="51" spans="1:24" s="71" customFormat="1" x14ac:dyDescent="0.2">
      <c r="A51" s="57">
        <f t="shared" si="18"/>
        <v>3</v>
      </c>
      <c r="B51" s="58">
        <f t="shared" ca="1" si="9"/>
        <v>3</v>
      </c>
      <c r="C51" s="58">
        <f t="shared" ca="1" si="13"/>
        <v>3</v>
      </c>
      <c r="D51" s="58">
        <f t="shared" ca="1" si="10"/>
        <v>2</v>
      </c>
      <c r="E51" s="58">
        <f t="shared" ca="1" si="14"/>
        <v>1</v>
      </c>
      <c r="F51" s="58">
        <f t="shared" ca="1" si="15"/>
        <v>1</v>
      </c>
      <c r="G51" s="58">
        <f t="shared" ca="1" si="16"/>
        <v>8</v>
      </c>
      <c r="H51" s="58">
        <f t="shared" ca="1" si="17"/>
        <v>0</v>
      </c>
      <c r="I51" s="58">
        <f t="shared" ca="1" si="8"/>
        <v>0</v>
      </c>
      <c r="J51" s="58">
        <f t="shared" ca="1" si="11"/>
        <v>6</v>
      </c>
      <c r="K51" s="58">
        <f t="shared" ca="1" si="12"/>
        <v>2</v>
      </c>
      <c r="L51" s="59" t="s">
        <v>57</v>
      </c>
      <c r="M51" s="60" t="s">
        <v>66</v>
      </c>
      <c r="N51" s="61" t="s">
        <v>66</v>
      </c>
      <c r="O51" s="62" t="s">
        <v>138</v>
      </c>
      <c r="P51" s="63" t="s">
        <v>54</v>
      </c>
      <c r="Q51" s="64"/>
      <c r="R51" s="65" t="s">
        <v>139</v>
      </c>
      <c r="S51" s="66" t="s">
        <v>53</v>
      </c>
      <c r="T51" s="67"/>
      <c r="U51" s="68"/>
      <c r="V51" s="68"/>
      <c r="W51" s="69"/>
      <c r="X51" s="70" t="s">
        <v>12</v>
      </c>
    </row>
    <row r="52" spans="1:24" s="71" customFormat="1" ht="22.5" x14ac:dyDescent="0.2">
      <c r="A52" s="57" t="str">
        <f t="shared" si="18"/>
        <v>S</v>
      </c>
      <c r="B52" s="58">
        <f t="shared" ca="1" si="9"/>
        <v>3</v>
      </c>
      <c r="C52" s="58" t="str">
        <f t="shared" ca="1" si="13"/>
        <v>S</v>
      </c>
      <c r="D52" s="58">
        <f t="shared" ca="1" si="10"/>
        <v>0</v>
      </c>
      <c r="E52" s="58">
        <f t="shared" ca="1" si="14"/>
        <v>1</v>
      </c>
      <c r="F52" s="58">
        <f t="shared" ca="1" si="15"/>
        <v>1</v>
      </c>
      <c r="G52" s="58">
        <f t="shared" ca="1" si="16"/>
        <v>8</v>
      </c>
      <c r="H52" s="58">
        <f t="shared" ca="1" si="17"/>
        <v>0</v>
      </c>
      <c r="I52" s="58">
        <f t="shared" ca="1" si="8"/>
        <v>0</v>
      </c>
      <c r="J52" s="58">
        <f t="shared" ca="1" si="11"/>
        <v>0</v>
      </c>
      <c r="K52" s="58">
        <f t="shared" ca="1" si="12"/>
        <v>0</v>
      </c>
      <c r="L52" s="59" t="s">
        <v>57</v>
      </c>
      <c r="M52" s="60" t="s">
        <v>52</v>
      </c>
      <c r="N52" s="61" t="s">
        <v>52</v>
      </c>
      <c r="O52" s="62" t="s">
        <v>140</v>
      </c>
      <c r="P52" s="63" t="s">
        <v>62</v>
      </c>
      <c r="Q52" s="64">
        <v>20162</v>
      </c>
      <c r="R52" s="65" t="s">
        <v>141</v>
      </c>
      <c r="S52" s="66" t="s">
        <v>101</v>
      </c>
      <c r="T52" s="67">
        <v>20</v>
      </c>
      <c r="U52" s="68"/>
      <c r="V52" s="68"/>
      <c r="W52" s="69"/>
      <c r="X52" s="70" t="s">
        <v>12</v>
      </c>
    </row>
    <row r="53" spans="1:24" s="71" customFormat="1" x14ac:dyDescent="0.2">
      <c r="A53" s="57">
        <f t="shared" si="0"/>
        <v>3</v>
      </c>
      <c r="B53" s="58">
        <f t="shared" ca="1" si="9"/>
        <v>3</v>
      </c>
      <c r="C53" s="58">
        <f t="shared" ca="1" si="13"/>
        <v>3</v>
      </c>
      <c r="D53" s="58">
        <f t="shared" ca="1" si="10"/>
        <v>2</v>
      </c>
      <c r="E53" s="58">
        <f t="shared" ca="1" si="14"/>
        <v>1</v>
      </c>
      <c r="F53" s="58">
        <f t="shared" ca="1" si="15"/>
        <v>1</v>
      </c>
      <c r="G53" s="58">
        <f t="shared" ca="1" si="16"/>
        <v>9</v>
      </c>
      <c r="H53" s="58">
        <f t="shared" ca="1" si="17"/>
        <v>0</v>
      </c>
      <c r="I53" s="58">
        <f t="shared" ca="1" si="8"/>
        <v>0</v>
      </c>
      <c r="J53" s="58">
        <f t="shared" ca="1" si="11"/>
        <v>4</v>
      </c>
      <c r="K53" s="58">
        <f t="shared" ca="1" si="12"/>
        <v>2</v>
      </c>
      <c r="L53" s="59" t="s">
        <v>57</v>
      </c>
      <c r="M53" s="60" t="s">
        <v>66</v>
      </c>
      <c r="N53" s="61" t="s">
        <v>66</v>
      </c>
      <c r="O53" s="62" t="s">
        <v>142</v>
      </c>
      <c r="P53" s="63" t="s">
        <v>54</v>
      </c>
      <c r="Q53" s="64"/>
      <c r="R53" s="65" t="s">
        <v>143</v>
      </c>
      <c r="S53" s="66" t="s">
        <v>53</v>
      </c>
      <c r="T53" s="67"/>
      <c r="U53" s="68"/>
      <c r="V53" s="68"/>
      <c r="W53" s="69"/>
      <c r="X53" s="70" t="s">
        <v>12</v>
      </c>
    </row>
    <row r="54" spans="1:24" s="71" customFormat="1" x14ac:dyDescent="0.2">
      <c r="A54" s="57" t="str">
        <f t="shared" si="0"/>
        <v>S</v>
      </c>
      <c r="B54" s="58">
        <f t="shared" ca="1" si="9"/>
        <v>3</v>
      </c>
      <c r="C54" s="58" t="str">
        <f t="shared" ca="1" si="13"/>
        <v>S</v>
      </c>
      <c r="D54" s="58">
        <f t="shared" ca="1" si="10"/>
        <v>0</v>
      </c>
      <c r="E54" s="58">
        <f t="shared" ca="1" si="14"/>
        <v>1</v>
      </c>
      <c r="F54" s="58">
        <f t="shared" ca="1" si="15"/>
        <v>1</v>
      </c>
      <c r="G54" s="58">
        <f t="shared" ca="1" si="16"/>
        <v>9</v>
      </c>
      <c r="H54" s="58">
        <f t="shared" ca="1" si="17"/>
        <v>0</v>
      </c>
      <c r="I54" s="58">
        <f t="shared" ca="1" si="8"/>
        <v>0</v>
      </c>
      <c r="J54" s="58">
        <f t="shared" ca="1" si="11"/>
        <v>0</v>
      </c>
      <c r="K54" s="58">
        <f t="shared" ca="1" si="12"/>
        <v>0</v>
      </c>
      <c r="L54" s="59" t="s">
        <v>57</v>
      </c>
      <c r="M54" s="60" t="s">
        <v>52</v>
      </c>
      <c r="N54" s="61" t="s">
        <v>52</v>
      </c>
      <c r="O54" s="62" t="s">
        <v>144</v>
      </c>
      <c r="P54" s="63" t="s">
        <v>62</v>
      </c>
      <c r="Q54" s="64">
        <v>20121</v>
      </c>
      <c r="R54" s="65" t="s">
        <v>136</v>
      </c>
      <c r="S54" s="66" t="s">
        <v>137</v>
      </c>
      <c r="T54" s="67">
        <v>0.05</v>
      </c>
      <c r="U54" s="68"/>
      <c r="V54" s="68"/>
      <c r="W54" s="69"/>
      <c r="X54" s="70" t="s">
        <v>12</v>
      </c>
    </row>
    <row r="55" spans="1:24" s="71" customFormat="1" x14ac:dyDescent="0.2">
      <c r="A55" s="57">
        <f t="shared" ref="A55:A65" si="19">CHOOSE(1+LOG(1+2*(ORÇAMENTO.Nivel="Nível 1")+4*(ORÇAMENTO.Nivel="Nível 2")+8*(ORÇAMENTO.Nivel="Nível 3")+16*(ORÇAMENTO.Nivel="Nível 4")+32*(ORÇAMENTO.Nivel="Serviço"),2),0,1,2,3,4,"S")</f>
        <v>3</v>
      </c>
      <c r="B55" s="58">
        <f t="shared" ca="1" si="9"/>
        <v>3</v>
      </c>
      <c r="C55" s="58">
        <f t="shared" ca="1" si="13"/>
        <v>3</v>
      </c>
      <c r="D55" s="58">
        <f t="shared" ca="1" si="10"/>
        <v>2</v>
      </c>
      <c r="E55" s="58">
        <f t="shared" ca="1" si="14"/>
        <v>1</v>
      </c>
      <c r="F55" s="58">
        <f t="shared" ca="1" si="15"/>
        <v>1</v>
      </c>
      <c r="G55" s="58">
        <f t="shared" ca="1" si="16"/>
        <v>10</v>
      </c>
      <c r="H55" s="58">
        <f t="shared" ca="1" si="17"/>
        <v>0</v>
      </c>
      <c r="I55" s="58">
        <f t="shared" ca="1" si="8"/>
        <v>0</v>
      </c>
      <c r="J55" s="58">
        <f t="shared" ca="1" si="11"/>
        <v>2</v>
      </c>
      <c r="K55" s="58" t="e">
        <f t="shared" ca="1" si="12"/>
        <v>#N/A</v>
      </c>
      <c r="L55" s="59" t="s">
        <v>57</v>
      </c>
      <c r="M55" s="60" t="s">
        <v>66</v>
      </c>
      <c r="N55" s="61" t="s">
        <v>66</v>
      </c>
      <c r="O55" s="62" t="s">
        <v>145</v>
      </c>
      <c r="P55" s="63" t="s">
        <v>54</v>
      </c>
      <c r="Q55" s="64"/>
      <c r="R55" s="65" t="s">
        <v>146</v>
      </c>
      <c r="S55" s="66" t="s">
        <v>53</v>
      </c>
      <c r="T55" s="67"/>
      <c r="U55" s="68"/>
      <c r="V55" s="68"/>
      <c r="W55" s="69"/>
      <c r="X55" s="70" t="s">
        <v>12</v>
      </c>
    </row>
    <row r="56" spans="1:24" s="71" customFormat="1" x14ac:dyDescent="0.2">
      <c r="A56" s="57" t="str">
        <f t="shared" si="19"/>
        <v>S</v>
      </c>
      <c r="B56" s="58">
        <f t="shared" ca="1" si="9"/>
        <v>3</v>
      </c>
      <c r="C56" s="58" t="str">
        <f t="shared" ca="1" si="13"/>
        <v>S</v>
      </c>
      <c r="D56" s="58">
        <f t="shared" ca="1" si="10"/>
        <v>0</v>
      </c>
      <c r="E56" s="58">
        <f t="shared" ca="1" si="14"/>
        <v>1</v>
      </c>
      <c r="F56" s="58">
        <f t="shared" ca="1" si="15"/>
        <v>1</v>
      </c>
      <c r="G56" s="58">
        <f t="shared" ca="1" si="16"/>
        <v>10</v>
      </c>
      <c r="H56" s="58">
        <f t="shared" ca="1" si="17"/>
        <v>0</v>
      </c>
      <c r="I56" s="58">
        <f t="shared" ca="1" si="8"/>
        <v>0</v>
      </c>
      <c r="J56" s="58">
        <f t="shared" ca="1" si="11"/>
        <v>0</v>
      </c>
      <c r="K56" s="58">
        <f t="shared" ca="1" si="12"/>
        <v>0</v>
      </c>
      <c r="L56" s="59" t="s">
        <v>57</v>
      </c>
      <c r="M56" s="60" t="s">
        <v>52</v>
      </c>
      <c r="N56" s="61" t="s">
        <v>52</v>
      </c>
      <c r="O56" s="62" t="s">
        <v>147</v>
      </c>
      <c r="P56" s="63" t="s">
        <v>54</v>
      </c>
      <c r="Q56" s="64" t="s">
        <v>148</v>
      </c>
      <c r="R56" s="65" t="s">
        <v>149</v>
      </c>
      <c r="S56" s="66" t="s">
        <v>94</v>
      </c>
      <c r="T56" s="67">
        <v>7.5</v>
      </c>
      <c r="U56" s="68"/>
      <c r="V56" s="68"/>
      <c r="W56" s="69"/>
      <c r="X56" s="70" t="s">
        <v>150</v>
      </c>
    </row>
    <row r="57" spans="1:24" s="71" customFormat="1" x14ac:dyDescent="0.2">
      <c r="A57" s="57">
        <f t="shared" si="19"/>
        <v>2</v>
      </c>
      <c r="B57" s="58">
        <f t="shared" ca="1" si="9"/>
        <v>2</v>
      </c>
      <c r="C57" s="58">
        <f t="shared" ca="1" si="13"/>
        <v>2</v>
      </c>
      <c r="D57" s="58">
        <f t="shared" ca="1" si="10"/>
        <v>3</v>
      </c>
      <c r="E57" s="58">
        <f t="shared" ca="1" si="14"/>
        <v>1</v>
      </c>
      <c r="F57" s="58">
        <f t="shared" ca="1" si="15"/>
        <v>2</v>
      </c>
      <c r="G57" s="58">
        <f t="shared" ca="1" si="16"/>
        <v>0</v>
      </c>
      <c r="H57" s="58">
        <f t="shared" ca="1" si="17"/>
        <v>0</v>
      </c>
      <c r="I57" s="58">
        <f t="shared" ca="1" si="8"/>
        <v>0</v>
      </c>
      <c r="J57" s="58">
        <f t="shared" ca="1" si="11"/>
        <v>280</v>
      </c>
      <c r="K57" s="58">
        <f t="shared" ca="1" si="12"/>
        <v>3</v>
      </c>
      <c r="L57" s="59" t="s">
        <v>57</v>
      </c>
      <c r="M57" s="60" t="s">
        <v>63</v>
      </c>
      <c r="N57" s="61" t="s">
        <v>63</v>
      </c>
      <c r="O57" s="62" t="s">
        <v>151</v>
      </c>
      <c r="P57" s="63" t="s">
        <v>62</v>
      </c>
      <c r="Q57" s="64"/>
      <c r="R57" s="96" t="s">
        <v>152</v>
      </c>
      <c r="S57" s="66" t="s">
        <v>53</v>
      </c>
      <c r="T57" s="67"/>
      <c r="U57" s="68"/>
      <c r="V57" s="68"/>
      <c r="W57" s="69"/>
      <c r="X57" s="70" t="s">
        <v>12</v>
      </c>
    </row>
    <row r="58" spans="1:24" s="71" customFormat="1" ht="22.5" x14ac:dyDescent="0.2">
      <c r="A58" s="57" t="str">
        <f t="shared" si="19"/>
        <v>S</v>
      </c>
      <c r="B58" s="58">
        <f t="shared" ca="1" si="9"/>
        <v>2</v>
      </c>
      <c r="C58" s="58" t="str">
        <f t="shared" ca="1" si="13"/>
        <v>S</v>
      </c>
      <c r="D58" s="58">
        <f t="shared" ca="1" si="10"/>
        <v>0</v>
      </c>
      <c r="E58" s="58">
        <f t="shared" ca="1" si="14"/>
        <v>1</v>
      </c>
      <c r="F58" s="58">
        <f t="shared" ca="1" si="15"/>
        <v>2</v>
      </c>
      <c r="G58" s="58">
        <f t="shared" ca="1" si="16"/>
        <v>0</v>
      </c>
      <c r="H58" s="58">
        <f t="shared" ca="1" si="17"/>
        <v>0</v>
      </c>
      <c r="I58" s="58">
        <f t="shared" ca="1" si="8"/>
        <v>0</v>
      </c>
      <c r="J58" s="58">
        <f t="shared" ca="1" si="11"/>
        <v>0</v>
      </c>
      <c r="K58" s="58">
        <f t="shared" ca="1" si="12"/>
        <v>0</v>
      </c>
      <c r="L58" s="59" t="s">
        <v>57</v>
      </c>
      <c r="M58" s="60" t="s">
        <v>52</v>
      </c>
      <c r="N58" s="61" t="s">
        <v>52</v>
      </c>
      <c r="O58" s="62" t="s">
        <v>153</v>
      </c>
      <c r="P58" s="63" t="s">
        <v>54</v>
      </c>
      <c r="Q58" s="64">
        <v>72900</v>
      </c>
      <c r="R58" s="65" t="s">
        <v>154</v>
      </c>
      <c r="S58" s="66" t="s">
        <v>90</v>
      </c>
      <c r="T58" s="67">
        <v>78.13</v>
      </c>
      <c r="U58" s="68"/>
      <c r="V58" s="68"/>
      <c r="W58" s="69"/>
      <c r="X58" s="70" t="s">
        <v>12</v>
      </c>
    </row>
    <row r="59" spans="1:24" s="71" customFormat="1" x14ac:dyDescent="0.2">
      <c r="A59" s="57" t="str">
        <f t="shared" si="19"/>
        <v>S</v>
      </c>
      <c r="B59" s="58">
        <f t="shared" ca="1" si="9"/>
        <v>2</v>
      </c>
      <c r="C59" s="58" t="str">
        <f t="shared" ca="1" si="13"/>
        <v>S</v>
      </c>
      <c r="D59" s="58">
        <f t="shared" ca="1" si="10"/>
        <v>0</v>
      </c>
      <c r="E59" s="58">
        <f t="shared" ca="1" si="14"/>
        <v>1</v>
      </c>
      <c r="F59" s="58">
        <f t="shared" ca="1" si="15"/>
        <v>2</v>
      </c>
      <c r="G59" s="58">
        <f t="shared" ca="1" si="16"/>
        <v>0</v>
      </c>
      <c r="H59" s="58">
        <f t="shared" ca="1" si="17"/>
        <v>0</v>
      </c>
      <c r="I59" s="58">
        <f t="shared" ca="1" si="8"/>
        <v>0</v>
      </c>
      <c r="J59" s="58">
        <f t="shared" ca="1" si="11"/>
        <v>0</v>
      </c>
      <c r="K59" s="58">
        <f t="shared" ca="1" si="12"/>
        <v>0</v>
      </c>
      <c r="L59" s="59" t="s">
        <v>57</v>
      </c>
      <c r="M59" s="60" t="s">
        <v>52</v>
      </c>
      <c r="N59" s="61" t="s">
        <v>52</v>
      </c>
      <c r="O59" s="62" t="s">
        <v>155</v>
      </c>
      <c r="P59" s="63" t="s">
        <v>54</v>
      </c>
      <c r="Q59" s="64">
        <v>72897</v>
      </c>
      <c r="R59" s="65" t="s">
        <v>156</v>
      </c>
      <c r="S59" s="66" t="s">
        <v>90</v>
      </c>
      <c r="T59" s="67">
        <v>78.13</v>
      </c>
      <c r="U59" s="68"/>
      <c r="V59" s="68"/>
      <c r="W59" s="69"/>
      <c r="X59" s="70" t="s">
        <v>12</v>
      </c>
    </row>
    <row r="60" spans="1:24" s="71" customFormat="1" x14ac:dyDescent="0.2">
      <c r="A60" s="57">
        <f t="shared" si="19"/>
        <v>2</v>
      </c>
      <c r="B60" s="58">
        <f t="shared" ca="1" si="9"/>
        <v>2</v>
      </c>
      <c r="C60" s="58">
        <f t="shared" ca="1" si="13"/>
        <v>2</v>
      </c>
      <c r="D60" s="58">
        <f t="shared" ca="1" si="10"/>
        <v>9</v>
      </c>
      <c r="E60" s="58">
        <f t="shared" ca="1" si="14"/>
        <v>1</v>
      </c>
      <c r="F60" s="58">
        <f t="shared" ca="1" si="15"/>
        <v>3</v>
      </c>
      <c r="G60" s="58">
        <f t="shared" ca="1" si="16"/>
        <v>0</v>
      </c>
      <c r="H60" s="58">
        <f t="shared" ca="1" si="17"/>
        <v>0</v>
      </c>
      <c r="I60" s="58">
        <f t="shared" ca="1" si="8"/>
        <v>0</v>
      </c>
      <c r="J60" s="58">
        <f t="shared" ca="1" si="11"/>
        <v>277</v>
      </c>
      <c r="K60" s="58">
        <f t="shared" ca="1" si="12"/>
        <v>9</v>
      </c>
      <c r="L60" s="59" t="s">
        <v>57</v>
      </c>
      <c r="M60" s="60" t="s">
        <v>63</v>
      </c>
      <c r="N60" s="61" t="s">
        <v>63</v>
      </c>
      <c r="O60" s="62" t="s">
        <v>157</v>
      </c>
      <c r="P60" s="63" t="s">
        <v>62</v>
      </c>
      <c r="Q60" s="64"/>
      <c r="R60" s="96" t="s">
        <v>158</v>
      </c>
      <c r="S60" s="66" t="s">
        <v>53</v>
      </c>
      <c r="T60" s="67"/>
      <c r="U60" s="68"/>
      <c r="V60" s="68"/>
      <c r="W60" s="69"/>
      <c r="X60" s="70" t="s">
        <v>12</v>
      </c>
    </row>
    <row r="61" spans="1:24" s="71" customFormat="1" x14ac:dyDescent="0.2">
      <c r="A61" s="57">
        <f t="shared" si="19"/>
        <v>3</v>
      </c>
      <c r="B61" s="58">
        <f t="shared" ca="1" si="9"/>
        <v>3</v>
      </c>
      <c r="C61" s="58">
        <f t="shared" ca="1" si="13"/>
        <v>3</v>
      </c>
      <c r="D61" s="58">
        <f t="shared" ca="1" si="10"/>
        <v>2</v>
      </c>
      <c r="E61" s="58">
        <f t="shared" ca="1" si="14"/>
        <v>1</v>
      </c>
      <c r="F61" s="58">
        <f t="shared" ca="1" si="15"/>
        <v>3</v>
      </c>
      <c r="G61" s="58">
        <f t="shared" ca="1" si="16"/>
        <v>1</v>
      </c>
      <c r="H61" s="58">
        <f t="shared" ca="1" si="17"/>
        <v>0</v>
      </c>
      <c r="I61" s="58">
        <f t="shared" ca="1" si="8"/>
        <v>0</v>
      </c>
      <c r="J61" s="58">
        <f t="shared" ca="1" si="11"/>
        <v>8</v>
      </c>
      <c r="K61" s="58">
        <f t="shared" ca="1" si="12"/>
        <v>2</v>
      </c>
      <c r="L61" s="59" t="s">
        <v>57</v>
      </c>
      <c r="M61" s="60" t="s">
        <v>66</v>
      </c>
      <c r="N61" s="61" t="s">
        <v>66</v>
      </c>
      <c r="O61" s="62" t="s">
        <v>159</v>
      </c>
      <c r="P61" s="63" t="s">
        <v>54</v>
      </c>
      <c r="Q61" s="64"/>
      <c r="R61" s="65" t="s">
        <v>134</v>
      </c>
      <c r="S61" s="66" t="s">
        <v>53</v>
      </c>
      <c r="T61" s="67"/>
      <c r="U61" s="68"/>
      <c r="V61" s="68"/>
      <c r="W61" s="69"/>
      <c r="X61" s="70" t="s">
        <v>12</v>
      </c>
    </row>
    <row r="62" spans="1:24" s="71" customFormat="1" x14ac:dyDescent="0.2">
      <c r="A62" s="57" t="str">
        <f t="shared" si="19"/>
        <v>S</v>
      </c>
      <c r="B62" s="58">
        <f t="shared" ca="1" si="9"/>
        <v>3</v>
      </c>
      <c r="C62" s="58" t="str">
        <f t="shared" ca="1" si="13"/>
        <v>S</v>
      </c>
      <c r="D62" s="58">
        <f t="shared" ca="1" si="10"/>
        <v>0</v>
      </c>
      <c r="E62" s="58">
        <f t="shared" ca="1" si="14"/>
        <v>1</v>
      </c>
      <c r="F62" s="58">
        <f t="shared" ca="1" si="15"/>
        <v>3</v>
      </c>
      <c r="G62" s="58">
        <f t="shared" ca="1" si="16"/>
        <v>1</v>
      </c>
      <c r="H62" s="58">
        <f t="shared" ca="1" si="17"/>
        <v>0</v>
      </c>
      <c r="I62" s="58">
        <f t="shared" ca="1" si="8"/>
        <v>0</v>
      </c>
      <c r="J62" s="58">
        <f t="shared" ca="1" si="11"/>
        <v>0</v>
      </c>
      <c r="K62" s="58">
        <f t="shared" ca="1" si="12"/>
        <v>0</v>
      </c>
      <c r="L62" s="59" t="s">
        <v>57</v>
      </c>
      <c r="M62" s="60" t="s">
        <v>52</v>
      </c>
      <c r="N62" s="61" t="s">
        <v>52</v>
      </c>
      <c r="O62" s="62" t="s">
        <v>160</v>
      </c>
      <c r="P62" s="63" t="s">
        <v>62</v>
      </c>
      <c r="Q62" s="64">
        <v>41002</v>
      </c>
      <c r="R62" s="65" t="s">
        <v>161</v>
      </c>
      <c r="S62" s="66" t="s">
        <v>71</v>
      </c>
      <c r="T62" s="67">
        <v>448.66</v>
      </c>
      <c r="U62" s="68"/>
      <c r="V62" s="68"/>
      <c r="W62" s="69"/>
      <c r="X62" s="70" t="s">
        <v>12</v>
      </c>
    </row>
    <row r="63" spans="1:24" s="71" customFormat="1" x14ac:dyDescent="0.2">
      <c r="A63" s="57">
        <f t="shared" si="19"/>
        <v>3</v>
      </c>
      <c r="B63" s="58">
        <f t="shared" ca="1" si="9"/>
        <v>3</v>
      </c>
      <c r="C63" s="58">
        <f t="shared" ca="1" si="13"/>
        <v>3</v>
      </c>
      <c r="D63" s="58">
        <f t="shared" ca="1" si="10"/>
        <v>3</v>
      </c>
      <c r="E63" s="58">
        <f t="shared" ca="1" si="14"/>
        <v>1</v>
      </c>
      <c r="F63" s="58">
        <f t="shared" ca="1" si="15"/>
        <v>3</v>
      </c>
      <c r="G63" s="58">
        <f t="shared" ca="1" si="16"/>
        <v>2</v>
      </c>
      <c r="H63" s="58">
        <f t="shared" ca="1" si="17"/>
        <v>0</v>
      </c>
      <c r="I63" s="58">
        <f t="shared" ca="1" si="8"/>
        <v>0</v>
      </c>
      <c r="J63" s="58">
        <f t="shared" ca="1" si="11"/>
        <v>6</v>
      </c>
      <c r="K63" s="58">
        <f t="shared" ca="1" si="12"/>
        <v>3</v>
      </c>
      <c r="L63" s="59" t="s">
        <v>57</v>
      </c>
      <c r="M63" s="60" t="s">
        <v>66</v>
      </c>
      <c r="N63" s="61" t="s">
        <v>66</v>
      </c>
      <c r="O63" s="62" t="s">
        <v>162</v>
      </c>
      <c r="P63" s="63" t="s">
        <v>54</v>
      </c>
      <c r="Q63" s="64"/>
      <c r="R63" s="65" t="s">
        <v>139</v>
      </c>
      <c r="S63" s="66" t="s">
        <v>53</v>
      </c>
      <c r="T63" s="67"/>
      <c r="U63" s="68"/>
      <c r="V63" s="68"/>
      <c r="W63" s="69"/>
      <c r="X63" s="70" t="s">
        <v>12</v>
      </c>
    </row>
    <row r="64" spans="1:24" s="71" customFormat="1" ht="22.5" x14ac:dyDescent="0.2">
      <c r="A64" s="57" t="str">
        <f t="shared" si="19"/>
        <v>S</v>
      </c>
      <c r="B64" s="58">
        <f t="shared" ca="1" si="9"/>
        <v>3</v>
      </c>
      <c r="C64" s="58" t="str">
        <f t="shared" ca="1" si="13"/>
        <v>S</v>
      </c>
      <c r="D64" s="58">
        <f t="shared" ca="1" si="10"/>
        <v>0</v>
      </c>
      <c r="E64" s="58">
        <f t="shared" ca="1" si="14"/>
        <v>1</v>
      </c>
      <c r="F64" s="58">
        <f t="shared" ca="1" si="15"/>
        <v>3</v>
      </c>
      <c r="G64" s="58">
        <f t="shared" ca="1" si="16"/>
        <v>2</v>
      </c>
      <c r="H64" s="58">
        <f t="shared" ca="1" si="17"/>
        <v>0</v>
      </c>
      <c r="I64" s="58">
        <f t="shared" ca="1" si="8"/>
        <v>0</v>
      </c>
      <c r="J64" s="58">
        <f t="shared" ca="1" si="11"/>
        <v>0</v>
      </c>
      <c r="K64" s="58">
        <f t="shared" ca="1" si="12"/>
        <v>0</v>
      </c>
      <c r="L64" s="59" t="s">
        <v>57</v>
      </c>
      <c r="M64" s="60" t="s">
        <v>52</v>
      </c>
      <c r="N64" s="61" t="s">
        <v>52</v>
      </c>
      <c r="O64" s="62" t="s">
        <v>163</v>
      </c>
      <c r="P64" s="63" t="s">
        <v>54</v>
      </c>
      <c r="Q64" s="64">
        <v>93358</v>
      </c>
      <c r="R64" s="65" t="s">
        <v>164</v>
      </c>
      <c r="S64" s="66" t="s">
        <v>90</v>
      </c>
      <c r="T64" s="67">
        <v>0.6</v>
      </c>
      <c r="U64" s="68"/>
      <c r="V64" s="68"/>
      <c r="W64" s="69"/>
      <c r="X64" s="70" t="s">
        <v>165</v>
      </c>
    </row>
    <row r="65" spans="1:24" s="71" customFormat="1" x14ac:dyDescent="0.2">
      <c r="A65" s="57" t="str">
        <f t="shared" si="19"/>
        <v>S</v>
      </c>
      <c r="B65" s="58">
        <f t="shared" ca="1" si="9"/>
        <v>3</v>
      </c>
      <c r="C65" s="58" t="str">
        <f t="shared" ca="1" si="13"/>
        <v>S</v>
      </c>
      <c r="D65" s="58">
        <f t="shared" ca="1" si="10"/>
        <v>0</v>
      </c>
      <c r="E65" s="58">
        <f t="shared" ca="1" si="14"/>
        <v>1</v>
      </c>
      <c r="F65" s="58">
        <f t="shared" ca="1" si="15"/>
        <v>3</v>
      </c>
      <c r="G65" s="58">
        <f t="shared" ca="1" si="16"/>
        <v>2</v>
      </c>
      <c r="H65" s="58">
        <f t="shared" ca="1" si="17"/>
        <v>0</v>
      </c>
      <c r="I65" s="58">
        <f t="shared" ca="1" si="8"/>
        <v>0</v>
      </c>
      <c r="J65" s="58">
        <f t="shared" ca="1" si="11"/>
        <v>0</v>
      </c>
      <c r="K65" s="58">
        <f t="shared" ca="1" si="12"/>
        <v>0</v>
      </c>
      <c r="L65" s="59" t="s">
        <v>57</v>
      </c>
      <c r="M65" s="60" t="s">
        <v>52</v>
      </c>
      <c r="N65" s="61" t="s">
        <v>52</v>
      </c>
      <c r="O65" s="62" t="s">
        <v>166</v>
      </c>
      <c r="P65" s="63" t="s">
        <v>54</v>
      </c>
      <c r="Q65" s="64">
        <v>96995</v>
      </c>
      <c r="R65" s="65" t="s">
        <v>167</v>
      </c>
      <c r="S65" s="66" t="s">
        <v>90</v>
      </c>
      <c r="T65" s="67">
        <v>0.6</v>
      </c>
      <c r="U65" s="68"/>
      <c r="V65" s="68"/>
      <c r="W65" s="69"/>
      <c r="X65" s="70" t="s">
        <v>168</v>
      </c>
    </row>
    <row r="66" spans="1:24" s="71" customFormat="1" x14ac:dyDescent="0.2">
      <c r="A66" s="57">
        <f t="shared" si="0"/>
        <v>3</v>
      </c>
      <c r="B66" s="58">
        <f t="shared" ca="1" si="9"/>
        <v>3</v>
      </c>
      <c r="C66" s="58">
        <f t="shared" ca="1" si="13"/>
        <v>3</v>
      </c>
      <c r="D66" s="58">
        <f t="shared" ca="1" si="10"/>
        <v>3</v>
      </c>
      <c r="E66" s="58">
        <f t="shared" ca="1" si="14"/>
        <v>1</v>
      </c>
      <c r="F66" s="58">
        <f t="shared" ca="1" si="15"/>
        <v>3</v>
      </c>
      <c r="G66" s="58">
        <f t="shared" ca="1" si="16"/>
        <v>3</v>
      </c>
      <c r="H66" s="58">
        <f t="shared" ca="1" si="17"/>
        <v>0</v>
      </c>
      <c r="I66" s="58">
        <f t="shared" ca="1" si="8"/>
        <v>0</v>
      </c>
      <c r="J66" s="58">
        <f t="shared" ca="1" si="11"/>
        <v>3</v>
      </c>
      <c r="K66" s="58">
        <f t="shared" ca="1" si="12"/>
        <v>151</v>
      </c>
      <c r="L66" s="59" t="s">
        <v>57</v>
      </c>
      <c r="M66" s="60" t="s">
        <v>66</v>
      </c>
      <c r="N66" s="61" t="s">
        <v>66</v>
      </c>
      <c r="O66" s="62" t="s">
        <v>169</v>
      </c>
      <c r="P66" s="63" t="s">
        <v>54</v>
      </c>
      <c r="Q66" s="64"/>
      <c r="R66" s="65" t="s">
        <v>143</v>
      </c>
      <c r="S66" s="66" t="s">
        <v>53</v>
      </c>
      <c r="T66" s="67"/>
      <c r="U66" s="68"/>
      <c r="V66" s="68"/>
      <c r="W66" s="69"/>
      <c r="X66" s="70" t="s">
        <v>12</v>
      </c>
    </row>
    <row r="67" spans="1:24" s="71" customFormat="1" ht="22.5" x14ac:dyDescent="0.2">
      <c r="A67" s="57" t="str">
        <f t="shared" si="0"/>
        <v>S</v>
      </c>
      <c r="B67" s="58">
        <f t="shared" ca="1" si="9"/>
        <v>3</v>
      </c>
      <c r="C67" s="58" t="str">
        <f t="shared" ca="1" si="13"/>
        <v>S</v>
      </c>
      <c r="D67" s="58">
        <f t="shared" ca="1" si="10"/>
        <v>0</v>
      </c>
      <c r="E67" s="58">
        <f t="shared" ca="1" si="14"/>
        <v>1</v>
      </c>
      <c r="F67" s="58">
        <f t="shared" ca="1" si="15"/>
        <v>3</v>
      </c>
      <c r="G67" s="58">
        <f t="shared" ca="1" si="16"/>
        <v>3</v>
      </c>
      <c r="H67" s="58">
        <f t="shared" ca="1" si="17"/>
        <v>0</v>
      </c>
      <c r="I67" s="58">
        <f t="shared" ca="1" si="8"/>
        <v>0</v>
      </c>
      <c r="J67" s="58">
        <f t="shared" ca="1" si="11"/>
        <v>0</v>
      </c>
      <c r="K67" s="58">
        <f t="shared" ca="1" si="12"/>
        <v>0</v>
      </c>
      <c r="L67" s="59" t="s">
        <v>57</v>
      </c>
      <c r="M67" s="60" t="s">
        <v>52</v>
      </c>
      <c r="N67" s="61" t="s">
        <v>52</v>
      </c>
      <c r="O67" s="62" t="s">
        <v>170</v>
      </c>
      <c r="P67" s="63" t="s">
        <v>54</v>
      </c>
      <c r="Q67" s="64">
        <v>93358</v>
      </c>
      <c r="R67" s="65" t="s">
        <v>164</v>
      </c>
      <c r="S67" s="66" t="s">
        <v>90</v>
      </c>
      <c r="T67" s="67">
        <v>0.01</v>
      </c>
      <c r="U67" s="68"/>
      <c r="V67" s="68"/>
      <c r="W67" s="69"/>
      <c r="X67" s="70" t="s">
        <v>165</v>
      </c>
    </row>
    <row r="68" spans="1:24" s="71" customFormat="1" x14ac:dyDescent="0.2">
      <c r="A68" s="57" t="str">
        <f t="shared" si="0"/>
        <v>S</v>
      </c>
      <c r="B68" s="58">
        <f t="shared" ca="1" si="9"/>
        <v>3</v>
      </c>
      <c r="C68" s="58" t="str">
        <f t="shared" ca="1" si="13"/>
        <v>S</v>
      </c>
      <c r="D68" s="58">
        <f t="shared" ca="1" si="10"/>
        <v>0</v>
      </c>
      <c r="E68" s="58">
        <f t="shared" ca="1" si="14"/>
        <v>1</v>
      </c>
      <c r="F68" s="58">
        <f t="shared" ca="1" si="15"/>
        <v>3</v>
      </c>
      <c r="G68" s="58">
        <f t="shared" ca="1" si="16"/>
        <v>3</v>
      </c>
      <c r="H68" s="58">
        <f t="shared" ca="1" si="17"/>
        <v>0</v>
      </c>
      <c r="I68" s="58">
        <f t="shared" ca="1" si="8"/>
        <v>0</v>
      </c>
      <c r="J68" s="58">
        <f t="shared" ca="1" si="11"/>
        <v>0</v>
      </c>
      <c r="K68" s="58">
        <f t="shared" ca="1" si="12"/>
        <v>0</v>
      </c>
      <c r="L68" s="59" t="s">
        <v>57</v>
      </c>
      <c r="M68" s="60" t="s">
        <v>52</v>
      </c>
      <c r="N68" s="61" t="s">
        <v>52</v>
      </c>
      <c r="O68" s="62" t="s">
        <v>171</v>
      </c>
      <c r="P68" s="63" t="s">
        <v>54</v>
      </c>
      <c r="Q68" s="64">
        <v>96995</v>
      </c>
      <c r="R68" s="65" t="s">
        <v>167</v>
      </c>
      <c r="S68" s="66" t="s">
        <v>90</v>
      </c>
      <c r="T68" s="67">
        <v>0.01</v>
      </c>
      <c r="U68" s="68"/>
      <c r="V68" s="68"/>
      <c r="W68" s="69"/>
      <c r="X68" s="70" t="s">
        <v>168</v>
      </c>
    </row>
    <row r="69" spans="1:24" s="71" customFormat="1" x14ac:dyDescent="0.2">
      <c r="A69" s="57">
        <f t="shared" ref="A69:A129" si="20">CHOOSE(1+LOG(1+2*(ORÇAMENTO.Nivel="Nível 1")+4*(ORÇAMENTO.Nivel="Nível 2")+8*(ORÇAMENTO.Nivel="Nível 3")+16*(ORÇAMENTO.Nivel="Nível 4")+32*(ORÇAMENTO.Nivel="Serviço"),2),0,1,2,3,4,"S")</f>
        <v>2</v>
      </c>
      <c r="B69" s="58">
        <f t="shared" ca="1" si="9"/>
        <v>2</v>
      </c>
      <c r="C69" s="58">
        <f t="shared" ca="1" si="13"/>
        <v>2</v>
      </c>
      <c r="D69" s="58">
        <f t="shared" ca="1" si="10"/>
        <v>2</v>
      </c>
      <c r="E69" s="58">
        <f t="shared" ca="1" si="14"/>
        <v>1</v>
      </c>
      <c r="F69" s="58">
        <f t="shared" ca="1" si="15"/>
        <v>4</v>
      </c>
      <c r="G69" s="58">
        <f t="shared" ca="1" si="16"/>
        <v>0</v>
      </c>
      <c r="H69" s="58">
        <f t="shared" ca="1" si="17"/>
        <v>0</v>
      </c>
      <c r="I69" s="58">
        <f t="shared" ca="1" si="8"/>
        <v>0</v>
      </c>
      <c r="J69" s="58">
        <f t="shared" ca="1" si="11"/>
        <v>268</v>
      </c>
      <c r="K69" s="58">
        <f t="shared" ca="1" si="12"/>
        <v>2</v>
      </c>
      <c r="L69" s="59" t="s">
        <v>57</v>
      </c>
      <c r="M69" s="60" t="s">
        <v>63</v>
      </c>
      <c r="N69" s="61" t="s">
        <v>63</v>
      </c>
      <c r="O69" s="62" t="s">
        <v>172</v>
      </c>
      <c r="P69" s="63" t="s">
        <v>62</v>
      </c>
      <c r="Q69" s="64"/>
      <c r="R69" s="96" t="s">
        <v>173</v>
      </c>
      <c r="S69" s="66" t="s">
        <v>53</v>
      </c>
      <c r="T69" s="67"/>
      <c r="U69" s="68"/>
      <c r="V69" s="68"/>
      <c r="W69" s="69"/>
      <c r="X69" s="70" t="s">
        <v>12</v>
      </c>
    </row>
    <row r="70" spans="1:24" s="71" customFormat="1" x14ac:dyDescent="0.2">
      <c r="A70" s="57" t="str">
        <f t="shared" si="20"/>
        <v>S</v>
      </c>
      <c r="B70" s="58">
        <f t="shared" ca="1" si="9"/>
        <v>2</v>
      </c>
      <c r="C70" s="58" t="str">
        <f t="shared" ca="1" si="13"/>
        <v>S</v>
      </c>
      <c r="D70" s="58">
        <f t="shared" ca="1" si="10"/>
        <v>0</v>
      </c>
      <c r="E70" s="58">
        <f t="shared" ca="1" si="14"/>
        <v>1</v>
      </c>
      <c r="F70" s="58">
        <f t="shared" ca="1" si="15"/>
        <v>4</v>
      </c>
      <c r="G70" s="58">
        <f t="shared" ca="1" si="16"/>
        <v>0</v>
      </c>
      <c r="H70" s="58">
        <f t="shared" ca="1" si="17"/>
        <v>0</v>
      </c>
      <c r="I70" s="58">
        <f t="shared" ca="1" si="8"/>
        <v>0</v>
      </c>
      <c r="J70" s="58">
        <f t="shared" ca="1" si="11"/>
        <v>0</v>
      </c>
      <c r="K70" s="58">
        <f t="shared" ca="1" si="12"/>
        <v>0</v>
      </c>
      <c r="L70" s="59" t="s">
        <v>57</v>
      </c>
      <c r="M70" s="60" t="s">
        <v>52</v>
      </c>
      <c r="N70" s="61" t="s">
        <v>52</v>
      </c>
      <c r="O70" s="62" t="s">
        <v>174</v>
      </c>
      <c r="P70" s="63" t="s">
        <v>62</v>
      </c>
      <c r="Q70" s="64">
        <v>60010</v>
      </c>
      <c r="R70" s="65" t="s">
        <v>175</v>
      </c>
      <c r="S70" s="66" t="s">
        <v>137</v>
      </c>
      <c r="T70" s="67">
        <v>0.01</v>
      </c>
      <c r="U70" s="68"/>
      <c r="V70" s="68"/>
      <c r="W70" s="69"/>
      <c r="X70" s="70" t="s">
        <v>12</v>
      </c>
    </row>
    <row r="71" spans="1:24" s="71" customFormat="1" x14ac:dyDescent="0.2">
      <c r="A71" s="57">
        <f t="shared" si="20"/>
        <v>2</v>
      </c>
      <c r="B71" s="58">
        <f t="shared" ca="1" si="9"/>
        <v>2</v>
      </c>
      <c r="C71" s="58">
        <f t="shared" ca="1" si="13"/>
        <v>2</v>
      </c>
      <c r="D71" s="58">
        <f t="shared" ca="1" si="10"/>
        <v>59</v>
      </c>
      <c r="E71" s="58">
        <f t="shared" ca="1" si="14"/>
        <v>1</v>
      </c>
      <c r="F71" s="58">
        <f t="shared" ca="1" si="15"/>
        <v>5</v>
      </c>
      <c r="G71" s="58">
        <f t="shared" ca="1" si="16"/>
        <v>0</v>
      </c>
      <c r="H71" s="58">
        <f t="shared" ca="1" si="17"/>
        <v>0</v>
      </c>
      <c r="I71" s="58">
        <f t="shared" ca="1" si="8"/>
        <v>0</v>
      </c>
      <c r="J71" s="58">
        <f t="shared" ca="1" si="11"/>
        <v>266</v>
      </c>
      <c r="K71" s="58">
        <f t="shared" ca="1" si="12"/>
        <v>59</v>
      </c>
      <c r="L71" s="59" t="s">
        <v>57</v>
      </c>
      <c r="M71" s="60" t="s">
        <v>63</v>
      </c>
      <c r="N71" s="61" t="s">
        <v>63</v>
      </c>
      <c r="O71" s="62" t="s">
        <v>176</v>
      </c>
      <c r="P71" s="63"/>
      <c r="Q71" s="64"/>
      <c r="R71" s="96" t="s">
        <v>177</v>
      </c>
      <c r="S71" s="66" t="s">
        <v>53</v>
      </c>
      <c r="T71" s="67"/>
      <c r="U71" s="68"/>
      <c r="V71" s="68"/>
      <c r="W71" s="69"/>
      <c r="X71" s="70" t="s">
        <v>12</v>
      </c>
    </row>
    <row r="72" spans="1:24" s="71" customFormat="1" x14ac:dyDescent="0.2">
      <c r="A72" s="57" t="str">
        <f t="shared" si="20"/>
        <v>S</v>
      </c>
      <c r="B72" s="58">
        <f t="shared" ca="1" si="9"/>
        <v>2</v>
      </c>
      <c r="C72" s="58" t="str">
        <f t="shared" ca="1" si="13"/>
        <v>S</v>
      </c>
      <c r="D72" s="58">
        <f t="shared" ca="1" si="10"/>
        <v>0</v>
      </c>
      <c r="E72" s="58">
        <f t="shared" ca="1" si="14"/>
        <v>1</v>
      </c>
      <c r="F72" s="58">
        <f t="shared" ca="1" si="15"/>
        <v>5</v>
      </c>
      <c r="G72" s="58">
        <f t="shared" ca="1" si="16"/>
        <v>0</v>
      </c>
      <c r="H72" s="58">
        <f t="shared" ca="1" si="17"/>
        <v>0</v>
      </c>
      <c r="I72" s="58">
        <f t="shared" ca="1" si="8"/>
        <v>0</v>
      </c>
      <c r="J72" s="58">
        <f t="shared" ca="1" si="11"/>
        <v>0</v>
      </c>
      <c r="K72" s="58">
        <f t="shared" ca="1" si="12"/>
        <v>0</v>
      </c>
      <c r="L72" s="59" t="s">
        <v>57</v>
      </c>
      <c r="M72" s="60" t="s">
        <v>52</v>
      </c>
      <c r="N72" s="61" t="s">
        <v>52</v>
      </c>
      <c r="O72" s="62" t="s">
        <v>178</v>
      </c>
      <c r="P72" s="63" t="s">
        <v>62</v>
      </c>
      <c r="Q72" s="64">
        <v>70351</v>
      </c>
      <c r="R72" s="65" t="s">
        <v>179</v>
      </c>
      <c r="S72" s="66" t="s">
        <v>98</v>
      </c>
      <c r="T72" s="67">
        <v>335</v>
      </c>
      <c r="U72" s="68"/>
      <c r="V72" s="68"/>
      <c r="W72" s="69"/>
      <c r="X72" s="70" t="s">
        <v>12</v>
      </c>
    </row>
    <row r="73" spans="1:24" s="71" customFormat="1" x14ac:dyDescent="0.2">
      <c r="A73" s="57" t="str">
        <f t="shared" si="20"/>
        <v>S</v>
      </c>
      <c r="B73" s="58">
        <f t="shared" ca="1" si="9"/>
        <v>2</v>
      </c>
      <c r="C73" s="58" t="str">
        <f t="shared" ca="1" si="13"/>
        <v>S</v>
      </c>
      <c r="D73" s="58">
        <f t="shared" ca="1" si="10"/>
        <v>0</v>
      </c>
      <c r="E73" s="58">
        <f t="shared" ca="1" si="14"/>
        <v>1</v>
      </c>
      <c r="F73" s="58">
        <f t="shared" ca="1" si="15"/>
        <v>5</v>
      </c>
      <c r="G73" s="58">
        <f t="shared" ca="1" si="16"/>
        <v>0</v>
      </c>
      <c r="H73" s="58">
        <f t="shared" ca="1" si="17"/>
        <v>0</v>
      </c>
      <c r="I73" s="58">
        <f t="shared" ca="1" si="8"/>
        <v>0</v>
      </c>
      <c r="J73" s="58">
        <f t="shared" ca="1" si="11"/>
        <v>0</v>
      </c>
      <c r="K73" s="58">
        <f t="shared" ca="1" si="12"/>
        <v>0</v>
      </c>
      <c r="L73" s="59" t="s">
        <v>57</v>
      </c>
      <c r="M73" s="60" t="s">
        <v>52</v>
      </c>
      <c r="N73" s="61" t="s">
        <v>52</v>
      </c>
      <c r="O73" s="62" t="s">
        <v>180</v>
      </c>
      <c r="P73" s="63" t="s">
        <v>62</v>
      </c>
      <c r="Q73" s="64">
        <v>70352</v>
      </c>
      <c r="R73" s="65" t="s">
        <v>181</v>
      </c>
      <c r="S73" s="66" t="s">
        <v>98</v>
      </c>
      <c r="T73" s="67">
        <v>60</v>
      </c>
      <c r="U73" s="68"/>
      <c r="V73" s="68"/>
      <c r="W73" s="69"/>
      <c r="X73" s="70" t="s">
        <v>12</v>
      </c>
    </row>
    <row r="74" spans="1:24" s="71" customFormat="1" x14ac:dyDescent="0.2">
      <c r="A74" s="57" t="str">
        <f t="shared" si="20"/>
        <v>S</v>
      </c>
      <c r="B74" s="58">
        <f t="shared" ca="1" si="9"/>
        <v>2</v>
      </c>
      <c r="C74" s="58" t="str">
        <f t="shared" ca="1" si="13"/>
        <v>S</v>
      </c>
      <c r="D74" s="58">
        <f t="shared" ca="1" si="10"/>
        <v>0</v>
      </c>
      <c r="E74" s="58">
        <f t="shared" ca="1" si="14"/>
        <v>1</v>
      </c>
      <c r="F74" s="58">
        <f t="shared" ca="1" si="15"/>
        <v>5</v>
      </c>
      <c r="G74" s="58">
        <f t="shared" ca="1" si="16"/>
        <v>0</v>
      </c>
      <c r="H74" s="58">
        <f t="shared" ca="1" si="17"/>
        <v>0</v>
      </c>
      <c r="I74" s="58">
        <f t="shared" ca="1" si="8"/>
        <v>0</v>
      </c>
      <c r="J74" s="58">
        <f t="shared" ca="1" si="11"/>
        <v>0</v>
      </c>
      <c r="K74" s="58">
        <f t="shared" ca="1" si="12"/>
        <v>0</v>
      </c>
      <c r="L74" s="59" t="s">
        <v>57</v>
      </c>
      <c r="M74" s="60" t="s">
        <v>52</v>
      </c>
      <c r="N74" s="61" t="s">
        <v>52</v>
      </c>
      <c r="O74" s="62" t="s">
        <v>182</v>
      </c>
      <c r="P74" s="63" t="s">
        <v>62</v>
      </c>
      <c r="Q74" s="64">
        <v>70355</v>
      </c>
      <c r="R74" s="65" t="s">
        <v>183</v>
      </c>
      <c r="S74" s="66" t="s">
        <v>98</v>
      </c>
      <c r="T74" s="67">
        <v>10</v>
      </c>
      <c r="U74" s="68"/>
      <c r="V74" s="68"/>
      <c r="W74" s="69"/>
      <c r="X74" s="70" t="s">
        <v>12</v>
      </c>
    </row>
    <row r="75" spans="1:24" s="71" customFormat="1" x14ac:dyDescent="0.2">
      <c r="A75" s="57" t="str">
        <f t="shared" si="20"/>
        <v>S</v>
      </c>
      <c r="B75" s="58">
        <f t="shared" ca="1" si="9"/>
        <v>2</v>
      </c>
      <c r="C75" s="58" t="str">
        <f t="shared" ca="1" si="13"/>
        <v>S</v>
      </c>
      <c r="D75" s="58">
        <f t="shared" ca="1" si="10"/>
        <v>0</v>
      </c>
      <c r="E75" s="58">
        <f t="shared" ca="1" si="14"/>
        <v>1</v>
      </c>
      <c r="F75" s="58">
        <f t="shared" ca="1" si="15"/>
        <v>5</v>
      </c>
      <c r="G75" s="58">
        <f t="shared" ca="1" si="16"/>
        <v>0</v>
      </c>
      <c r="H75" s="58">
        <f t="shared" ca="1" si="17"/>
        <v>0</v>
      </c>
      <c r="I75" s="58">
        <f t="shared" ca="1" si="8"/>
        <v>0</v>
      </c>
      <c r="J75" s="58">
        <f t="shared" ca="1" si="11"/>
        <v>0</v>
      </c>
      <c r="K75" s="58">
        <f t="shared" ca="1" si="12"/>
        <v>0</v>
      </c>
      <c r="L75" s="59" t="s">
        <v>57</v>
      </c>
      <c r="M75" s="60" t="s">
        <v>52</v>
      </c>
      <c r="N75" s="61" t="s">
        <v>52</v>
      </c>
      <c r="O75" s="62" t="s">
        <v>184</v>
      </c>
      <c r="P75" s="63" t="s">
        <v>62</v>
      </c>
      <c r="Q75" s="64">
        <v>70421</v>
      </c>
      <c r="R75" s="65" t="s">
        <v>185</v>
      </c>
      <c r="S75" s="66" t="s">
        <v>186</v>
      </c>
      <c r="T75" s="67">
        <v>15</v>
      </c>
      <c r="U75" s="68"/>
      <c r="V75" s="68"/>
      <c r="W75" s="69"/>
      <c r="X75" s="70" t="s">
        <v>12</v>
      </c>
    </row>
    <row r="76" spans="1:24" s="71" customFormat="1" x14ac:dyDescent="0.2">
      <c r="A76" s="57" t="str">
        <f t="shared" si="20"/>
        <v>S</v>
      </c>
      <c r="B76" s="58">
        <f t="shared" ca="1" si="9"/>
        <v>2</v>
      </c>
      <c r="C76" s="58" t="str">
        <f t="shared" ca="1" si="13"/>
        <v>S</v>
      </c>
      <c r="D76" s="58">
        <f t="shared" ca="1" si="10"/>
        <v>0</v>
      </c>
      <c r="E76" s="58">
        <f t="shared" ca="1" si="14"/>
        <v>1</v>
      </c>
      <c r="F76" s="58">
        <f t="shared" ca="1" si="15"/>
        <v>5</v>
      </c>
      <c r="G76" s="58">
        <f t="shared" ca="1" si="16"/>
        <v>0</v>
      </c>
      <c r="H76" s="58">
        <f t="shared" ca="1" si="17"/>
        <v>0</v>
      </c>
      <c r="I76" s="58">
        <f t="shared" ca="1" si="8"/>
        <v>0</v>
      </c>
      <c r="J76" s="58">
        <f t="shared" ca="1" si="11"/>
        <v>0</v>
      </c>
      <c r="K76" s="58">
        <f t="shared" ca="1" si="12"/>
        <v>0</v>
      </c>
      <c r="L76" s="59" t="s">
        <v>57</v>
      </c>
      <c r="M76" s="60" t="s">
        <v>52</v>
      </c>
      <c r="N76" s="61" t="s">
        <v>52</v>
      </c>
      <c r="O76" s="62" t="s">
        <v>187</v>
      </c>
      <c r="P76" s="63" t="s">
        <v>62</v>
      </c>
      <c r="Q76" s="64">
        <v>70422</v>
      </c>
      <c r="R76" s="65" t="s">
        <v>188</v>
      </c>
      <c r="S76" s="66" t="s">
        <v>186</v>
      </c>
      <c r="T76" s="67">
        <v>5</v>
      </c>
      <c r="U76" s="68"/>
      <c r="V76" s="68"/>
      <c r="W76" s="69"/>
      <c r="X76" s="70" t="s">
        <v>12</v>
      </c>
    </row>
    <row r="77" spans="1:24" s="71" customFormat="1" x14ac:dyDescent="0.2">
      <c r="A77" s="57" t="str">
        <f t="shared" si="20"/>
        <v>S</v>
      </c>
      <c r="B77" s="58">
        <f t="shared" ca="1" si="9"/>
        <v>2</v>
      </c>
      <c r="C77" s="58" t="str">
        <f t="shared" ca="1" si="13"/>
        <v>S</v>
      </c>
      <c r="D77" s="58">
        <f t="shared" ca="1" si="10"/>
        <v>0</v>
      </c>
      <c r="E77" s="58">
        <f t="shared" ca="1" si="14"/>
        <v>1</v>
      </c>
      <c r="F77" s="58">
        <f t="shared" ca="1" si="15"/>
        <v>5</v>
      </c>
      <c r="G77" s="58">
        <f t="shared" ca="1" si="16"/>
        <v>0</v>
      </c>
      <c r="H77" s="58">
        <f t="shared" ca="1" si="17"/>
        <v>0</v>
      </c>
      <c r="I77" s="58">
        <f t="shared" ca="1" si="8"/>
        <v>0</v>
      </c>
      <c r="J77" s="58">
        <f t="shared" ca="1" si="11"/>
        <v>0</v>
      </c>
      <c r="K77" s="58">
        <f t="shared" ca="1" si="12"/>
        <v>0</v>
      </c>
      <c r="L77" s="59" t="s">
        <v>57</v>
      </c>
      <c r="M77" s="60" t="s">
        <v>52</v>
      </c>
      <c r="N77" s="61" t="s">
        <v>52</v>
      </c>
      <c r="O77" s="62" t="s">
        <v>189</v>
      </c>
      <c r="P77" s="63" t="s">
        <v>62</v>
      </c>
      <c r="Q77" s="64">
        <v>70425</v>
      </c>
      <c r="R77" s="65" t="s">
        <v>190</v>
      </c>
      <c r="S77" s="66" t="s">
        <v>186</v>
      </c>
      <c r="T77" s="67">
        <v>4</v>
      </c>
      <c r="U77" s="68"/>
      <c r="V77" s="68"/>
      <c r="W77" s="69"/>
      <c r="X77" s="70" t="s">
        <v>12</v>
      </c>
    </row>
    <row r="78" spans="1:24" s="71" customFormat="1" ht="22.5" x14ac:dyDescent="0.2">
      <c r="A78" s="57" t="str">
        <f t="shared" si="20"/>
        <v>S</v>
      </c>
      <c r="B78" s="58">
        <f t="shared" ca="1" si="9"/>
        <v>2</v>
      </c>
      <c r="C78" s="58" t="str">
        <f t="shared" ca="1" si="13"/>
        <v>S</v>
      </c>
      <c r="D78" s="58">
        <f t="shared" ca="1" si="10"/>
        <v>0</v>
      </c>
      <c r="E78" s="58">
        <f t="shared" ca="1" si="14"/>
        <v>1</v>
      </c>
      <c r="F78" s="58">
        <f t="shared" ca="1" si="15"/>
        <v>5</v>
      </c>
      <c r="G78" s="58">
        <f t="shared" ca="1" si="16"/>
        <v>0</v>
      </c>
      <c r="H78" s="58">
        <f t="shared" ca="1" si="17"/>
        <v>0</v>
      </c>
      <c r="I78" s="58">
        <f t="shared" ca="1" si="8"/>
        <v>0</v>
      </c>
      <c r="J78" s="58">
        <f t="shared" ca="1" si="11"/>
        <v>0</v>
      </c>
      <c r="K78" s="58">
        <f t="shared" ca="1" si="12"/>
        <v>0</v>
      </c>
      <c r="L78" s="59" t="s">
        <v>57</v>
      </c>
      <c r="M78" s="60" t="s">
        <v>52</v>
      </c>
      <c r="N78" s="61" t="s">
        <v>52</v>
      </c>
      <c r="O78" s="62" t="s">
        <v>191</v>
      </c>
      <c r="P78" s="63" t="s">
        <v>54</v>
      </c>
      <c r="Q78" s="64">
        <v>92980</v>
      </c>
      <c r="R78" s="65" t="s">
        <v>192</v>
      </c>
      <c r="S78" s="66" t="s">
        <v>128</v>
      </c>
      <c r="T78" s="67">
        <v>10</v>
      </c>
      <c r="U78" s="68"/>
      <c r="V78" s="68"/>
      <c r="W78" s="69"/>
      <c r="X78" s="70" t="s">
        <v>12</v>
      </c>
    </row>
    <row r="79" spans="1:24" s="71" customFormat="1" ht="22.5" x14ac:dyDescent="0.2">
      <c r="A79" s="57" t="str">
        <f t="shared" si="20"/>
        <v>S</v>
      </c>
      <c r="B79" s="58">
        <f t="shared" ca="1" si="9"/>
        <v>2</v>
      </c>
      <c r="C79" s="58" t="str">
        <f t="shared" ca="1" si="13"/>
        <v>S</v>
      </c>
      <c r="D79" s="58">
        <f t="shared" ca="1" si="10"/>
        <v>0</v>
      </c>
      <c r="E79" s="58">
        <f t="shared" ca="1" si="14"/>
        <v>1</v>
      </c>
      <c r="F79" s="58">
        <f t="shared" ca="1" si="15"/>
        <v>5</v>
      </c>
      <c r="G79" s="58">
        <f t="shared" ca="1" si="16"/>
        <v>0</v>
      </c>
      <c r="H79" s="58">
        <f t="shared" ca="1" si="17"/>
        <v>0</v>
      </c>
      <c r="I79" s="58">
        <f t="shared" ca="1" si="8"/>
        <v>0</v>
      </c>
      <c r="J79" s="58">
        <f t="shared" ca="1" si="11"/>
        <v>0</v>
      </c>
      <c r="K79" s="58">
        <f t="shared" ca="1" si="12"/>
        <v>0</v>
      </c>
      <c r="L79" s="59" t="s">
        <v>57</v>
      </c>
      <c r="M79" s="60" t="s">
        <v>52</v>
      </c>
      <c r="N79" s="61" t="s">
        <v>52</v>
      </c>
      <c r="O79" s="62" t="s">
        <v>193</v>
      </c>
      <c r="P79" s="63" t="s">
        <v>54</v>
      </c>
      <c r="Q79" s="64">
        <v>92982</v>
      </c>
      <c r="R79" s="65" t="s">
        <v>194</v>
      </c>
      <c r="S79" s="66" t="s">
        <v>128</v>
      </c>
      <c r="T79" s="67">
        <v>20</v>
      </c>
      <c r="U79" s="68"/>
      <c r="V79" s="68"/>
      <c r="W79" s="69"/>
      <c r="X79" s="70" t="s">
        <v>12</v>
      </c>
    </row>
    <row r="80" spans="1:24" s="71" customFormat="1" ht="22.5" x14ac:dyDescent="0.2">
      <c r="A80" s="57" t="str">
        <f t="shared" si="20"/>
        <v>S</v>
      </c>
      <c r="B80" s="58">
        <f t="shared" ca="1" si="9"/>
        <v>2</v>
      </c>
      <c r="C80" s="58" t="str">
        <f t="shared" ca="1" si="13"/>
        <v>S</v>
      </c>
      <c r="D80" s="58">
        <f t="shared" ca="1" si="10"/>
        <v>0</v>
      </c>
      <c r="E80" s="58">
        <f t="shared" ca="1" si="14"/>
        <v>1</v>
      </c>
      <c r="F80" s="58">
        <f t="shared" ca="1" si="15"/>
        <v>5</v>
      </c>
      <c r="G80" s="58">
        <f t="shared" ca="1" si="16"/>
        <v>0</v>
      </c>
      <c r="H80" s="58">
        <f t="shared" ca="1" si="17"/>
        <v>0</v>
      </c>
      <c r="I80" s="58">
        <f t="shared" ca="1" si="8"/>
        <v>0</v>
      </c>
      <c r="J80" s="58">
        <f t="shared" ca="1" si="11"/>
        <v>0</v>
      </c>
      <c r="K80" s="58">
        <f t="shared" ca="1" si="12"/>
        <v>0</v>
      </c>
      <c r="L80" s="59" t="s">
        <v>57</v>
      </c>
      <c r="M80" s="60" t="s">
        <v>52</v>
      </c>
      <c r="N80" s="61" t="s">
        <v>52</v>
      </c>
      <c r="O80" s="62" t="s">
        <v>195</v>
      </c>
      <c r="P80" s="63" t="s">
        <v>54</v>
      </c>
      <c r="Q80" s="64">
        <v>92984</v>
      </c>
      <c r="R80" s="65" t="s">
        <v>196</v>
      </c>
      <c r="S80" s="66" t="s">
        <v>128</v>
      </c>
      <c r="T80" s="67">
        <v>80</v>
      </c>
      <c r="U80" s="68"/>
      <c r="V80" s="68"/>
      <c r="W80" s="69"/>
      <c r="X80" s="70" t="s">
        <v>197</v>
      </c>
    </row>
    <row r="81" spans="1:24" s="71" customFormat="1" ht="22.5" x14ac:dyDescent="0.2">
      <c r="A81" s="57" t="str">
        <f t="shared" si="20"/>
        <v>S</v>
      </c>
      <c r="B81" s="58">
        <f t="shared" ca="1" si="9"/>
        <v>2</v>
      </c>
      <c r="C81" s="58" t="str">
        <f t="shared" ca="1" si="13"/>
        <v>S</v>
      </c>
      <c r="D81" s="58">
        <f t="shared" ca="1" si="10"/>
        <v>0</v>
      </c>
      <c r="E81" s="58">
        <f t="shared" ca="1" si="14"/>
        <v>1</v>
      </c>
      <c r="F81" s="58">
        <f t="shared" ca="1" si="15"/>
        <v>5</v>
      </c>
      <c r="G81" s="58">
        <f t="shared" ca="1" si="16"/>
        <v>0</v>
      </c>
      <c r="H81" s="58">
        <f t="shared" ca="1" si="17"/>
        <v>0</v>
      </c>
      <c r="I81" s="58">
        <f t="shared" ca="1" si="8"/>
        <v>0</v>
      </c>
      <c r="J81" s="58">
        <f t="shared" ca="1" si="11"/>
        <v>0</v>
      </c>
      <c r="K81" s="58">
        <f t="shared" ca="1" si="12"/>
        <v>0</v>
      </c>
      <c r="L81" s="59" t="s">
        <v>57</v>
      </c>
      <c r="M81" s="60" t="s">
        <v>52</v>
      </c>
      <c r="N81" s="61" t="s">
        <v>52</v>
      </c>
      <c r="O81" s="62" t="s">
        <v>198</v>
      </c>
      <c r="P81" s="63" t="s">
        <v>54</v>
      </c>
      <c r="Q81" s="64">
        <v>96971</v>
      </c>
      <c r="R81" s="65" t="s">
        <v>199</v>
      </c>
      <c r="S81" s="66" t="s">
        <v>128</v>
      </c>
      <c r="T81" s="67">
        <v>9</v>
      </c>
      <c r="U81" s="68"/>
      <c r="V81" s="68"/>
      <c r="W81" s="69"/>
      <c r="X81" s="70" t="s">
        <v>200</v>
      </c>
    </row>
    <row r="82" spans="1:24" s="71" customFormat="1" ht="33.75" x14ac:dyDescent="0.2">
      <c r="A82" s="57" t="str">
        <f t="shared" si="20"/>
        <v>S</v>
      </c>
      <c r="B82" s="58">
        <f t="shared" ca="1" si="9"/>
        <v>2</v>
      </c>
      <c r="C82" s="58" t="str">
        <f t="shared" ca="1" si="13"/>
        <v>S</v>
      </c>
      <c r="D82" s="58">
        <f t="shared" ca="1" si="10"/>
        <v>0</v>
      </c>
      <c r="E82" s="58">
        <f t="shared" ca="1" si="14"/>
        <v>1</v>
      </c>
      <c r="F82" s="58">
        <f t="shared" ca="1" si="15"/>
        <v>5</v>
      </c>
      <c r="G82" s="58">
        <f t="shared" ca="1" si="16"/>
        <v>0</v>
      </c>
      <c r="H82" s="58">
        <f t="shared" ca="1" si="17"/>
        <v>0</v>
      </c>
      <c r="I82" s="58">
        <f t="shared" ca="1" si="8"/>
        <v>0</v>
      </c>
      <c r="J82" s="58">
        <f t="shared" ca="1" si="11"/>
        <v>0</v>
      </c>
      <c r="K82" s="58">
        <f t="shared" ca="1" si="12"/>
        <v>0</v>
      </c>
      <c r="L82" s="59" t="s">
        <v>57</v>
      </c>
      <c r="M82" s="60" t="s">
        <v>52</v>
      </c>
      <c r="N82" s="61" t="s">
        <v>52</v>
      </c>
      <c r="O82" s="62" t="s">
        <v>201</v>
      </c>
      <c r="P82" s="63" t="s">
        <v>54</v>
      </c>
      <c r="Q82" s="64">
        <v>91926</v>
      </c>
      <c r="R82" s="65" t="s">
        <v>202</v>
      </c>
      <c r="S82" s="66" t="s">
        <v>128</v>
      </c>
      <c r="T82" s="67">
        <v>2800</v>
      </c>
      <c r="U82" s="68"/>
      <c r="V82" s="68"/>
      <c r="W82" s="69"/>
      <c r="X82" s="70" t="s">
        <v>203</v>
      </c>
    </row>
    <row r="83" spans="1:24" s="71" customFormat="1" ht="22.5" x14ac:dyDescent="0.2">
      <c r="A83" s="57" t="str">
        <f t="shared" si="20"/>
        <v>S</v>
      </c>
      <c r="B83" s="58">
        <f t="shared" ref="B83:B146" ca="1" si="21">IF(OR(C83="s",C83=0),OFFSET(B83,-1,0),C83)</f>
        <v>2</v>
      </c>
      <c r="C83" s="58" t="str">
        <f t="shared" ca="1" si="13"/>
        <v>S</v>
      </c>
      <c r="D83" s="58">
        <f t="shared" ref="D83:D146" ca="1" si="22">IF(OR(C83="S",C83=0),0,IF(ISERROR(K83),J83,SMALL(J83:K83,1)))</f>
        <v>0</v>
      </c>
      <c r="E83" s="58">
        <f t="shared" ca="1" si="14"/>
        <v>1</v>
      </c>
      <c r="F83" s="58">
        <f t="shared" ca="1" si="15"/>
        <v>5</v>
      </c>
      <c r="G83" s="58">
        <f t="shared" ca="1" si="16"/>
        <v>0</v>
      </c>
      <c r="H83" s="58">
        <f t="shared" ca="1" si="17"/>
        <v>0</v>
      </c>
      <c r="I83" s="58">
        <f t="shared" ca="1" si="8"/>
        <v>0</v>
      </c>
      <c r="J83" s="58">
        <f t="shared" ref="J83:J146" ca="1" si="23">IF(OR($C83="S",$C83=0),0,MATCH(0,OFFSET($D83,1,$C83,ROW($C$337)-ROW($C83)),0))</f>
        <v>0</v>
      </c>
      <c r="K83" s="58">
        <f t="shared" ref="K83:K146" ca="1" si="24">IF(OR($C83="S",$C83=0),0,MATCH(OFFSET($D83,0,$C83)+1,OFFSET($D83,1,$C83,ROW($C$337)-ROW($C83)),0))</f>
        <v>0</v>
      </c>
      <c r="L83" s="59" t="s">
        <v>57</v>
      </c>
      <c r="M83" s="60" t="s">
        <v>52</v>
      </c>
      <c r="N83" s="61" t="s">
        <v>52</v>
      </c>
      <c r="O83" s="62" t="s">
        <v>204</v>
      </c>
      <c r="P83" s="63" t="s">
        <v>54</v>
      </c>
      <c r="Q83" s="64">
        <v>91928</v>
      </c>
      <c r="R83" s="65" t="s">
        <v>205</v>
      </c>
      <c r="S83" s="66" t="s">
        <v>128</v>
      </c>
      <c r="T83" s="67">
        <v>545</v>
      </c>
      <c r="U83" s="68"/>
      <c r="V83" s="68"/>
      <c r="W83" s="69"/>
      <c r="X83" s="70" t="s">
        <v>206</v>
      </c>
    </row>
    <row r="84" spans="1:24" s="71" customFormat="1" ht="22.5" x14ac:dyDescent="0.2">
      <c r="A84" s="57" t="str">
        <f t="shared" si="20"/>
        <v>S</v>
      </c>
      <c r="B84" s="58">
        <f t="shared" ca="1" si="21"/>
        <v>2</v>
      </c>
      <c r="C84" s="58" t="str">
        <f t="shared" ca="1" si="13"/>
        <v>S</v>
      </c>
      <c r="D84" s="58">
        <f t="shared" ca="1" si="22"/>
        <v>0</v>
      </c>
      <c r="E84" s="58">
        <f t="shared" ca="1" si="14"/>
        <v>1</v>
      </c>
      <c r="F84" s="58">
        <f t="shared" ca="1" si="15"/>
        <v>5</v>
      </c>
      <c r="G84" s="58">
        <f t="shared" ca="1" si="16"/>
        <v>0</v>
      </c>
      <c r="H84" s="58">
        <f t="shared" ca="1" si="17"/>
        <v>0</v>
      </c>
      <c r="I84" s="58">
        <f t="shared" ca="1" si="8"/>
        <v>0</v>
      </c>
      <c r="J84" s="58">
        <f t="shared" ca="1" si="23"/>
        <v>0</v>
      </c>
      <c r="K84" s="58">
        <f t="shared" ca="1" si="24"/>
        <v>0</v>
      </c>
      <c r="L84" s="59" t="s">
        <v>57</v>
      </c>
      <c r="M84" s="60" t="s">
        <v>52</v>
      </c>
      <c r="N84" s="61" t="s">
        <v>52</v>
      </c>
      <c r="O84" s="62" t="s">
        <v>207</v>
      </c>
      <c r="P84" s="63" t="s">
        <v>54</v>
      </c>
      <c r="Q84" s="64">
        <v>91930</v>
      </c>
      <c r="R84" s="65" t="s">
        <v>208</v>
      </c>
      <c r="S84" s="66" t="s">
        <v>128</v>
      </c>
      <c r="T84" s="67">
        <v>72</v>
      </c>
      <c r="U84" s="68"/>
      <c r="V84" s="68"/>
      <c r="W84" s="69"/>
      <c r="X84" s="70" t="s">
        <v>209</v>
      </c>
    </row>
    <row r="85" spans="1:24" s="71" customFormat="1" ht="22.5" x14ac:dyDescent="0.2">
      <c r="A85" s="57" t="str">
        <f t="shared" si="20"/>
        <v>S</v>
      </c>
      <c r="B85" s="58">
        <f t="shared" ca="1" si="21"/>
        <v>2</v>
      </c>
      <c r="C85" s="58" t="str">
        <f t="shared" ca="1" si="13"/>
        <v>S</v>
      </c>
      <c r="D85" s="58">
        <f t="shared" ca="1" si="22"/>
        <v>0</v>
      </c>
      <c r="E85" s="58">
        <f t="shared" ca="1" si="14"/>
        <v>1</v>
      </c>
      <c r="F85" s="58">
        <f t="shared" ca="1" si="15"/>
        <v>5</v>
      </c>
      <c r="G85" s="58">
        <f t="shared" ca="1" si="16"/>
        <v>0</v>
      </c>
      <c r="H85" s="58">
        <f t="shared" ca="1" si="17"/>
        <v>0</v>
      </c>
      <c r="I85" s="58">
        <f t="shared" ca="1" si="8"/>
        <v>0</v>
      </c>
      <c r="J85" s="58">
        <f t="shared" ca="1" si="23"/>
        <v>0</v>
      </c>
      <c r="K85" s="58">
        <f t="shared" ca="1" si="24"/>
        <v>0</v>
      </c>
      <c r="L85" s="59" t="s">
        <v>57</v>
      </c>
      <c r="M85" s="60" t="s">
        <v>52</v>
      </c>
      <c r="N85" s="61" t="s">
        <v>52</v>
      </c>
      <c r="O85" s="62" t="s">
        <v>210</v>
      </c>
      <c r="P85" s="63" t="s">
        <v>54</v>
      </c>
      <c r="Q85" s="64">
        <v>92870</v>
      </c>
      <c r="R85" s="65" t="s">
        <v>211</v>
      </c>
      <c r="S85" s="66" t="s">
        <v>212</v>
      </c>
      <c r="T85" s="67">
        <v>5</v>
      </c>
      <c r="U85" s="68"/>
      <c r="V85" s="68"/>
      <c r="W85" s="69"/>
      <c r="X85" s="70" t="s">
        <v>12</v>
      </c>
    </row>
    <row r="86" spans="1:24" s="71" customFormat="1" x14ac:dyDescent="0.2">
      <c r="A86" s="57" t="str">
        <f t="shared" si="20"/>
        <v>S</v>
      </c>
      <c r="B86" s="58">
        <f t="shared" ca="1" si="21"/>
        <v>2</v>
      </c>
      <c r="C86" s="58" t="str">
        <f t="shared" ca="1" si="13"/>
        <v>S</v>
      </c>
      <c r="D86" s="58">
        <f t="shared" ca="1" si="22"/>
        <v>0</v>
      </c>
      <c r="E86" s="58">
        <f t="shared" ca="1" si="14"/>
        <v>1</v>
      </c>
      <c r="F86" s="58">
        <f t="shared" ca="1" si="15"/>
        <v>5</v>
      </c>
      <c r="G86" s="58">
        <f t="shared" ca="1" si="16"/>
        <v>0</v>
      </c>
      <c r="H86" s="58">
        <f t="shared" ca="1" si="17"/>
        <v>0</v>
      </c>
      <c r="I86" s="58">
        <f t="shared" ca="1" si="8"/>
        <v>0</v>
      </c>
      <c r="J86" s="58">
        <f t="shared" ca="1" si="23"/>
        <v>0</v>
      </c>
      <c r="K86" s="58">
        <f t="shared" ca="1" si="24"/>
        <v>0</v>
      </c>
      <c r="L86" s="59" t="s">
        <v>57</v>
      </c>
      <c r="M86" s="60" t="s">
        <v>52</v>
      </c>
      <c r="N86" s="61" t="s">
        <v>52</v>
      </c>
      <c r="O86" s="62" t="s">
        <v>213</v>
      </c>
      <c r="P86" s="63" t="s">
        <v>62</v>
      </c>
      <c r="Q86" s="64">
        <v>70691</v>
      </c>
      <c r="R86" s="65" t="s">
        <v>214</v>
      </c>
      <c r="S86" s="66" t="s">
        <v>98</v>
      </c>
      <c r="T86" s="67">
        <v>130</v>
      </c>
      <c r="U86" s="68"/>
      <c r="V86" s="68"/>
      <c r="W86" s="69"/>
      <c r="X86" s="70" t="s">
        <v>12</v>
      </c>
    </row>
    <row r="87" spans="1:24" s="71" customFormat="1" ht="22.5" x14ac:dyDescent="0.2">
      <c r="A87" s="57" t="str">
        <f t="shared" si="20"/>
        <v>S</v>
      </c>
      <c r="B87" s="58">
        <f t="shared" ca="1" si="21"/>
        <v>2</v>
      </c>
      <c r="C87" s="58" t="str">
        <f t="shared" ca="1" si="13"/>
        <v>S</v>
      </c>
      <c r="D87" s="58">
        <f t="shared" ca="1" si="22"/>
        <v>0</v>
      </c>
      <c r="E87" s="58">
        <f t="shared" ca="1" si="14"/>
        <v>1</v>
      </c>
      <c r="F87" s="58">
        <f t="shared" ca="1" si="15"/>
        <v>5</v>
      </c>
      <c r="G87" s="58">
        <f t="shared" ca="1" si="16"/>
        <v>0</v>
      </c>
      <c r="H87" s="58">
        <f t="shared" ca="1" si="17"/>
        <v>0</v>
      </c>
      <c r="I87" s="58">
        <f t="shared" ca="1" si="8"/>
        <v>0</v>
      </c>
      <c r="J87" s="58">
        <f t="shared" ca="1" si="23"/>
        <v>0</v>
      </c>
      <c r="K87" s="58">
        <f t="shared" ca="1" si="24"/>
        <v>0</v>
      </c>
      <c r="L87" s="59" t="s">
        <v>57</v>
      </c>
      <c r="M87" s="60" t="s">
        <v>52</v>
      </c>
      <c r="N87" s="61" t="s">
        <v>52</v>
      </c>
      <c r="O87" s="62" t="s">
        <v>215</v>
      </c>
      <c r="P87" s="63" t="s">
        <v>62</v>
      </c>
      <c r="Q87" s="64">
        <v>70720</v>
      </c>
      <c r="R87" s="65" t="s">
        <v>216</v>
      </c>
      <c r="S87" s="66" t="s">
        <v>98</v>
      </c>
      <c r="T87" s="67">
        <v>1</v>
      </c>
      <c r="U87" s="68"/>
      <c r="V87" s="68"/>
      <c r="W87" s="69"/>
      <c r="X87" s="70" t="s">
        <v>12</v>
      </c>
    </row>
    <row r="88" spans="1:24" s="71" customFormat="1" x14ac:dyDescent="0.2">
      <c r="A88" s="57" t="str">
        <f t="shared" si="20"/>
        <v>S</v>
      </c>
      <c r="B88" s="58">
        <f t="shared" ca="1" si="21"/>
        <v>2</v>
      </c>
      <c r="C88" s="58" t="str">
        <f t="shared" ca="1" si="13"/>
        <v>S</v>
      </c>
      <c r="D88" s="58">
        <f t="shared" ca="1" si="22"/>
        <v>0</v>
      </c>
      <c r="E88" s="58">
        <f t="shared" ca="1" si="14"/>
        <v>1</v>
      </c>
      <c r="F88" s="58">
        <f t="shared" ca="1" si="15"/>
        <v>5</v>
      </c>
      <c r="G88" s="58">
        <f t="shared" ca="1" si="16"/>
        <v>0</v>
      </c>
      <c r="H88" s="58">
        <f t="shared" ca="1" si="17"/>
        <v>0</v>
      </c>
      <c r="I88" s="58">
        <f t="shared" ca="1" si="8"/>
        <v>0</v>
      </c>
      <c r="J88" s="58">
        <f t="shared" ca="1" si="23"/>
        <v>0</v>
      </c>
      <c r="K88" s="58">
        <f t="shared" ca="1" si="24"/>
        <v>0</v>
      </c>
      <c r="L88" s="59" t="s">
        <v>57</v>
      </c>
      <c r="M88" s="60" t="s">
        <v>52</v>
      </c>
      <c r="N88" s="61" t="s">
        <v>52</v>
      </c>
      <c r="O88" s="62" t="s">
        <v>217</v>
      </c>
      <c r="P88" s="63" t="s">
        <v>62</v>
      </c>
      <c r="Q88" s="64">
        <v>70924</v>
      </c>
      <c r="R88" s="65" t="s">
        <v>218</v>
      </c>
      <c r="S88" s="66" t="s">
        <v>219</v>
      </c>
      <c r="T88" s="67">
        <v>40</v>
      </c>
      <c r="U88" s="68"/>
      <c r="V88" s="68"/>
      <c r="W88" s="69"/>
      <c r="X88" s="70" t="s">
        <v>12</v>
      </c>
    </row>
    <row r="89" spans="1:24" s="71" customFormat="1" ht="33.75" x14ac:dyDescent="0.2">
      <c r="A89" s="57" t="str">
        <f t="shared" si="20"/>
        <v>S</v>
      </c>
      <c r="B89" s="58">
        <f t="shared" ca="1" si="21"/>
        <v>2</v>
      </c>
      <c r="C89" s="58" t="str">
        <f t="shared" ca="1" si="13"/>
        <v>S</v>
      </c>
      <c r="D89" s="58">
        <f t="shared" ca="1" si="22"/>
        <v>0</v>
      </c>
      <c r="E89" s="58">
        <f t="shared" ca="1" si="14"/>
        <v>1</v>
      </c>
      <c r="F89" s="58">
        <f t="shared" ca="1" si="15"/>
        <v>5</v>
      </c>
      <c r="G89" s="58">
        <f t="shared" ca="1" si="16"/>
        <v>0</v>
      </c>
      <c r="H89" s="58">
        <f t="shared" ca="1" si="17"/>
        <v>0</v>
      </c>
      <c r="I89" s="58">
        <f t="shared" ca="1" si="8"/>
        <v>0</v>
      </c>
      <c r="J89" s="58">
        <f t="shared" ca="1" si="23"/>
        <v>0</v>
      </c>
      <c r="K89" s="58">
        <f t="shared" ca="1" si="24"/>
        <v>0</v>
      </c>
      <c r="L89" s="59" t="s">
        <v>57</v>
      </c>
      <c r="M89" s="60" t="s">
        <v>52</v>
      </c>
      <c r="N89" s="61" t="s">
        <v>52</v>
      </c>
      <c r="O89" s="62" t="s">
        <v>220</v>
      </c>
      <c r="P89" s="63" t="s">
        <v>54</v>
      </c>
      <c r="Q89" s="64">
        <v>91902</v>
      </c>
      <c r="R89" s="65" t="s">
        <v>221</v>
      </c>
      <c r="S89" s="66" t="s">
        <v>212</v>
      </c>
      <c r="T89" s="67">
        <v>50</v>
      </c>
      <c r="U89" s="68"/>
      <c r="V89" s="68"/>
      <c r="W89" s="69"/>
      <c r="X89" s="70" t="s">
        <v>222</v>
      </c>
    </row>
    <row r="90" spans="1:24" s="71" customFormat="1" ht="33.75" x14ac:dyDescent="0.2">
      <c r="A90" s="57" t="str">
        <f t="shared" si="20"/>
        <v>S</v>
      </c>
      <c r="B90" s="58">
        <f t="shared" ca="1" si="21"/>
        <v>2</v>
      </c>
      <c r="C90" s="58" t="str">
        <f t="shared" ca="1" si="13"/>
        <v>S</v>
      </c>
      <c r="D90" s="58">
        <f t="shared" ca="1" si="22"/>
        <v>0</v>
      </c>
      <c r="E90" s="58">
        <f t="shared" ca="1" si="14"/>
        <v>1</v>
      </c>
      <c r="F90" s="58">
        <f t="shared" ca="1" si="15"/>
        <v>5</v>
      </c>
      <c r="G90" s="58">
        <f t="shared" ca="1" si="16"/>
        <v>0</v>
      </c>
      <c r="H90" s="58">
        <f t="shared" ca="1" si="17"/>
        <v>0</v>
      </c>
      <c r="I90" s="58">
        <f t="shared" ca="1" si="8"/>
        <v>0</v>
      </c>
      <c r="J90" s="58">
        <f t="shared" ca="1" si="23"/>
        <v>0</v>
      </c>
      <c r="K90" s="58">
        <f t="shared" ca="1" si="24"/>
        <v>0</v>
      </c>
      <c r="L90" s="59" t="s">
        <v>57</v>
      </c>
      <c r="M90" s="60" t="s">
        <v>52</v>
      </c>
      <c r="N90" s="61" t="s">
        <v>52</v>
      </c>
      <c r="O90" s="62" t="s">
        <v>223</v>
      </c>
      <c r="P90" s="63" t="s">
        <v>54</v>
      </c>
      <c r="Q90" s="64">
        <v>91905</v>
      </c>
      <c r="R90" s="65" t="s">
        <v>224</v>
      </c>
      <c r="S90" s="66" t="s">
        <v>212</v>
      </c>
      <c r="T90" s="67">
        <v>20</v>
      </c>
      <c r="U90" s="68"/>
      <c r="V90" s="68"/>
      <c r="W90" s="69"/>
      <c r="X90" s="70" t="s">
        <v>225</v>
      </c>
    </row>
    <row r="91" spans="1:24" s="71" customFormat="1" ht="22.5" x14ac:dyDescent="0.2">
      <c r="A91" s="57" t="str">
        <f t="shared" si="20"/>
        <v>S</v>
      </c>
      <c r="B91" s="58">
        <f t="shared" ca="1" si="21"/>
        <v>2</v>
      </c>
      <c r="C91" s="58" t="str">
        <f t="shared" ca="1" si="13"/>
        <v>S</v>
      </c>
      <c r="D91" s="58">
        <f t="shared" ca="1" si="22"/>
        <v>0</v>
      </c>
      <c r="E91" s="58">
        <f t="shared" ca="1" si="14"/>
        <v>1</v>
      </c>
      <c r="F91" s="58">
        <f t="shared" ca="1" si="15"/>
        <v>5</v>
      </c>
      <c r="G91" s="58">
        <f t="shared" ca="1" si="16"/>
        <v>0</v>
      </c>
      <c r="H91" s="58">
        <f t="shared" ca="1" si="17"/>
        <v>0</v>
      </c>
      <c r="I91" s="58">
        <f t="shared" ca="1" si="8"/>
        <v>0</v>
      </c>
      <c r="J91" s="58">
        <f t="shared" ca="1" si="23"/>
        <v>0</v>
      </c>
      <c r="K91" s="58">
        <f t="shared" ca="1" si="24"/>
        <v>0</v>
      </c>
      <c r="L91" s="59" t="s">
        <v>57</v>
      </c>
      <c r="M91" s="60" t="s">
        <v>52</v>
      </c>
      <c r="N91" s="61" t="s">
        <v>52</v>
      </c>
      <c r="O91" s="62" t="s">
        <v>226</v>
      </c>
      <c r="P91" s="63" t="s">
        <v>54</v>
      </c>
      <c r="Q91" s="64">
        <v>93020</v>
      </c>
      <c r="R91" s="65" t="s">
        <v>227</v>
      </c>
      <c r="S91" s="66" t="s">
        <v>212</v>
      </c>
      <c r="T91" s="67">
        <v>4</v>
      </c>
      <c r="U91" s="68"/>
      <c r="V91" s="68"/>
      <c r="W91" s="69"/>
      <c r="X91" s="70" t="s">
        <v>12</v>
      </c>
    </row>
    <row r="92" spans="1:24" s="71" customFormat="1" ht="22.5" x14ac:dyDescent="0.2">
      <c r="A92" s="57" t="str">
        <f t="shared" si="20"/>
        <v>S</v>
      </c>
      <c r="B92" s="58">
        <f t="shared" ca="1" si="21"/>
        <v>2</v>
      </c>
      <c r="C92" s="58" t="str">
        <f t="shared" ca="1" si="13"/>
        <v>S</v>
      </c>
      <c r="D92" s="58">
        <f t="shared" ca="1" si="22"/>
        <v>0</v>
      </c>
      <c r="E92" s="58">
        <f t="shared" ca="1" si="14"/>
        <v>1</v>
      </c>
      <c r="F92" s="58">
        <f t="shared" ca="1" si="15"/>
        <v>5</v>
      </c>
      <c r="G92" s="58">
        <f t="shared" ca="1" si="16"/>
        <v>0</v>
      </c>
      <c r="H92" s="58">
        <f t="shared" ca="1" si="17"/>
        <v>0</v>
      </c>
      <c r="I92" s="58">
        <f t="shared" ca="1" si="8"/>
        <v>0</v>
      </c>
      <c r="J92" s="58">
        <f t="shared" ca="1" si="23"/>
        <v>0</v>
      </c>
      <c r="K92" s="58">
        <f t="shared" ca="1" si="24"/>
        <v>0</v>
      </c>
      <c r="L92" s="59" t="s">
        <v>57</v>
      </c>
      <c r="M92" s="60" t="s">
        <v>52</v>
      </c>
      <c r="N92" s="61" t="s">
        <v>52</v>
      </c>
      <c r="O92" s="62" t="s">
        <v>228</v>
      </c>
      <c r="P92" s="63" t="s">
        <v>54</v>
      </c>
      <c r="Q92" s="64">
        <v>93653</v>
      </c>
      <c r="R92" s="65" t="s">
        <v>229</v>
      </c>
      <c r="S92" s="66" t="s">
        <v>212</v>
      </c>
      <c r="T92" s="67">
        <v>4</v>
      </c>
      <c r="U92" s="68"/>
      <c r="V92" s="68"/>
      <c r="W92" s="69"/>
      <c r="X92" s="70" t="s">
        <v>12</v>
      </c>
    </row>
    <row r="93" spans="1:24" s="71" customFormat="1" ht="22.5" x14ac:dyDescent="0.2">
      <c r="A93" s="57" t="str">
        <f t="shared" si="20"/>
        <v>S</v>
      </c>
      <c r="B93" s="58">
        <f t="shared" ca="1" si="21"/>
        <v>2</v>
      </c>
      <c r="C93" s="58" t="str">
        <f t="shared" ca="1" si="13"/>
        <v>S</v>
      </c>
      <c r="D93" s="58">
        <f t="shared" ca="1" si="22"/>
        <v>0</v>
      </c>
      <c r="E93" s="58">
        <f t="shared" ca="1" si="14"/>
        <v>1</v>
      </c>
      <c r="F93" s="58">
        <f t="shared" ca="1" si="15"/>
        <v>5</v>
      </c>
      <c r="G93" s="58">
        <f t="shared" ca="1" si="16"/>
        <v>0</v>
      </c>
      <c r="H93" s="58">
        <f t="shared" ca="1" si="17"/>
        <v>0</v>
      </c>
      <c r="I93" s="58">
        <f t="shared" ca="1" si="8"/>
        <v>0</v>
      </c>
      <c r="J93" s="58">
        <f t="shared" ca="1" si="23"/>
        <v>0</v>
      </c>
      <c r="K93" s="58">
        <f t="shared" ca="1" si="24"/>
        <v>0</v>
      </c>
      <c r="L93" s="59" t="s">
        <v>57</v>
      </c>
      <c r="M93" s="60" t="s">
        <v>52</v>
      </c>
      <c r="N93" s="61" t="s">
        <v>52</v>
      </c>
      <c r="O93" s="62" t="s">
        <v>230</v>
      </c>
      <c r="P93" s="63" t="s">
        <v>54</v>
      </c>
      <c r="Q93" s="64">
        <v>93654</v>
      </c>
      <c r="R93" s="65" t="s">
        <v>231</v>
      </c>
      <c r="S93" s="66" t="s">
        <v>212</v>
      </c>
      <c r="T93" s="67">
        <v>13</v>
      </c>
      <c r="U93" s="68"/>
      <c r="V93" s="68"/>
      <c r="W93" s="69"/>
      <c r="X93" s="70" t="s">
        <v>12</v>
      </c>
    </row>
    <row r="94" spans="1:24" s="71" customFormat="1" ht="22.5" x14ac:dyDescent="0.2">
      <c r="A94" s="57" t="str">
        <f t="shared" si="20"/>
        <v>S</v>
      </c>
      <c r="B94" s="58">
        <f t="shared" ca="1" si="21"/>
        <v>2</v>
      </c>
      <c r="C94" s="58" t="str">
        <f t="shared" ca="1" si="13"/>
        <v>S</v>
      </c>
      <c r="D94" s="58">
        <f t="shared" ca="1" si="22"/>
        <v>0</v>
      </c>
      <c r="E94" s="58">
        <f t="shared" ca="1" si="14"/>
        <v>1</v>
      </c>
      <c r="F94" s="58">
        <f t="shared" ca="1" si="15"/>
        <v>5</v>
      </c>
      <c r="G94" s="58">
        <f t="shared" ca="1" si="16"/>
        <v>0</v>
      </c>
      <c r="H94" s="58">
        <f t="shared" ca="1" si="17"/>
        <v>0</v>
      </c>
      <c r="I94" s="58">
        <f t="shared" ca="1" si="8"/>
        <v>0</v>
      </c>
      <c r="J94" s="58">
        <f t="shared" ca="1" si="23"/>
        <v>0</v>
      </c>
      <c r="K94" s="58">
        <f t="shared" ca="1" si="24"/>
        <v>0</v>
      </c>
      <c r="L94" s="59" t="s">
        <v>57</v>
      </c>
      <c r="M94" s="60" t="s">
        <v>52</v>
      </c>
      <c r="N94" s="61" t="s">
        <v>52</v>
      </c>
      <c r="O94" s="62" t="s">
        <v>232</v>
      </c>
      <c r="P94" s="63" t="s">
        <v>54</v>
      </c>
      <c r="Q94" s="64">
        <v>93656</v>
      </c>
      <c r="R94" s="65" t="s">
        <v>233</v>
      </c>
      <c r="S94" s="66" t="s">
        <v>212</v>
      </c>
      <c r="T94" s="67">
        <v>7</v>
      </c>
      <c r="U94" s="68"/>
      <c r="V94" s="68"/>
      <c r="W94" s="69"/>
      <c r="X94" s="70" t="s">
        <v>12</v>
      </c>
    </row>
    <row r="95" spans="1:24" s="71" customFormat="1" ht="22.5" x14ac:dyDescent="0.2">
      <c r="A95" s="57" t="str">
        <f t="shared" si="20"/>
        <v>S</v>
      </c>
      <c r="B95" s="58">
        <f t="shared" ca="1" si="21"/>
        <v>2</v>
      </c>
      <c r="C95" s="58" t="str">
        <f t="shared" ca="1" si="13"/>
        <v>S</v>
      </c>
      <c r="D95" s="58">
        <f t="shared" ca="1" si="22"/>
        <v>0</v>
      </c>
      <c r="E95" s="58">
        <f t="shared" ca="1" si="14"/>
        <v>1</v>
      </c>
      <c r="F95" s="58">
        <f t="shared" ca="1" si="15"/>
        <v>5</v>
      </c>
      <c r="G95" s="58">
        <f t="shared" ca="1" si="16"/>
        <v>0</v>
      </c>
      <c r="H95" s="58">
        <f t="shared" ca="1" si="17"/>
        <v>0</v>
      </c>
      <c r="I95" s="58">
        <f t="shared" ca="1" si="8"/>
        <v>0</v>
      </c>
      <c r="J95" s="58">
        <f t="shared" ca="1" si="23"/>
        <v>0</v>
      </c>
      <c r="K95" s="58">
        <f t="shared" ca="1" si="24"/>
        <v>0</v>
      </c>
      <c r="L95" s="59" t="s">
        <v>57</v>
      </c>
      <c r="M95" s="60" t="s">
        <v>52</v>
      </c>
      <c r="N95" s="61" t="s">
        <v>52</v>
      </c>
      <c r="O95" s="62" t="s">
        <v>234</v>
      </c>
      <c r="P95" s="63" t="s">
        <v>54</v>
      </c>
      <c r="Q95" s="64">
        <v>93657</v>
      </c>
      <c r="R95" s="65" t="s">
        <v>235</v>
      </c>
      <c r="S95" s="66" t="s">
        <v>212</v>
      </c>
      <c r="T95" s="67">
        <v>1</v>
      </c>
      <c r="U95" s="68"/>
      <c r="V95" s="68"/>
      <c r="W95" s="69"/>
      <c r="X95" s="70" t="s">
        <v>12</v>
      </c>
    </row>
    <row r="96" spans="1:24" s="71" customFormat="1" ht="22.5" x14ac:dyDescent="0.2">
      <c r="A96" s="57" t="str">
        <f t="shared" si="20"/>
        <v>S</v>
      </c>
      <c r="B96" s="58">
        <f t="shared" ca="1" si="21"/>
        <v>2</v>
      </c>
      <c r="C96" s="58" t="str">
        <f t="shared" ca="1" si="13"/>
        <v>S</v>
      </c>
      <c r="D96" s="58">
        <f t="shared" ca="1" si="22"/>
        <v>0</v>
      </c>
      <c r="E96" s="58">
        <f t="shared" ca="1" si="14"/>
        <v>1</v>
      </c>
      <c r="F96" s="58">
        <f t="shared" ca="1" si="15"/>
        <v>5</v>
      </c>
      <c r="G96" s="58">
        <f t="shared" ca="1" si="16"/>
        <v>0</v>
      </c>
      <c r="H96" s="58">
        <f t="shared" ca="1" si="17"/>
        <v>0</v>
      </c>
      <c r="I96" s="58">
        <f t="shared" ca="1" si="8"/>
        <v>0</v>
      </c>
      <c r="J96" s="58">
        <f t="shared" ca="1" si="23"/>
        <v>0</v>
      </c>
      <c r="K96" s="58">
        <f t="shared" ca="1" si="24"/>
        <v>0</v>
      </c>
      <c r="L96" s="59" t="s">
        <v>57</v>
      </c>
      <c r="M96" s="60" t="s">
        <v>52</v>
      </c>
      <c r="N96" s="61" t="s">
        <v>52</v>
      </c>
      <c r="O96" s="62" t="s">
        <v>236</v>
      </c>
      <c r="P96" s="63" t="s">
        <v>54</v>
      </c>
      <c r="Q96" s="64" t="s">
        <v>237</v>
      </c>
      <c r="R96" s="65" t="s">
        <v>238</v>
      </c>
      <c r="S96" s="66" t="s">
        <v>212</v>
      </c>
      <c r="T96" s="67">
        <v>2</v>
      </c>
      <c r="U96" s="68"/>
      <c r="V96" s="68"/>
      <c r="W96" s="69"/>
      <c r="X96" s="70" t="s">
        <v>12</v>
      </c>
    </row>
    <row r="97" spans="1:24" s="71" customFormat="1" x14ac:dyDescent="0.2">
      <c r="A97" s="57" t="str">
        <f t="shared" si="20"/>
        <v>S</v>
      </c>
      <c r="B97" s="58">
        <f t="shared" ca="1" si="21"/>
        <v>2</v>
      </c>
      <c r="C97" s="58" t="str">
        <f t="shared" ca="1" si="13"/>
        <v>S</v>
      </c>
      <c r="D97" s="58">
        <f t="shared" ca="1" si="22"/>
        <v>0</v>
      </c>
      <c r="E97" s="58">
        <f t="shared" ca="1" si="14"/>
        <v>1</v>
      </c>
      <c r="F97" s="58">
        <f t="shared" ca="1" si="15"/>
        <v>5</v>
      </c>
      <c r="G97" s="58">
        <f t="shared" ca="1" si="16"/>
        <v>0</v>
      </c>
      <c r="H97" s="58">
        <f t="shared" ca="1" si="17"/>
        <v>0</v>
      </c>
      <c r="I97" s="58">
        <f t="shared" ca="1" si="8"/>
        <v>0</v>
      </c>
      <c r="J97" s="58">
        <f t="shared" ca="1" si="23"/>
        <v>0</v>
      </c>
      <c r="K97" s="58">
        <f t="shared" ca="1" si="24"/>
        <v>0</v>
      </c>
      <c r="L97" s="59" t="s">
        <v>57</v>
      </c>
      <c r="M97" s="60" t="s">
        <v>52</v>
      </c>
      <c r="N97" s="61" t="s">
        <v>52</v>
      </c>
      <c r="O97" s="62" t="s">
        <v>239</v>
      </c>
      <c r="P97" s="63" t="s">
        <v>62</v>
      </c>
      <c r="Q97" s="64">
        <v>71184</v>
      </c>
      <c r="R97" s="65" t="s">
        <v>240</v>
      </c>
      <c r="S97" s="66" t="s">
        <v>98</v>
      </c>
      <c r="T97" s="67">
        <v>3</v>
      </c>
      <c r="U97" s="68"/>
      <c r="V97" s="68"/>
      <c r="W97" s="69"/>
      <c r="X97" s="70" t="s">
        <v>12</v>
      </c>
    </row>
    <row r="98" spans="1:24" s="71" customFormat="1" ht="33.75" x14ac:dyDescent="0.2">
      <c r="A98" s="57" t="str">
        <f t="shared" si="20"/>
        <v>S</v>
      </c>
      <c r="B98" s="58">
        <f t="shared" ca="1" si="21"/>
        <v>2</v>
      </c>
      <c r="C98" s="58" t="str">
        <f t="shared" ca="1" si="13"/>
        <v>S</v>
      </c>
      <c r="D98" s="58">
        <f t="shared" ca="1" si="22"/>
        <v>0</v>
      </c>
      <c r="E98" s="58">
        <f t="shared" ca="1" si="14"/>
        <v>1</v>
      </c>
      <c r="F98" s="58">
        <f t="shared" ca="1" si="15"/>
        <v>5</v>
      </c>
      <c r="G98" s="58">
        <f t="shared" ca="1" si="16"/>
        <v>0</v>
      </c>
      <c r="H98" s="58">
        <f t="shared" ca="1" si="17"/>
        <v>0</v>
      </c>
      <c r="I98" s="58">
        <f t="shared" ca="1" si="8"/>
        <v>0</v>
      </c>
      <c r="J98" s="58">
        <f t="shared" ca="1" si="23"/>
        <v>0</v>
      </c>
      <c r="K98" s="58">
        <f t="shared" ca="1" si="24"/>
        <v>0</v>
      </c>
      <c r="L98" s="59" t="s">
        <v>57</v>
      </c>
      <c r="M98" s="60" t="s">
        <v>52</v>
      </c>
      <c r="N98" s="61" t="s">
        <v>52</v>
      </c>
      <c r="O98" s="62" t="s">
        <v>241</v>
      </c>
      <c r="P98" s="63" t="s">
        <v>54</v>
      </c>
      <c r="Q98" s="64">
        <v>91844</v>
      </c>
      <c r="R98" s="65" t="s">
        <v>242</v>
      </c>
      <c r="S98" s="66" t="s">
        <v>128</v>
      </c>
      <c r="T98" s="67">
        <v>200</v>
      </c>
      <c r="U98" s="68"/>
      <c r="V98" s="68"/>
      <c r="W98" s="69"/>
      <c r="X98" s="70" t="s">
        <v>12</v>
      </c>
    </row>
    <row r="99" spans="1:24" s="71" customFormat="1" ht="33.75" x14ac:dyDescent="0.2">
      <c r="A99" s="57" t="str">
        <f t="shared" si="20"/>
        <v>S</v>
      </c>
      <c r="B99" s="58">
        <f t="shared" ca="1" si="21"/>
        <v>2</v>
      </c>
      <c r="C99" s="58" t="str">
        <f t="shared" ca="1" si="13"/>
        <v>S</v>
      </c>
      <c r="D99" s="58">
        <f t="shared" ca="1" si="22"/>
        <v>0</v>
      </c>
      <c r="E99" s="58">
        <f t="shared" ca="1" si="14"/>
        <v>1</v>
      </c>
      <c r="F99" s="58">
        <f t="shared" ca="1" si="15"/>
        <v>5</v>
      </c>
      <c r="G99" s="58">
        <f t="shared" ca="1" si="16"/>
        <v>0</v>
      </c>
      <c r="H99" s="58">
        <f t="shared" ca="1" si="17"/>
        <v>0</v>
      </c>
      <c r="I99" s="58">
        <f t="shared" ca="1" si="8"/>
        <v>0</v>
      </c>
      <c r="J99" s="58">
        <f t="shared" ca="1" si="23"/>
        <v>0</v>
      </c>
      <c r="K99" s="58">
        <f t="shared" ca="1" si="24"/>
        <v>0</v>
      </c>
      <c r="L99" s="59" t="s">
        <v>57</v>
      </c>
      <c r="M99" s="60" t="s">
        <v>52</v>
      </c>
      <c r="N99" s="61" t="s">
        <v>52</v>
      </c>
      <c r="O99" s="62" t="s">
        <v>243</v>
      </c>
      <c r="P99" s="63" t="s">
        <v>54</v>
      </c>
      <c r="Q99" s="64" t="s">
        <v>244</v>
      </c>
      <c r="R99" s="65" t="s">
        <v>245</v>
      </c>
      <c r="S99" s="66" t="s">
        <v>128</v>
      </c>
      <c r="T99" s="67">
        <v>10</v>
      </c>
      <c r="U99" s="68"/>
      <c r="V99" s="68"/>
      <c r="W99" s="69"/>
      <c r="X99" s="70" t="s">
        <v>246</v>
      </c>
    </row>
    <row r="100" spans="1:24" s="71" customFormat="1" ht="33.75" x14ac:dyDescent="0.2">
      <c r="A100" s="57" t="str">
        <f t="shared" si="20"/>
        <v>S</v>
      </c>
      <c r="B100" s="58">
        <f t="shared" ca="1" si="21"/>
        <v>2</v>
      </c>
      <c r="C100" s="58" t="str">
        <f t="shared" ca="1" si="13"/>
        <v>S</v>
      </c>
      <c r="D100" s="58">
        <f t="shared" ca="1" si="22"/>
        <v>0</v>
      </c>
      <c r="E100" s="58">
        <f t="shared" ca="1" si="14"/>
        <v>1</v>
      </c>
      <c r="F100" s="58">
        <f t="shared" ca="1" si="15"/>
        <v>5</v>
      </c>
      <c r="G100" s="58">
        <f t="shared" ca="1" si="16"/>
        <v>0</v>
      </c>
      <c r="H100" s="58">
        <f t="shared" ca="1" si="17"/>
        <v>0</v>
      </c>
      <c r="I100" s="58">
        <f t="shared" ca="1" si="8"/>
        <v>0</v>
      </c>
      <c r="J100" s="58">
        <f t="shared" ca="1" si="23"/>
        <v>0</v>
      </c>
      <c r="K100" s="58">
        <f t="shared" ca="1" si="24"/>
        <v>0</v>
      </c>
      <c r="L100" s="59" t="s">
        <v>57</v>
      </c>
      <c r="M100" s="60" t="s">
        <v>52</v>
      </c>
      <c r="N100" s="61" t="s">
        <v>52</v>
      </c>
      <c r="O100" s="62" t="s">
        <v>247</v>
      </c>
      <c r="P100" s="63" t="s">
        <v>54</v>
      </c>
      <c r="Q100" s="64">
        <v>91871</v>
      </c>
      <c r="R100" s="65" t="s">
        <v>248</v>
      </c>
      <c r="S100" s="66" t="s">
        <v>128</v>
      </c>
      <c r="T100" s="67">
        <v>670</v>
      </c>
      <c r="U100" s="68"/>
      <c r="V100" s="68"/>
      <c r="W100" s="69"/>
      <c r="X100" s="70" t="s">
        <v>249</v>
      </c>
    </row>
    <row r="101" spans="1:24" s="71" customFormat="1" ht="33.75" x14ac:dyDescent="0.2">
      <c r="A101" s="57" t="str">
        <f t="shared" si="20"/>
        <v>S</v>
      </c>
      <c r="B101" s="58">
        <f t="shared" ca="1" si="21"/>
        <v>2</v>
      </c>
      <c r="C101" s="58" t="str">
        <f t="shared" ca="1" si="13"/>
        <v>S</v>
      </c>
      <c r="D101" s="58">
        <f t="shared" ca="1" si="22"/>
        <v>0</v>
      </c>
      <c r="E101" s="58">
        <f t="shared" ca="1" si="14"/>
        <v>1</v>
      </c>
      <c r="F101" s="58">
        <f t="shared" ca="1" si="15"/>
        <v>5</v>
      </c>
      <c r="G101" s="58">
        <f t="shared" ca="1" si="16"/>
        <v>0</v>
      </c>
      <c r="H101" s="58">
        <f t="shared" ca="1" si="17"/>
        <v>0</v>
      </c>
      <c r="I101" s="58">
        <f t="shared" ca="1" si="8"/>
        <v>0</v>
      </c>
      <c r="J101" s="58">
        <f t="shared" ca="1" si="23"/>
        <v>0</v>
      </c>
      <c r="K101" s="58">
        <f t="shared" ca="1" si="24"/>
        <v>0</v>
      </c>
      <c r="L101" s="59" t="s">
        <v>57</v>
      </c>
      <c r="M101" s="60" t="s">
        <v>52</v>
      </c>
      <c r="N101" s="61" t="s">
        <v>52</v>
      </c>
      <c r="O101" s="62" t="s">
        <v>250</v>
      </c>
      <c r="P101" s="63" t="s">
        <v>54</v>
      </c>
      <c r="Q101" s="64">
        <v>91872</v>
      </c>
      <c r="R101" s="65" t="s">
        <v>251</v>
      </c>
      <c r="S101" s="66" t="s">
        <v>128</v>
      </c>
      <c r="T101" s="67">
        <v>120</v>
      </c>
      <c r="U101" s="68"/>
      <c r="V101" s="68"/>
      <c r="W101" s="69"/>
      <c r="X101" s="70" t="s">
        <v>252</v>
      </c>
    </row>
    <row r="102" spans="1:24" s="71" customFormat="1" ht="22.5" x14ac:dyDescent="0.2">
      <c r="A102" s="57" t="str">
        <f t="shared" si="20"/>
        <v>S</v>
      </c>
      <c r="B102" s="58">
        <f t="shared" ca="1" si="21"/>
        <v>2</v>
      </c>
      <c r="C102" s="58" t="str">
        <f t="shared" ca="1" si="13"/>
        <v>S</v>
      </c>
      <c r="D102" s="58">
        <f t="shared" ca="1" si="22"/>
        <v>0</v>
      </c>
      <c r="E102" s="58">
        <f t="shared" ca="1" si="14"/>
        <v>1</v>
      </c>
      <c r="F102" s="58">
        <f t="shared" ca="1" si="15"/>
        <v>5</v>
      </c>
      <c r="G102" s="58">
        <f t="shared" ca="1" si="16"/>
        <v>0</v>
      </c>
      <c r="H102" s="58">
        <f t="shared" ca="1" si="17"/>
        <v>0</v>
      </c>
      <c r="I102" s="58">
        <f t="shared" ca="1" si="8"/>
        <v>0</v>
      </c>
      <c r="J102" s="58">
        <f t="shared" ca="1" si="23"/>
        <v>0</v>
      </c>
      <c r="K102" s="58">
        <f t="shared" ca="1" si="24"/>
        <v>0</v>
      </c>
      <c r="L102" s="59" t="s">
        <v>57</v>
      </c>
      <c r="M102" s="60" t="s">
        <v>52</v>
      </c>
      <c r="N102" s="61" t="s">
        <v>52</v>
      </c>
      <c r="O102" s="62" t="s">
        <v>253</v>
      </c>
      <c r="P102" s="63" t="s">
        <v>54</v>
      </c>
      <c r="Q102" s="64">
        <v>93009</v>
      </c>
      <c r="R102" s="65" t="s">
        <v>254</v>
      </c>
      <c r="S102" s="66" t="s">
        <v>128</v>
      </c>
      <c r="T102" s="67">
        <v>20</v>
      </c>
      <c r="U102" s="68"/>
      <c r="V102" s="68"/>
      <c r="W102" s="69"/>
      <c r="X102" s="70" t="s">
        <v>12</v>
      </c>
    </row>
    <row r="103" spans="1:24" s="71" customFormat="1" x14ac:dyDescent="0.2">
      <c r="A103" s="57" t="str">
        <f t="shared" si="20"/>
        <v>S</v>
      </c>
      <c r="B103" s="58">
        <f t="shared" ca="1" si="21"/>
        <v>2</v>
      </c>
      <c r="C103" s="58" t="str">
        <f t="shared" ca="1" si="13"/>
        <v>S</v>
      </c>
      <c r="D103" s="58">
        <f t="shared" ca="1" si="22"/>
        <v>0</v>
      </c>
      <c r="E103" s="58">
        <f t="shared" ca="1" si="14"/>
        <v>1</v>
      </c>
      <c r="F103" s="58">
        <f t="shared" ca="1" si="15"/>
        <v>5</v>
      </c>
      <c r="G103" s="58">
        <f t="shared" ca="1" si="16"/>
        <v>0</v>
      </c>
      <c r="H103" s="58">
        <f t="shared" ca="1" si="17"/>
        <v>0</v>
      </c>
      <c r="I103" s="58">
        <f t="shared" ca="1" si="8"/>
        <v>0</v>
      </c>
      <c r="J103" s="58">
        <f t="shared" ca="1" si="23"/>
        <v>0</v>
      </c>
      <c r="K103" s="58">
        <f t="shared" ca="1" si="24"/>
        <v>0</v>
      </c>
      <c r="L103" s="59" t="s">
        <v>57</v>
      </c>
      <c r="M103" s="60" t="s">
        <v>52</v>
      </c>
      <c r="N103" s="61" t="s">
        <v>52</v>
      </c>
      <c r="O103" s="62" t="s">
        <v>255</v>
      </c>
      <c r="P103" s="63" t="s">
        <v>62</v>
      </c>
      <c r="Q103" s="64">
        <v>71215</v>
      </c>
      <c r="R103" s="65" t="s">
        <v>256</v>
      </c>
      <c r="S103" s="66" t="s">
        <v>257</v>
      </c>
      <c r="T103" s="67">
        <v>5</v>
      </c>
      <c r="U103" s="68"/>
      <c r="V103" s="68"/>
      <c r="W103" s="69"/>
      <c r="X103" s="70" t="s">
        <v>12</v>
      </c>
    </row>
    <row r="104" spans="1:24" s="71" customFormat="1" x14ac:dyDescent="0.2">
      <c r="A104" s="57" t="str">
        <f t="shared" si="20"/>
        <v>S</v>
      </c>
      <c r="B104" s="58">
        <f t="shared" ca="1" si="21"/>
        <v>2</v>
      </c>
      <c r="C104" s="58" t="str">
        <f t="shared" ca="1" si="13"/>
        <v>S</v>
      </c>
      <c r="D104" s="58">
        <f t="shared" ca="1" si="22"/>
        <v>0</v>
      </c>
      <c r="E104" s="58">
        <f t="shared" ca="1" si="14"/>
        <v>1</v>
      </c>
      <c r="F104" s="58">
        <f t="shared" ca="1" si="15"/>
        <v>5</v>
      </c>
      <c r="G104" s="58">
        <f t="shared" ca="1" si="16"/>
        <v>0</v>
      </c>
      <c r="H104" s="58">
        <f t="shared" ca="1" si="17"/>
        <v>0</v>
      </c>
      <c r="I104" s="58">
        <f t="shared" ca="1" si="8"/>
        <v>0</v>
      </c>
      <c r="J104" s="58">
        <f t="shared" ca="1" si="23"/>
        <v>0</v>
      </c>
      <c r="K104" s="58">
        <f t="shared" ca="1" si="24"/>
        <v>0</v>
      </c>
      <c r="L104" s="59" t="s">
        <v>57</v>
      </c>
      <c r="M104" s="60" t="s">
        <v>52</v>
      </c>
      <c r="N104" s="61" t="s">
        <v>52</v>
      </c>
      <c r="O104" s="62" t="s">
        <v>258</v>
      </c>
      <c r="P104" s="63" t="s">
        <v>62</v>
      </c>
      <c r="Q104" s="64">
        <v>71381</v>
      </c>
      <c r="R104" s="65" t="s">
        <v>259</v>
      </c>
      <c r="S104" s="66" t="s">
        <v>98</v>
      </c>
      <c r="T104" s="67">
        <v>3</v>
      </c>
      <c r="U104" s="68"/>
      <c r="V104" s="68"/>
      <c r="W104" s="69"/>
      <c r="X104" s="70" t="s">
        <v>12</v>
      </c>
    </row>
    <row r="105" spans="1:24" s="71" customFormat="1" x14ac:dyDescent="0.2">
      <c r="A105" s="57" t="str">
        <f t="shared" si="20"/>
        <v>S</v>
      </c>
      <c r="B105" s="58">
        <f t="shared" ca="1" si="21"/>
        <v>2</v>
      </c>
      <c r="C105" s="58" t="str">
        <f t="shared" ca="1" si="13"/>
        <v>S</v>
      </c>
      <c r="D105" s="58">
        <f t="shared" ca="1" si="22"/>
        <v>0</v>
      </c>
      <c r="E105" s="58">
        <f t="shared" ca="1" si="14"/>
        <v>1</v>
      </c>
      <c r="F105" s="58">
        <f t="shared" ca="1" si="15"/>
        <v>5</v>
      </c>
      <c r="G105" s="58">
        <f t="shared" ca="1" si="16"/>
        <v>0</v>
      </c>
      <c r="H105" s="58">
        <f t="shared" ca="1" si="17"/>
        <v>0</v>
      </c>
      <c r="I105" s="58">
        <f t="shared" ca="1" si="8"/>
        <v>0</v>
      </c>
      <c r="J105" s="58">
        <f t="shared" ca="1" si="23"/>
        <v>0</v>
      </c>
      <c r="K105" s="58">
        <f t="shared" ca="1" si="24"/>
        <v>0</v>
      </c>
      <c r="L105" s="59" t="s">
        <v>57</v>
      </c>
      <c r="M105" s="60" t="s">
        <v>52</v>
      </c>
      <c r="N105" s="61" t="s">
        <v>52</v>
      </c>
      <c r="O105" s="62" t="s">
        <v>260</v>
      </c>
      <c r="P105" s="63" t="s">
        <v>62</v>
      </c>
      <c r="Q105" s="64">
        <v>70255</v>
      </c>
      <c r="R105" s="65" t="s">
        <v>261</v>
      </c>
      <c r="S105" s="66" t="s">
        <v>219</v>
      </c>
      <c r="T105" s="67">
        <v>2</v>
      </c>
      <c r="U105" s="68"/>
      <c r="V105" s="68"/>
      <c r="W105" s="69"/>
      <c r="X105" s="70" t="s">
        <v>12</v>
      </c>
    </row>
    <row r="106" spans="1:24" s="71" customFormat="1" ht="22.5" x14ac:dyDescent="0.2">
      <c r="A106" s="57" t="str">
        <f t="shared" si="20"/>
        <v>S</v>
      </c>
      <c r="B106" s="58">
        <f t="shared" ca="1" si="21"/>
        <v>2</v>
      </c>
      <c r="C106" s="58" t="str">
        <f t="shared" ca="1" si="13"/>
        <v>S</v>
      </c>
      <c r="D106" s="58">
        <f t="shared" ca="1" si="22"/>
        <v>0</v>
      </c>
      <c r="E106" s="58">
        <f t="shared" ca="1" si="14"/>
        <v>1</v>
      </c>
      <c r="F106" s="58">
        <f t="shared" ca="1" si="15"/>
        <v>5</v>
      </c>
      <c r="G106" s="58">
        <f t="shared" ca="1" si="16"/>
        <v>0</v>
      </c>
      <c r="H106" s="58">
        <f t="shared" ca="1" si="17"/>
        <v>0</v>
      </c>
      <c r="I106" s="58">
        <f t="shared" ca="1" si="8"/>
        <v>0</v>
      </c>
      <c r="J106" s="58">
        <f t="shared" ca="1" si="23"/>
        <v>0</v>
      </c>
      <c r="K106" s="58">
        <f t="shared" ca="1" si="24"/>
        <v>0</v>
      </c>
      <c r="L106" s="59" t="s">
        <v>57</v>
      </c>
      <c r="M106" s="60" t="s">
        <v>52</v>
      </c>
      <c r="N106" s="61" t="s">
        <v>52</v>
      </c>
      <c r="O106" s="62" t="s">
        <v>262</v>
      </c>
      <c r="P106" s="63" t="s">
        <v>54</v>
      </c>
      <c r="Q106" s="64">
        <v>98111</v>
      </c>
      <c r="R106" s="65" t="s">
        <v>263</v>
      </c>
      <c r="S106" s="66" t="s">
        <v>212</v>
      </c>
      <c r="T106" s="67">
        <v>1</v>
      </c>
      <c r="U106" s="68"/>
      <c r="V106" s="68"/>
      <c r="W106" s="69"/>
      <c r="X106" s="70" t="s">
        <v>12</v>
      </c>
    </row>
    <row r="107" spans="1:24" s="71" customFormat="1" ht="22.5" x14ac:dyDescent="0.2">
      <c r="A107" s="57" t="str">
        <f t="shared" si="20"/>
        <v>S</v>
      </c>
      <c r="B107" s="58">
        <f t="shared" ca="1" si="21"/>
        <v>2</v>
      </c>
      <c r="C107" s="58" t="str">
        <f t="shared" ca="1" si="13"/>
        <v>S</v>
      </c>
      <c r="D107" s="58">
        <f t="shared" ca="1" si="22"/>
        <v>0</v>
      </c>
      <c r="E107" s="58">
        <f t="shared" ca="1" si="14"/>
        <v>1</v>
      </c>
      <c r="F107" s="58">
        <f t="shared" ca="1" si="15"/>
        <v>5</v>
      </c>
      <c r="G107" s="58">
        <f t="shared" ca="1" si="16"/>
        <v>0</v>
      </c>
      <c r="H107" s="58">
        <f t="shared" ca="1" si="17"/>
        <v>0</v>
      </c>
      <c r="I107" s="58">
        <f t="shared" ca="1" si="8"/>
        <v>0</v>
      </c>
      <c r="J107" s="58">
        <f t="shared" ca="1" si="23"/>
        <v>0</v>
      </c>
      <c r="K107" s="58">
        <f t="shared" ca="1" si="24"/>
        <v>0</v>
      </c>
      <c r="L107" s="59" t="s">
        <v>57</v>
      </c>
      <c r="M107" s="60" t="s">
        <v>52</v>
      </c>
      <c r="N107" s="61" t="s">
        <v>52</v>
      </c>
      <c r="O107" s="62" t="s">
        <v>264</v>
      </c>
      <c r="P107" s="63" t="s">
        <v>54</v>
      </c>
      <c r="Q107" s="64">
        <v>91953</v>
      </c>
      <c r="R107" s="65" t="s">
        <v>265</v>
      </c>
      <c r="S107" s="66" t="s">
        <v>212</v>
      </c>
      <c r="T107" s="67">
        <v>27</v>
      </c>
      <c r="U107" s="68"/>
      <c r="V107" s="68"/>
      <c r="W107" s="69"/>
      <c r="X107" s="70" t="s">
        <v>266</v>
      </c>
    </row>
    <row r="108" spans="1:24" s="71" customFormat="1" ht="22.5" x14ac:dyDescent="0.2">
      <c r="A108" s="57" t="str">
        <f t="shared" si="20"/>
        <v>S</v>
      </c>
      <c r="B108" s="58">
        <f t="shared" ca="1" si="21"/>
        <v>2</v>
      </c>
      <c r="C108" s="58" t="str">
        <f t="shared" ca="1" si="13"/>
        <v>S</v>
      </c>
      <c r="D108" s="58">
        <f t="shared" ca="1" si="22"/>
        <v>0</v>
      </c>
      <c r="E108" s="58">
        <f t="shared" ca="1" si="14"/>
        <v>1</v>
      </c>
      <c r="F108" s="58">
        <f t="shared" ca="1" si="15"/>
        <v>5</v>
      </c>
      <c r="G108" s="58">
        <f t="shared" ca="1" si="16"/>
        <v>0</v>
      </c>
      <c r="H108" s="58">
        <f t="shared" ca="1" si="17"/>
        <v>0</v>
      </c>
      <c r="I108" s="58">
        <f t="shared" ca="1" si="8"/>
        <v>0</v>
      </c>
      <c r="J108" s="58">
        <f t="shared" ca="1" si="23"/>
        <v>0</v>
      </c>
      <c r="K108" s="58">
        <f t="shared" ca="1" si="24"/>
        <v>0</v>
      </c>
      <c r="L108" s="59" t="s">
        <v>57</v>
      </c>
      <c r="M108" s="60" t="s">
        <v>52</v>
      </c>
      <c r="N108" s="61" t="s">
        <v>52</v>
      </c>
      <c r="O108" s="62" t="s">
        <v>267</v>
      </c>
      <c r="P108" s="63" t="s">
        <v>54</v>
      </c>
      <c r="Q108" s="64">
        <v>91959</v>
      </c>
      <c r="R108" s="65" t="s">
        <v>268</v>
      </c>
      <c r="S108" s="66" t="s">
        <v>212</v>
      </c>
      <c r="T108" s="67">
        <v>1</v>
      </c>
      <c r="U108" s="68"/>
      <c r="V108" s="68"/>
      <c r="W108" s="69"/>
      <c r="X108" s="70" t="s">
        <v>269</v>
      </c>
    </row>
    <row r="109" spans="1:24" s="71" customFormat="1" x14ac:dyDescent="0.2">
      <c r="A109" s="57" t="str">
        <f t="shared" si="20"/>
        <v>S</v>
      </c>
      <c r="B109" s="58">
        <f t="shared" ca="1" si="21"/>
        <v>2</v>
      </c>
      <c r="C109" s="58" t="str">
        <f t="shared" ca="1" si="13"/>
        <v>S</v>
      </c>
      <c r="D109" s="58">
        <f t="shared" ca="1" si="22"/>
        <v>0</v>
      </c>
      <c r="E109" s="58">
        <f t="shared" ca="1" si="14"/>
        <v>1</v>
      </c>
      <c r="F109" s="58">
        <f t="shared" ca="1" si="15"/>
        <v>5</v>
      </c>
      <c r="G109" s="58">
        <f t="shared" ca="1" si="16"/>
        <v>0</v>
      </c>
      <c r="H109" s="58">
        <f t="shared" ca="1" si="17"/>
        <v>0</v>
      </c>
      <c r="I109" s="58">
        <f t="shared" ca="1" si="8"/>
        <v>0</v>
      </c>
      <c r="J109" s="58">
        <f t="shared" ca="1" si="23"/>
        <v>0</v>
      </c>
      <c r="K109" s="58">
        <f t="shared" ca="1" si="24"/>
        <v>0</v>
      </c>
      <c r="L109" s="59" t="s">
        <v>57</v>
      </c>
      <c r="M109" s="60" t="s">
        <v>52</v>
      </c>
      <c r="N109" s="61" t="s">
        <v>52</v>
      </c>
      <c r="O109" s="62" t="s">
        <v>270</v>
      </c>
      <c r="P109" s="63" t="s">
        <v>125</v>
      </c>
      <c r="Q109" s="64" t="s">
        <v>271</v>
      </c>
      <c r="R109" s="65" t="s">
        <v>272</v>
      </c>
      <c r="S109" s="66" t="s">
        <v>273</v>
      </c>
      <c r="T109" s="67">
        <v>162</v>
      </c>
      <c r="U109" s="68"/>
      <c r="V109" s="68"/>
      <c r="W109" s="69"/>
      <c r="X109" s="70" t="s">
        <v>12</v>
      </c>
    </row>
    <row r="110" spans="1:24" s="71" customFormat="1" ht="22.5" x14ac:dyDescent="0.2">
      <c r="A110" s="57" t="str">
        <f t="shared" si="20"/>
        <v>S</v>
      </c>
      <c r="B110" s="58">
        <f t="shared" ca="1" si="21"/>
        <v>2</v>
      </c>
      <c r="C110" s="58" t="str">
        <f t="shared" ca="1" si="13"/>
        <v>S</v>
      </c>
      <c r="D110" s="58">
        <f t="shared" ca="1" si="22"/>
        <v>0</v>
      </c>
      <c r="E110" s="58">
        <f t="shared" ca="1" si="14"/>
        <v>1</v>
      </c>
      <c r="F110" s="58">
        <f t="shared" ca="1" si="15"/>
        <v>5</v>
      </c>
      <c r="G110" s="58">
        <f t="shared" ca="1" si="16"/>
        <v>0</v>
      </c>
      <c r="H110" s="58">
        <f t="shared" ca="1" si="17"/>
        <v>0</v>
      </c>
      <c r="I110" s="58">
        <f t="shared" ca="1" si="8"/>
        <v>0</v>
      </c>
      <c r="J110" s="58">
        <f t="shared" ca="1" si="23"/>
        <v>0</v>
      </c>
      <c r="K110" s="58">
        <f t="shared" ca="1" si="24"/>
        <v>0</v>
      </c>
      <c r="L110" s="59" t="s">
        <v>57</v>
      </c>
      <c r="M110" s="60" t="s">
        <v>52</v>
      </c>
      <c r="N110" s="61" t="s">
        <v>52</v>
      </c>
      <c r="O110" s="62" t="s">
        <v>274</v>
      </c>
      <c r="P110" s="63" t="s">
        <v>54</v>
      </c>
      <c r="Q110" s="64">
        <v>97610</v>
      </c>
      <c r="R110" s="65" t="s">
        <v>275</v>
      </c>
      <c r="S110" s="66" t="s">
        <v>212</v>
      </c>
      <c r="T110" s="67">
        <v>10</v>
      </c>
      <c r="U110" s="68"/>
      <c r="V110" s="68"/>
      <c r="W110" s="69"/>
      <c r="X110" s="70" t="s">
        <v>12</v>
      </c>
    </row>
    <row r="111" spans="1:24" s="71" customFormat="1" ht="22.5" x14ac:dyDescent="0.2">
      <c r="A111" s="57" t="str">
        <f t="shared" si="20"/>
        <v>S</v>
      </c>
      <c r="B111" s="58">
        <f t="shared" ca="1" si="21"/>
        <v>2</v>
      </c>
      <c r="C111" s="58" t="str">
        <f t="shared" ca="1" si="13"/>
        <v>S</v>
      </c>
      <c r="D111" s="58">
        <f t="shared" ca="1" si="22"/>
        <v>0</v>
      </c>
      <c r="E111" s="58">
        <f t="shared" ca="1" si="14"/>
        <v>1</v>
      </c>
      <c r="F111" s="58">
        <f t="shared" ca="1" si="15"/>
        <v>5</v>
      </c>
      <c r="G111" s="58">
        <f t="shared" ca="1" si="16"/>
        <v>0</v>
      </c>
      <c r="H111" s="58">
        <f t="shared" ca="1" si="17"/>
        <v>0</v>
      </c>
      <c r="I111" s="58">
        <f t="shared" ca="1" si="8"/>
        <v>0</v>
      </c>
      <c r="J111" s="58">
        <f t="shared" ca="1" si="23"/>
        <v>0</v>
      </c>
      <c r="K111" s="58">
        <f t="shared" ca="1" si="24"/>
        <v>0</v>
      </c>
      <c r="L111" s="59" t="s">
        <v>57</v>
      </c>
      <c r="M111" s="60" t="s">
        <v>52</v>
      </c>
      <c r="N111" s="61" t="s">
        <v>52</v>
      </c>
      <c r="O111" s="62" t="s">
        <v>276</v>
      </c>
      <c r="P111" s="63" t="s">
        <v>54</v>
      </c>
      <c r="Q111" s="64">
        <v>97585</v>
      </c>
      <c r="R111" s="65" t="s">
        <v>277</v>
      </c>
      <c r="S111" s="66" t="s">
        <v>212</v>
      </c>
      <c r="T111" s="67">
        <v>81</v>
      </c>
      <c r="U111" s="68"/>
      <c r="V111" s="68"/>
      <c r="W111" s="69"/>
      <c r="X111" s="70" t="s">
        <v>12</v>
      </c>
    </row>
    <row r="112" spans="1:24" s="71" customFormat="1" x14ac:dyDescent="0.2">
      <c r="A112" s="57" t="str">
        <f t="shared" si="20"/>
        <v>S</v>
      </c>
      <c r="B112" s="58">
        <f t="shared" ca="1" si="21"/>
        <v>2</v>
      </c>
      <c r="C112" s="58" t="str">
        <f t="shared" ca="1" si="13"/>
        <v>S</v>
      </c>
      <c r="D112" s="58">
        <f t="shared" ca="1" si="22"/>
        <v>0</v>
      </c>
      <c r="E112" s="58">
        <f t="shared" ca="1" si="14"/>
        <v>1</v>
      </c>
      <c r="F112" s="58">
        <f t="shared" ca="1" si="15"/>
        <v>5</v>
      </c>
      <c r="G112" s="58">
        <f t="shared" ca="1" si="16"/>
        <v>0</v>
      </c>
      <c r="H112" s="58">
        <f t="shared" ca="1" si="17"/>
        <v>0</v>
      </c>
      <c r="I112" s="58">
        <f t="shared" ca="1" si="8"/>
        <v>0</v>
      </c>
      <c r="J112" s="58">
        <f t="shared" ca="1" si="23"/>
        <v>0</v>
      </c>
      <c r="K112" s="58">
        <f t="shared" ca="1" si="24"/>
        <v>0</v>
      </c>
      <c r="L112" s="59" t="s">
        <v>57</v>
      </c>
      <c r="M112" s="60" t="s">
        <v>52</v>
      </c>
      <c r="N112" s="61" t="s">
        <v>52</v>
      </c>
      <c r="O112" s="62" t="s">
        <v>278</v>
      </c>
      <c r="P112" s="63" t="s">
        <v>125</v>
      </c>
      <c r="Q112" s="64" t="s">
        <v>279</v>
      </c>
      <c r="R112" s="65" t="s">
        <v>280</v>
      </c>
      <c r="S112" s="66" t="s">
        <v>273</v>
      </c>
      <c r="T112" s="67">
        <v>13</v>
      </c>
      <c r="U112" s="68"/>
      <c r="V112" s="68"/>
      <c r="W112" s="69"/>
      <c r="X112" s="70" t="s">
        <v>12</v>
      </c>
    </row>
    <row r="113" spans="1:24" s="71" customFormat="1" x14ac:dyDescent="0.2">
      <c r="A113" s="57" t="str">
        <f t="shared" si="20"/>
        <v>S</v>
      </c>
      <c r="B113" s="58">
        <f t="shared" ca="1" si="21"/>
        <v>2</v>
      </c>
      <c r="C113" s="58" t="str">
        <f t="shared" ca="1" si="13"/>
        <v>S</v>
      </c>
      <c r="D113" s="58">
        <f t="shared" ca="1" si="22"/>
        <v>0</v>
      </c>
      <c r="E113" s="58">
        <f t="shared" ca="1" si="14"/>
        <v>1</v>
      </c>
      <c r="F113" s="58">
        <f t="shared" ca="1" si="15"/>
        <v>5</v>
      </c>
      <c r="G113" s="58">
        <f t="shared" ca="1" si="16"/>
        <v>0</v>
      </c>
      <c r="H113" s="58">
        <f t="shared" ca="1" si="17"/>
        <v>0</v>
      </c>
      <c r="I113" s="58">
        <f t="shared" ca="1" si="8"/>
        <v>0</v>
      </c>
      <c r="J113" s="58">
        <f t="shared" ca="1" si="23"/>
        <v>0</v>
      </c>
      <c r="K113" s="58">
        <f t="shared" ca="1" si="24"/>
        <v>0</v>
      </c>
      <c r="L113" s="59" t="s">
        <v>57</v>
      </c>
      <c r="M113" s="60" t="s">
        <v>52</v>
      </c>
      <c r="N113" s="61" t="s">
        <v>52</v>
      </c>
      <c r="O113" s="62" t="s">
        <v>281</v>
      </c>
      <c r="P113" s="63" t="s">
        <v>62</v>
      </c>
      <c r="Q113" s="64">
        <v>71562</v>
      </c>
      <c r="R113" s="65" t="s">
        <v>282</v>
      </c>
      <c r="S113" s="66" t="s">
        <v>98</v>
      </c>
      <c r="T113" s="67">
        <v>8</v>
      </c>
      <c r="U113" s="68"/>
      <c r="V113" s="68"/>
      <c r="W113" s="69"/>
      <c r="X113" s="70" t="s">
        <v>12</v>
      </c>
    </row>
    <row r="114" spans="1:24" s="71" customFormat="1" x14ac:dyDescent="0.2">
      <c r="A114" s="57" t="str">
        <f t="shared" si="20"/>
        <v>S</v>
      </c>
      <c r="B114" s="58">
        <f t="shared" ca="1" si="21"/>
        <v>2</v>
      </c>
      <c r="C114" s="58" t="str">
        <f t="shared" ca="1" si="13"/>
        <v>S</v>
      </c>
      <c r="D114" s="58">
        <f t="shared" ca="1" si="22"/>
        <v>0</v>
      </c>
      <c r="E114" s="58">
        <f t="shared" ca="1" si="14"/>
        <v>1</v>
      </c>
      <c r="F114" s="58">
        <f t="shared" ca="1" si="15"/>
        <v>5</v>
      </c>
      <c r="G114" s="58">
        <f t="shared" ca="1" si="16"/>
        <v>0</v>
      </c>
      <c r="H114" s="58">
        <f t="shared" ca="1" si="17"/>
        <v>0</v>
      </c>
      <c r="I114" s="58">
        <f t="shared" ca="1" si="8"/>
        <v>0</v>
      </c>
      <c r="J114" s="58">
        <f t="shared" ca="1" si="23"/>
        <v>0</v>
      </c>
      <c r="K114" s="58">
        <f t="shared" ca="1" si="24"/>
        <v>0</v>
      </c>
      <c r="L114" s="59" t="s">
        <v>57</v>
      </c>
      <c r="M114" s="60" t="s">
        <v>52</v>
      </c>
      <c r="N114" s="61" t="s">
        <v>52</v>
      </c>
      <c r="O114" s="62" t="s">
        <v>283</v>
      </c>
      <c r="P114" s="63" t="s">
        <v>62</v>
      </c>
      <c r="Q114" s="64">
        <v>71655</v>
      </c>
      <c r="R114" s="65" t="s">
        <v>284</v>
      </c>
      <c r="S114" s="66" t="s">
        <v>98</v>
      </c>
      <c r="T114" s="67">
        <v>8</v>
      </c>
      <c r="U114" s="68"/>
      <c r="V114" s="68"/>
      <c r="W114" s="69"/>
      <c r="X114" s="70" t="s">
        <v>12</v>
      </c>
    </row>
    <row r="115" spans="1:24" s="71" customFormat="1" x14ac:dyDescent="0.2">
      <c r="A115" s="57" t="str">
        <f t="shared" si="20"/>
        <v>S</v>
      </c>
      <c r="B115" s="58">
        <f t="shared" ca="1" si="21"/>
        <v>2</v>
      </c>
      <c r="C115" s="58" t="str">
        <f t="shared" ca="1" si="13"/>
        <v>S</v>
      </c>
      <c r="D115" s="58">
        <f t="shared" ca="1" si="22"/>
        <v>0</v>
      </c>
      <c r="E115" s="58">
        <f t="shared" ca="1" si="14"/>
        <v>1</v>
      </c>
      <c r="F115" s="58">
        <f t="shared" ca="1" si="15"/>
        <v>5</v>
      </c>
      <c r="G115" s="58">
        <f t="shared" ca="1" si="16"/>
        <v>0</v>
      </c>
      <c r="H115" s="58">
        <f t="shared" ca="1" si="17"/>
        <v>0</v>
      </c>
      <c r="I115" s="58">
        <f t="shared" ca="1" si="8"/>
        <v>0</v>
      </c>
      <c r="J115" s="58">
        <f t="shared" ca="1" si="23"/>
        <v>0</v>
      </c>
      <c r="K115" s="58">
        <f t="shared" ca="1" si="24"/>
        <v>0</v>
      </c>
      <c r="L115" s="59" t="s">
        <v>57</v>
      </c>
      <c r="M115" s="60" t="s">
        <v>52</v>
      </c>
      <c r="N115" s="61" t="s">
        <v>52</v>
      </c>
      <c r="O115" s="62" t="s">
        <v>285</v>
      </c>
      <c r="P115" s="63" t="s">
        <v>62</v>
      </c>
      <c r="Q115" s="64">
        <v>71705</v>
      </c>
      <c r="R115" s="65" t="s">
        <v>286</v>
      </c>
      <c r="S115" s="66" t="s">
        <v>98</v>
      </c>
      <c r="T115" s="67">
        <v>2</v>
      </c>
      <c r="U115" s="68"/>
      <c r="V115" s="68"/>
      <c r="W115" s="69"/>
      <c r="X115" s="70" t="s">
        <v>12</v>
      </c>
    </row>
    <row r="116" spans="1:24" s="71" customFormat="1" ht="33.75" x14ac:dyDescent="0.2">
      <c r="A116" s="57" t="str">
        <f t="shared" si="20"/>
        <v>S</v>
      </c>
      <c r="B116" s="58">
        <f t="shared" ca="1" si="21"/>
        <v>2</v>
      </c>
      <c r="C116" s="58" t="str">
        <f t="shared" ca="1" si="13"/>
        <v>S</v>
      </c>
      <c r="D116" s="58">
        <f t="shared" ca="1" si="22"/>
        <v>0</v>
      </c>
      <c r="E116" s="58">
        <f t="shared" ca="1" si="14"/>
        <v>1</v>
      </c>
      <c r="F116" s="58">
        <f t="shared" ca="1" si="15"/>
        <v>5</v>
      </c>
      <c r="G116" s="58">
        <f t="shared" ca="1" si="16"/>
        <v>0</v>
      </c>
      <c r="H116" s="58">
        <f t="shared" ca="1" si="17"/>
        <v>0</v>
      </c>
      <c r="I116" s="58">
        <f t="shared" ca="1" si="8"/>
        <v>0</v>
      </c>
      <c r="J116" s="58">
        <f t="shared" ca="1" si="23"/>
        <v>0</v>
      </c>
      <c r="K116" s="58">
        <f t="shared" ca="1" si="24"/>
        <v>0</v>
      </c>
      <c r="L116" s="59" t="s">
        <v>57</v>
      </c>
      <c r="M116" s="60" t="s">
        <v>52</v>
      </c>
      <c r="N116" s="61" t="s">
        <v>52</v>
      </c>
      <c r="O116" s="62" t="s">
        <v>287</v>
      </c>
      <c r="P116" s="63" t="s">
        <v>54</v>
      </c>
      <c r="Q116" s="64">
        <v>91884</v>
      </c>
      <c r="R116" s="65" t="s">
        <v>288</v>
      </c>
      <c r="S116" s="66" t="s">
        <v>212</v>
      </c>
      <c r="T116" s="67">
        <v>335</v>
      </c>
      <c r="U116" s="68"/>
      <c r="V116" s="68"/>
      <c r="W116" s="69"/>
      <c r="X116" s="70" t="s">
        <v>289</v>
      </c>
    </row>
    <row r="117" spans="1:24" s="71" customFormat="1" ht="33.75" x14ac:dyDescent="0.2">
      <c r="A117" s="57" t="str">
        <f t="shared" si="20"/>
        <v>S</v>
      </c>
      <c r="B117" s="58">
        <f t="shared" ca="1" si="21"/>
        <v>2</v>
      </c>
      <c r="C117" s="58" t="str">
        <f t="shared" ca="1" si="13"/>
        <v>S</v>
      </c>
      <c r="D117" s="58">
        <f t="shared" ca="1" si="22"/>
        <v>0</v>
      </c>
      <c r="E117" s="58">
        <f t="shared" ca="1" si="14"/>
        <v>1</v>
      </c>
      <c r="F117" s="58">
        <f t="shared" ca="1" si="15"/>
        <v>5</v>
      </c>
      <c r="G117" s="58">
        <f t="shared" ca="1" si="16"/>
        <v>0</v>
      </c>
      <c r="H117" s="58">
        <f t="shared" ca="1" si="17"/>
        <v>0</v>
      </c>
      <c r="I117" s="58">
        <f t="shared" ca="1" si="8"/>
        <v>0</v>
      </c>
      <c r="J117" s="58">
        <f t="shared" ca="1" si="23"/>
        <v>0</v>
      </c>
      <c r="K117" s="58">
        <f t="shared" ca="1" si="24"/>
        <v>0</v>
      </c>
      <c r="L117" s="59" t="s">
        <v>57</v>
      </c>
      <c r="M117" s="60" t="s">
        <v>52</v>
      </c>
      <c r="N117" s="61" t="s">
        <v>52</v>
      </c>
      <c r="O117" s="62" t="s">
        <v>290</v>
      </c>
      <c r="P117" s="63" t="s">
        <v>54</v>
      </c>
      <c r="Q117" s="64">
        <v>91885</v>
      </c>
      <c r="R117" s="65" t="s">
        <v>291</v>
      </c>
      <c r="S117" s="66" t="s">
        <v>212</v>
      </c>
      <c r="T117" s="67">
        <v>60</v>
      </c>
      <c r="U117" s="68"/>
      <c r="V117" s="68"/>
      <c r="W117" s="69"/>
      <c r="X117" s="70" t="s">
        <v>292</v>
      </c>
    </row>
    <row r="118" spans="1:24" s="71" customFormat="1" ht="22.5" x14ac:dyDescent="0.2">
      <c r="A118" s="57" t="str">
        <f t="shared" si="20"/>
        <v>S</v>
      </c>
      <c r="B118" s="58">
        <f t="shared" ca="1" si="21"/>
        <v>2</v>
      </c>
      <c r="C118" s="58" t="str">
        <f t="shared" ca="1" si="13"/>
        <v>S</v>
      </c>
      <c r="D118" s="58">
        <f t="shared" ca="1" si="22"/>
        <v>0</v>
      </c>
      <c r="E118" s="58">
        <f t="shared" ca="1" si="14"/>
        <v>1</v>
      </c>
      <c r="F118" s="58">
        <f t="shared" ca="1" si="15"/>
        <v>5</v>
      </c>
      <c r="G118" s="58">
        <f t="shared" ca="1" si="16"/>
        <v>0</v>
      </c>
      <c r="H118" s="58">
        <f t="shared" ca="1" si="17"/>
        <v>0</v>
      </c>
      <c r="I118" s="58">
        <f t="shared" ca="1" si="8"/>
        <v>0</v>
      </c>
      <c r="J118" s="58">
        <f t="shared" ca="1" si="23"/>
        <v>0</v>
      </c>
      <c r="K118" s="58">
        <f t="shared" ca="1" si="24"/>
        <v>0</v>
      </c>
      <c r="L118" s="59" t="s">
        <v>57</v>
      </c>
      <c r="M118" s="60" t="s">
        <v>52</v>
      </c>
      <c r="N118" s="61" t="s">
        <v>52</v>
      </c>
      <c r="O118" s="62" t="s">
        <v>293</v>
      </c>
      <c r="P118" s="63" t="s">
        <v>54</v>
      </c>
      <c r="Q118" s="64">
        <v>93014</v>
      </c>
      <c r="R118" s="65" t="s">
        <v>294</v>
      </c>
      <c r="S118" s="66" t="s">
        <v>212</v>
      </c>
      <c r="T118" s="67">
        <v>10</v>
      </c>
      <c r="U118" s="68"/>
      <c r="V118" s="68"/>
      <c r="W118" s="69"/>
      <c r="X118" s="70" t="s">
        <v>295</v>
      </c>
    </row>
    <row r="119" spans="1:24" s="71" customFormat="1" x14ac:dyDescent="0.2">
      <c r="A119" s="57" t="str">
        <f t="shared" si="20"/>
        <v>S</v>
      </c>
      <c r="B119" s="58">
        <f t="shared" ca="1" si="21"/>
        <v>2</v>
      </c>
      <c r="C119" s="58" t="str">
        <f t="shared" ca="1" si="13"/>
        <v>S</v>
      </c>
      <c r="D119" s="58">
        <f t="shared" ca="1" si="22"/>
        <v>0</v>
      </c>
      <c r="E119" s="58">
        <f t="shared" ca="1" si="14"/>
        <v>1</v>
      </c>
      <c r="F119" s="58">
        <f t="shared" ca="1" si="15"/>
        <v>5</v>
      </c>
      <c r="G119" s="58">
        <f t="shared" ca="1" si="16"/>
        <v>0</v>
      </c>
      <c r="H119" s="58">
        <f t="shared" ca="1" si="17"/>
        <v>0</v>
      </c>
      <c r="I119" s="58">
        <f t="shared" ca="1" si="8"/>
        <v>0</v>
      </c>
      <c r="J119" s="58">
        <f t="shared" ca="1" si="23"/>
        <v>0</v>
      </c>
      <c r="K119" s="58">
        <f t="shared" ca="1" si="24"/>
        <v>0</v>
      </c>
      <c r="L119" s="59" t="s">
        <v>57</v>
      </c>
      <c r="M119" s="60" t="s">
        <v>52</v>
      </c>
      <c r="N119" s="61" t="s">
        <v>52</v>
      </c>
      <c r="O119" s="62" t="s">
        <v>296</v>
      </c>
      <c r="P119" s="63" t="s">
        <v>62</v>
      </c>
      <c r="Q119" s="64">
        <v>71827</v>
      </c>
      <c r="R119" s="65" t="s">
        <v>297</v>
      </c>
      <c r="S119" s="66" t="s">
        <v>98</v>
      </c>
      <c r="T119" s="67">
        <v>1</v>
      </c>
      <c r="U119" s="68"/>
      <c r="V119" s="68"/>
      <c r="W119" s="69"/>
      <c r="X119" s="70" t="s">
        <v>12</v>
      </c>
    </row>
    <row r="120" spans="1:24" s="71" customFormat="1" ht="33.75" x14ac:dyDescent="0.2">
      <c r="A120" s="57" t="str">
        <f t="shared" si="20"/>
        <v>S</v>
      </c>
      <c r="B120" s="58">
        <f t="shared" ca="1" si="21"/>
        <v>2</v>
      </c>
      <c r="C120" s="58" t="str">
        <f t="shared" ca="1" si="13"/>
        <v>S</v>
      </c>
      <c r="D120" s="58">
        <f t="shared" ca="1" si="22"/>
        <v>0</v>
      </c>
      <c r="E120" s="58">
        <f t="shared" ca="1" si="14"/>
        <v>1</v>
      </c>
      <c r="F120" s="58">
        <f t="shared" ca="1" si="15"/>
        <v>5</v>
      </c>
      <c r="G120" s="58">
        <f t="shared" ca="1" si="16"/>
        <v>0</v>
      </c>
      <c r="H120" s="58">
        <f t="shared" ca="1" si="17"/>
        <v>0</v>
      </c>
      <c r="I120" s="58">
        <f t="shared" ca="1" si="8"/>
        <v>0</v>
      </c>
      <c r="J120" s="58">
        <f t="shared" ca="1" si="23"/>
        <v>0</v>
      </c>
      <c r="K120" s="58">
        <f t="shared" ca="1" si="24"/>
        <v>0</v>
      </c>
      <c r="L120" s="59" t="s">
        <v>57</v>
      </c>
      <c r="M120" s="60" t="s">
        <v>52</v>
      </c>
      <c r="N120" s="61" t="s">
        <v>52</v>
      </c>
      <c r="O120" s="62" t="s">
        <v>298</v>
      </c>
      <c r="P120" s="63" t="s">
        <v>54</v>
      </c>
      <c r="Q120" s="64">
        <v>97892</v>
      </c>
      <c r="R120" s="65" t="s">
        <v>299</v>
      </c>
      <c r="S120" s="66" t="s">
        <v>212</v>
      </c>
      <c r="T120" s="67">
        <v>1</v>
      </c>
      <c r="U120" s="68"/>
      <c r="V120" s="68"/>
      <c r="W120" s="69"/>
      <c r="X120" s="70" t="s">
        <v>12</v>
      </c>
    </row>
    <row r="121" spans="1:24" s="71" customFormat="1" ht="22.5" x14ac:dyDescent="0.2">
      <c r="A121" s="57" t="str">
        <f t="shared" si="20"/>
        <v>S</v>
      </c>
      <c r="B121" s="58">
        <f t="shared" ca="1" si="21"/>
        <v>2</v>
      </c>
      <c r="C121" s="58" t="str">
        <f t="shared" ca="1" si="13"/>
        <v>S</v>
      </c>
      <c r="D121" s="58">
        <f t="shared" ca="1" si="22"/>
        <v>0</v>
      </c>
      <c r="E121" s="58">
        <f t="shared" ca="1" si="14"/>
        <v>1</v>
      </c>
      <c r="F121" s="58">
        <f t="shared" ca="1" si="15"/>
        <v>5</v>
      </c>
      <c r="G121" s="58">
        <f t="shared" ca="1" si="16"/>
        <v>0</v>
      </c>
      <c r="H121" s="58">
        <f t="shared" ca="1" si="17"/>
        <v>0</v>
      </c>
      <c r="I121" s="58">
        <f t="shared" ca="1" si="8"/>
        <v>0</v>
      </c>
      <c r="J121" s="58">
        <f t="shared" ca="1" si="23"/>
        <v>0</v>
      </c>
      <c r="K121" s="58">
        <f t="shared" ca="1" si="24"/>
        <v>0</v>
      </c>
      <c r="L121" s="59" t="s">
        <v>57</v>
      </c>
      <c r="M121" s="60" t="s">
        <v>52</v>
      </c>
      <c r="N121" s="61" t="s">
        <v>52</v>
      </c>
      <c r="O121" s="62" t="s">
        <v>300</v>
      </c>
      <c r="P121" s="63" t="s">
        <v>62</v>
      </c>
      <c r="Q121" s="64">
        <v>81826</v>
      </c>
      <c r="R121" s="65" t="s">
        <v>301</v>
      </c>
      <c r="S121" s="66" t="s">
        <v>98</v>
      </c>
      <c r="T121" s="67">
        <v>1</v>
      </c>
      <c r="U121" s="68"/>
      <c r="V121" s="68"/>
      <c r="W121" s="69"/>
      <c r="X121" s="70" t="s">
        <v>12</v>
      </c>
    </row>
    <row r="122" spans="1:24" s="71" customFormat="1" ht="45" x14ac:dyDescent="0.2">
      <c r="A122" s="57" t="str">
        <f t="shared" si="20"/>
        <v>S</v>
      </c>
      <c r="B122" s="58">
        <f t="shared" ca="1" si="21"/>
        <v>2</v>
      </c>
      <c r="C122" s="58" t="str">
        <f t="shared" ca="1" si="13"/>
        <v>S</v>
      </c>
      <c r="D122" s="58">
        <f t="shared" ca="1" si="22"/>
        <v>0</v>
      </c>
      <c r="E122" s="58">
        <f t="shared" ca="1" si="14"/>
        <v>1</v>
      </c>
      <c r="F122" s="58">
        <f t="shared" ca="1" si="15"/>
        <v>5</v>
      </c>
      <c r="G122" s="58">
        <f t="shared" ca="1" si="16"/>
        <v>0</v>
      </c>
      <c r="H122" s="58">
        <f t="shared" ca="1" si="17"/>
        <v>0</v>
      </c>
      <c r="I122" s="58">
        <f t="shared" ca="1" si="8"/>
        <v>0</v>
      </c>
      <c r="J122" s="58">
        <f t="shared" ca="1" si="23"/>
        <v>0</v>
      </c>
      <c r="K122" s="58">
        <f t="shared" ca="1" si="24"/>
        <v>0</v>
      </c>
      <c r="L122" s="59" t="s">
        <v>57</v>
      </c>
      <c r="M122" s="60" t="s">
        <v>52</v>
      </c>
      <c r="N122" s="61" t="s">
        <v>52</v>
      </c>
      <c r="O122" s="62" t="s">
        <v>302</v>
      </c>
      <c r="P122" s="63" t="s">
        <v>54</v>
      </c>
      <c r="Q122" s="64" t="s">
        <v>303</v>
      </c>
      <c r="R122" s="65" t="s">
        <v>304</v>
      </c>
      <c r="S122" s="66" t="s">
        <v>212</v>
      </c>
      <c r="T122" s="67">
        <v>1</v>
      </c>
      <c r="U122" s="68"/>
      <c r="V122" s="68"/>
      <c r="W122" s="69"/>
      <c r="X122" s="70" t="s">
        <v>12</v>
      </c>
    </row>
    <row r="123" spans="1:24" s="71" customFormat="1" ht="45" x14ac:dyDescent="0.2">
      <c r="A123" s="57" t="str">
        <f t="shared" si="20"/>
        <v>S</v>
      </c>
      <c r="B123" s="58">
        <f t="shared" ca="1" si="21"/>
        <v>2</v>
      </c>
      <c r="C123" s="58" t="str">
        <f t="shared" ca="1" si="13"/>
        <v>S</v>
      </c>
      <c r="D123" s="58">
        <f t="shared" ca="1" si="22"/>
        <v>0</v>
      </c>
      <c r="E123" s="58">
        <f t="shared" ca="1" si="14"/>
        <v>1</v>
      </c>
      <c r="F123" s="58">
        <f t="shared" ca="1" si="15"/>
        <v>5</v>
      </c>
      <c r="G123" s="58">
        <f t="shared" ca="1" si="16"/>
        <v>0</v>
      </c>
      <c r="H123" s="58">
        <f t="shared" ca="1" si="17"/>
        <v>0</v>
      </c>
      <c r="I123" s="58">
        <f t="shared" ca="1" si="8"/>
        <v>0</v>
      </c>
      <c r="J123" s="58">
        <f t="shared" ca="1" si="23"/>
        <v>0</v>
      </c>
      <c r="K123" s="58">
        <f t="shared" ca="1" si="24"/>
        <v>0</v>
      </c>
      <c r="L123" s="59" t="s">
        <v>57</v>
      </c>
      <c r="M123" s="60" t="s">
        <v>52</v>
      </c>
      <c r="N123" s="61" t="s">
        <v>52</v>
      </c>
      <c r="O123" s="62" t="s">
        <v>305</v>
      </c>
      <c r="P123" s="63" t="s">
        <v>54</v>
      </c>
      <c r="Q123" s="64">
        <v>83463</v>
      </c>
      <c r="R123" s="65" t="s">
        <v>306</v>
      </c>
      <c r="S123" s="66" t="s">
        <v>212</v>
      </c>
      <c r="T123" s="67">
        <v>1</v>
      </c>
      <c r="U123" s="68"/>
      <c r="V123" s="68"/>
      <c r="W123" s="69"/>
      <c r="X123" s="70" t="s">
        <v>12</v>
      </c>
    </row>
    <row r="124" spans="1:24" s="71" customFormat="1" x14ac:dyDescent="0.2">
      <c r="A124" s="57" t="str">
        <f t="shared" si="20"/>
        <v>S</v>
      </c>
      <c r="B124" s="58">
        <f t="shared" ca="1" si="21"/>
        <v>2</v>
      </c>
      <c r="C124" s="58" t="str">
        <f t="shared" ca="1" si="13"/>
        <v>S</v>
      </c>
      <c r="D124" s="58">
        <f t="shared" ca="1" si="22"/>
        <v>0</v>
      </c>
      <c r="E124" s="58">
        <f t="shared" ca="1" si="14"/>
        <v>1</v>
      </c>
      <c r="F124" s="58">
        <f t="shared" ca="1" si="15"/>
        <v>5</v>
      </c>
      <c r="G124" s="58">
        <f t="shared" ca="1" si="16"/>
        <v>0</v>
      </c>
      <c r="H124" s="58">
        <f t="shared" ca="1" si="17"/>
        <v>0</v>
      </c>
      <c r="I124" s="58">
        <f t="shared" ca="1" si="8"/>
        <v>0</v>
      </c>
      <c r="J124" s="58">
        <f t="shared" ca="1" si="23"/>
        <v>0</v>
      </c>
      <c r="K124" s="58">
        <f t="shared" ca="1" si="24"/>
        <v>0</v>
      </c>
      <c r="L124" s="59" t="s">
        <v>57</v>
      </c>
      <c r="M124" s="60" t="s">
        <v>52</v>
      </c>
      <c r="N124" s="61" t="s">
        <v>52</v>
      </c>
      <c r="O124" s="62" t="s">
        <v>307</v>
      </c>
      <c r="P124" s="63" t="s">
        <v>62</v>
      </c>
      <c r="Q124" s="64">
        <v>72385</v>
      </c>
      <c r="R124" s="65" t="s">
        <v>308</v>
      </c>
      <c r="S124" s="66" t="s">
        <v>98</v>
      </c>
      <c r="T124" s="67">
        <v>40</v>
      </c>
      <c r="U124" s="68"/>
      <c r="V124" s="68"/>
      <c r="W124" s="69"/>
      <c r="X124" s="70" t="s">
        <v>12</v>
      </c>
    </row>
    <row r="125" spans="1:24" s="71" customFormat="1" ht="22.5" x14ac:dyDescent="0.2">
      <c r="A125" s="57" t="str">
        <f t="shared" si="20"/>
        <v>S</v>
      </c>
      <c r="B125" s="58">
        <f t="shared" ca="1" si="21"/>
        <v>2</v>
      </c>
      <c r="C125" s="58" t="str">
        <f t="shared" ca="1" si="13"/>
        <v>S</v>
      </c>
      <c r="D125" s="58">
        <f t="shared" ca="1" si="22"/>
        <v>0</v>
      </c>
      <c r="E125" s="58">
        <f t="shared" ca="1" si="14"/>
        <v>1</v>
      </c>
      <c r="F125" s="58">
        <f t="shared" ca="1" si="15"/>
        <v>5</v>
      </c>
      <c r="G125" s="58">
        <f t="shared" ca="1" si="16"/>
        <v>0</v>
      </c>
      <c r="H125" s="58">
        <f t="shared" ca="1" si="17"/>
        <v>0</v>
      </c>
      <c r="I125" s="58">
        <f t="shared" ca="1" si="8"/>
        <v>0</v>
      </c>
      <c r="J125" s="58">
        <f t="shared" ca="1" si="23"/>
        <v>0</v>
      </c>
      <c r="K125" s="58">
        <f t="shared" ca="1" si="24"/>
        <v>0</v>
      </c>
      <c r="L125" s="59" t="s">
        <v>57</v>
      </c>
      <c r="M125" s="60" t="s">
        <v>52</v>
      </c>
      <c r="N125" s="61" t="s">
        <v>52</v>
      </c>
      <c r="O125" s="62" t="s">
        <v>309</v>
      </c>
      <c r="P125" s="63" t="s">
        <v>54</v>
      </c>
      <c r="Q125" s="64">
        <v>91997</v>
      </c>
      <c r="R125" s="65" t="s">
        <v>310</v>
      </c>
      <c r="S125" s="66" t="s">
        <v>212</v>
      </c>
      <c r="T125" s="67">
        <v>11</v>
      </c>
      <c r="U125" s="68"/>
      <c r="V125" s="68"/>
      <c r="W125" s="69"/>
      <c r="X125" s="70" t="s">
        <v>12</v>
      </c>
    </row>
    <row r="126" spans="1:24" s="71" customFormat="1" ht="22.5" x14ac:dyDescent="0.2">
      <c r="A126" s="57" t="str">
        <f t="shared" si="20"/>
        <v>S</v>
      </c>
      <c r="B126" s="58">
        <f t="shared" ca="1" si="21"/>
        <v>2</v>
      </c>
      <c r="C126" s="58" t="str">
        <f t="shared" ca="1" si="13"/>
        <v>S</v>
      </c>
      <c r="D126" s="58">
        <f t="shared" ca="1" si="22"/>
        <v>0</v>
      </c>
      <c r="E126" s="58">
        <f t="shared" ca="1" si="14"/>
        <v>1</v>
      </c>
      <c r="F126" s="58">
        <f t="shared" ca="1" si="15"/>
        <v>5</v>
      </c>
      <c r="G126" s="58">
        <f t="shared" ca="1" si="16"/>
        <v>0</v>
      </c>
      <c r="H126" s="58">
        <f t="shared" ca="1" si="17"/>
        <v>0</v>
      </c>
      <c r="I126" s="58">
        <f t="shared" ca="1" si="8"/>
        <v>0</v>
      </c>
      <c r="J126" s="58">
        <f t="shared" ca="1" si="23"/>
        <v>0</v>
      </c>
      <c r="K126" s="58">
        <f t="shared" ca="1" si="24"/>
        <v>0</v>
      </c>
      <c r="L126" s="59" t="s">
        <v>57</v>
      </c>
      <c r="M126" s="60" t="s">
        <v>52</v>
      </c>
      <c r="N126" s="61" t="s">
        <v>52</v>
      </c>
      <c r="O126" s="62" t="s">
        <v>311</v>
      </c>
      <c r="P126" s="63" t="s">
        <v>54</v>
      </c>
      <c r="Q126" s="64">
        <v>92000</v>
      </c>
      <c r="R126" s="65" t="s">
        <v>312</v>
      </c>
      <c r="S126" s="66" t="s">
        <v>212</v>
      </c>
      <c r="T126" s="67">
        <v>46</v>
      </c>
      <c r="U126" s="68"/>
      <c r="V126" s="68"/>
      <c r="W126" s="69"/>
      <c r="X126" s="70" t="s">
        <v>313</v>
      </c>
    </row>
    <row r="127" spans="1:24" s="71" customFormat="1" ht="22.5" x14ac:dyDescent="0.2">
      <c r="A127" s="57" t="str">
        <f t="shared" si="20"/>
        <v>S</v>
      </c>
      <c r="B127" s="58">
        <f t="shared" ca="1" si="21"/>
        <v>2</v>
      </c>
      <c r="C127" s="58" t="str">
        <f t="shared" ca="1" si="13"/>
        <v>S</v>
      </c>
      <c r="D127" s="58">
        <f t="shared" ca="1" si="22"/>
        <v>0</v>
      </c>
      <c r="E127" s="58">
        <f t="shared" ca="1" si="14"/>
        <v>1</v>
      </c>
      <c r="F127" s="58">
        <f t="shared" ca="1" si="15"/>
        <v>5</v>
      </c>
      <c r="G127" s="58">
        <f t="shared" ca="1" si="16"/>
        <v>0</v>
      </c>
      <c r="H127" s="58">
        <f t="shared" ca="1" si="17"/>
        <v>0</v>
      </c>
      <c r="I127" s="58">
        <f t="shared" ca="1" si="8"/>
        <v>0</v>
      </c>
      <c r="J127" s="58">
        <f t="shared" ca="1" si="23"/>
        <v>0</v>
      </c>
      <c r="K127" s="58">
        <f t="shared" ca="1" si="24"/>
        <v>0</v>
      </c>
      <c r="L127" s="59" t="s">
        <v>57</v>
      </c>
      <c r="M127" s="60" t="s">
        <v>52</v>
      </c>
      <c r="N127" s="61" t="s">
        <v>52</v>
      </c>
      <c r="O127" s="62" t="s">
        <v>314</v>
      </c>
      <c r="P127" s="63" t="s">
        <v>54</v>
      </c>
      <c r="Q127" s="64">
        <v>91992</v>
      </c>
      <c r="R127" s="65" t="s">
        <v>315</v>
      </c>
      <c r="S127" s="66" t="s">
        <v>212</v>
      </c>
      <c r="T127" s="67">
        <v>8</v>
      </c>
      <c r="U127" s="68"/>
      <c r="V127" s="68"/>
      <c r="W127" s="69"/>
      <c r="X127" s="70" t="s">
        <v>12</v>
      </c>
    </row>
    <row r="128" spans="1:24" s="71" customFormat="1" ht="22.5" x14ac:dyDescent="0.2">
      <c r="A128" s="57" t="str">
        <f t="shared" si="20"/>
        <v>S</v>
      </c>
      <c r="B128" s="58">
        <f t="shared" ca="1" si="21"/>
        <v>2</v>
      </c>
      <c r="C128" s="58" t="str">
        <f t="shared" ca="1" si="13"/>
        <v>S</v>
      </c>
      <c r="D128" s="58">
        <f t="shared" ca="1" si="22"/>
        <v>0</v>
      </c>
      <c r="E128" s="58">
        <f t="shared" ca="1" si="14"/>
        <v>1</v>
      </c>
      <c r="F128" s="58">
        <f t="shared" ca="1" si="15"/>
        <v>5</v>
      </c>
      <c r="G128" s="58">
        <f t="shared" ca="1" si="16"/>
        <v>0</v>
      </c>
      <c r="H128" s="58">
        <f t="shared" ca="1" si="17"/>
        <v>0</v>
      </c>
      <c r="I128" s="58">
        <f t="shared" ca="1" si="8"/>
        <v>0</v>
      </c>
      <c r="J128" s="58">
        <f t="shared" ca="1" si="23"/>
        <v>0</v>
      </c>
      <c r="K128" s="58">
        <f t="shared" ca="1" si="24"/>
        <v>0</v>
      </c>
      <c r="L128" s="59" t="s">
        <v>57</v>
      </c>
      <c r="M128" s="60" t="s">
        <v>52</v>
      </c>
      <c r="N128" s="61" t="s">
        <v>52</v>
      </c>
      <c r="O128" s="62" t="s">
        <v>316</v>
      </c>
      <c r="P128" s="63" t="s">
        <v>54</v>
      </c>
      <c r="Q128" s="64">
        <v>91993</v>
      </c>
      <c r="R128" s="65" t="s">
        <v>317</v>
      </c>
      <c r="S128" s="66" t="s">
        <v>212</v>
      </c>
      <c r="T128" s="67">
        <v>6</v>
      </c>
      <c r="U128" s="68"/>
      <c r="V128" s="68"/>
      <c r="W128" s="69"/>
      <c r="X128" s="70" t="s">
        <v>318</v>
      </c>
    </row>
    <row r="129" spans="1:24" s="71" customFormat="1" x14ac:dyDescent="0.2">
      <c r="A129" s="57" t="str">
        <f t="shared" si="20"/>
        <v>S</v>
      </c>
      <c r="B129" s="58">
        <f t="shared" ca="1" si="21"/>
        <v>2</v>
      </c>
      <c r="C129" s="58" t="str">
        <f t="shared" ca="1" si="13"/>
        <v>S</v>
      </c>
      <c r="D129" s="58">
        <f t="shared" ca="1" si="22"/>
        <v>0</v>
      </c>
      <c r="E129" s="58">
        <f t="shared" ca="1" si="14"/>
        <v>1</v>
      </c>
      <c r="F129" s="58">
        <f t="shared" ca="1" si="15"/>
        <v>5</v>
      </c>
      <c r="G129" s="58">
        <f t="shared" ca="1" si="16"/>
        <v>0</v>
      </c>
      <c r="H129" s="58">
        <f t="shared" ca="1" si="17"/>
        <v>0</v>
      </c>
      <c r="I129" s="58">
        <f t="shared" ca="1" si="8"/>
        <v>0</v>
      </c>
      <c r="J129" s="58">
        <f t="shared" ca="1" si="23"/>
        <v>0</v>
      </c>
      <c r="K129" s="58">
        <f t="shared" ca="1" si="24"/>
        <v>0</v>
      </c>
      <c r="L129" s="59" t="s">
        <v>57</v>
      </c>
      <c r="M129" s="60" t="s">
        <v>52</v>
      </c>
      <c r="N129" s="61" t="s">
        <v>52</v>
      </c>
      <c r="O129" s="62" t="s">
        <v>319</v>
      </c>
      <c r="P129" s="63" t="s">
        <v>62</v>
      </c>
      <c r="Q129" s="64">
        <v>70287</v>
      </c>
      <c r="R129" s="65" t="s">
        <v>320</v>
      </c>
      <c r="S129" s="66" t="s">
        <v>98</v>
      </c>
      <c r="T129" s="67">
        <v>3</v>
      </c>
      <c r="U129" s="68"/>
      <c r="V129" s="68"/>
      <c r="W129" s="69"/>
      <c r="X129" s="70" t="s">
        <v>12</v>
      </c>
    </row>
    <row r="130" spans="1:24" s="71" customFormat="1" x14ac:dyDescent="0.2">
      <c r="A130" s="57">
        <f t="shared" ref="A130:A131" si="25">CHOOSE(1+LOG(1+2*(ORÇAMENTO.Nivel="Nível 1")+4*(ORÇAMENTO.Nivel="Nível 2")+8*(ORÇAMENTO.Nivel="Nível 3")+16*(ORÇAMENTO.Nivel="Nível 4")+32*(ORÇAMENTO.Nivel="Serviço"),2),0,1,2,3,4,"S")</f>
        <v>2</v>
      </c>
      <c r="B130" s="58">
        <f t="shared" ca="1" si="21"/>
        <v>2</v>
      </c>
      <c r="C130" s="58">
        <f t="shared" ca="1" si="13"/>
        <v>2</v>
      </c>
      <c r="D130" s="58">
        <f t="shared" ca="1" si="22"/>
        <v>94</v>
      </c>
      <c r="E130" s="58">
        <f t="shared" ca="1" si="14"/>
        <v>1</v>
      </c>
      <c r="F130" s="58">
        <f t="shared" ca="1" si="15"/>
        <v>6</v>
      </c>
      <c r="G130" s="58">
        <f t="shared" ca="1" si="16"/>
        <v>0</v>
      </c>
      <c r="H130" s="58">
        <f t="shared" ca="1" si="17"/>
        <v>0</v>
      </c>
      <c r="I130" s="58">
        <f t="shared" ca="1" si="8"/>
        <v>0</v>
      </c>
      <c r="J130" s="58">
        <f t="shared" ca="1" si="23"/>
        <v>207</v>
      </c>
      <c r="K130" s="58">
        <f t="shared" ca="1" si="24"/>
        <v>94</v>
      </c>
      <c r="L130" s="59" t="s">
        <v>57</v>
      </c>
      <c r="M130" s="60" t="s">
        <v>63</v>
      </c>
      <c r="N130" s="61" t="s">
        <v>63</v>
      </c>
      <c r="O130" s="62" t="s">
        <v>321</v>
      </c>
      <c r="P130" s="63" t="s">
        <v>62</v>
      </c>
      <c r="Q130" s="64"/>
      <c r="R130" s="96" t="s">
        <v>322</v>
      </c>
      <c r="S130" s="66" t="s">
        <v>53</v>
      </c>
      <c r="T130" s="67"/>
      <c r="U130" s="68"/>
      <c r="V130" s="68"/>
      <c r="W130" s="69"/>
      <c r="X130" s="70" t="s">
        <v>12</v>
      </c>
    </row>
    <row r="131" spans="1:24" s="71" customFormat="1" x14ac:dyDescent="0.2">
      <c r="A131" s="57">
        <f t="shared" si="25"/>
        <v>3</v>
      </c>
      <c r="B131" s="58">
        <f t="shared" ca="1" si="21"/>
        <v>3</v>
      </c>
      <c r="C131" s="58">
        <f t="shared" ca="1" si="13"/>
        <v>3</v>
      </c>
      <c r="D131" s="58">
        <f t="shared" ca="1" si="22"/>
        <v>28</v>
      </c>
      <c r="E131" s="58">
        <f t="shared" ca="1" si="14"/>
        <v>1</v>
      </c>
      <c r="F131" s="58">
        <f t="shared" ca="1" si="15"/>
        <v>6</v>
      </c>
      <c r="G131" s="58">
        <f t="shared" ca="1" si="16"/>
        <v>1</v>
      </c>
      <c r="H131" s="58">
        <f t="shared" ca="1" si="17"/>
        <v>0</v>
      </c>
      <c r="I131" s="58">
        <f t="shared" ca="1" si="8"/>
        <v>0</v>
      </c>
      <c r="J131" s="58">
        <f t="shared" ca="1" si="23"/>
        <v>93</v>
      </c>
      <c r="K131" s="58">
        <f t="shared" ca="1" si="24"/>
        <v>28</v>
      </c>
      <c r="L131" s="59" t="s">
        <v>57</v>
      </c>
      <c r="M131" s="60" t="s">
        <v>66</v>
      </c>
      <c r="N131" s="61" t="s">
        <v>66</v>
      </c>
      <c r="O131" s="62" t="s">
        <v>323</v>
      </c>
      <c r="P131" s="63" t="s">
        <v>54</v>
      </c>
      <c r="Q131" s="64"/>
      <c r="R131" s="65" t="s">
        <v>324</v>
      </c>
      <c r="S131" s="66" t="s">
        <v>53</v>
      </c>
      <c r="T131" s="67"/>
      <c r="U131" s="68"/>
      <c r="V131" s="68"/>
      <c r="W131" s="69"/>
      <c r="X131" s="70" t="s">
        <v>12</v>
      </c>
    </row>
    <row r="132" spans="1:24" s="71" customFormat="1" x14ac:dyDescent="0.2">
      <c r="A132" s="57">
        <f t="shared" si="0"/>
        <v>4</v>
      </c>
      <c r="B132" s="58">
        <f t="shared" ca="1" si="21"/>
        <v>4</v>
      </c>
      <c r="C132" s="58">
        <f t="shared" ca="1" si="13"/>
        <v>4</v>
      </c>
      <c r="D132" s="58">
        <f t="shared" ca="1" si="22"/>
        <v>2</v>
      </c>
      <c r="E132" s="58">
        <f t="shared" ca="1" si="14"/>
        <v>1</v>
      </c>
      <c r="F132" s="58">
        <f t="shared" ca="1" si="15"/>
        <v>6</v>
      </c>
      <c r="G132" s="58">
        <f t="shared" ca="1" si="16"/>
        <v>1</v>
      </c>
      <c r="H132" s="58">
        <f t="shared" ca="1" si="17"/>
        <v>1</v>
      </c>
      <c r="I132" s="58">
        <f t="shared" ca="1" si="8"/>
        <v>0</v>
      </c>
      <c r="J132" s="58">
        <f t="shared" ca="1" si="23"/>
        <v>27</v>
      </c>
      <c r="K132" s="58">
        <f t="shared" ca="1" si="24"/>
        <v>2</v>
      </c>
      <c r="L132" s="59" t="s">
        <v>57</v>
      </c>
      <c r="M132" s="60" t="s">
        <v>325</v>
      </c>
      <c r="N132" s="61" t="s">
        <v>325</v>
      </c>
      <c r="O132" s="62" t="s">
        <v>326</v>
      </c>
      <c r="P132" s="63" t="s">
        <v>54</v>
      </c>
      <c r="Q132" s="64"/>
      <c r="R132" s="65" t="s">
        <v>327</v>
      </c>
      <c r="S132" s="66" t="s">
        <v>53</v>
      </c>
      <c r="T132" s="67"/>
      <c r="U132" s="68"/>
      <c r="V132" s="68"/>
      <c r="W132" s="69"/>
      <c r="X132" s="70" t="s">
        <v>12</v>
      </c>
    </row>
    <row r="133" spans="1:24" s="71" customFormat="1" x14ac:dyDescent="0.2">
      <c r="A133" s="57" t="str">
        <f t="shared" si="0"/>
        <v>S</v>
      </c>
      <c r="B133" s="58">
        <f t="shared" ca="1" si="21"/>
        <v>4</v>
      </c>
      <c r="C133" s="58" t="str">
        <f t="shared" ca="1" si="13"/>
        <v>S</v>
      </c>
      <c r="D133" s="58">
        <f t="shared" ca="1" si="22"/>
        <v>0</v>
      </c>
      <c r="E133" s="58">
        <f t="shared" ca="1" si="14"/>
        <v>1</v>
      </c>
      <c r="F133" s="58">
        <f t="shared" ca="1" si="15"/>
        <v>6</v>
      </c>
      <c r="G133" s="58">
        <f t="shared" ca="1" si="16"/>
        <v>1</v>
      </c>
      <c r="H133" s="58">
        <f t="shared" ca="1" si="17"/>
        <v>1</v>
      </c>
      <c r="I133" s="58">
        <f t="shared" ca="1" si="8"/>
        <v>0</v>
      </c>
      <c r="J133" s="58">
        <f t="shared" ca="1" si="23"/>
        <v>0</v>
      </c>
      <c r="K133" s="58">
        <f t="shared" ca="1" si="24"/>
        <v>0</v>
      </c>
      <c r="L133" s="59" t="s">
        <v>57</v>
      </c>
      <c r="M133" s="60" t="s">
        <v>52</v>
      </c>
      <c r="N133" s="61" t="s">
        <v>52</v>
      </c>
      <c r="O133" s="62" t="s">
        <v>328</v>
      </c>
      <c r="P133" s="63" t="s">
        <v>54</v>
      </c>
      <c r="Q133" s="64">
        <v>6171</v>
      </c>
      <c r="R133" s="65" t="s">
        <v>329</v>
      </c>
      <c r="S133" s="66" t="s">
        <v>212</v>
      </c>
      <c r="T133" s="67">
        <v>1</v>
      </c>
      <c r="U133" s="68"/>
      <c r="V133" s="68"/>
      <c r="W133" s="69"/>
      <c r="X133" s="70" t="s">
        <v>12</v>
      </c>
    </row>
    <row r="134" spans="1:24" s="71" customFormat="1" x14ac:dyDescent="0.2">
      <c r="A134" s="57">
        <f t="shared" si="0"/>
        <v>4</v>
      </c>
      <c r="B134" s="58">
        <f t="shared" ca="1" si="21"/>
        <v>4</v>
      </c>
      <c r="C134" s="58">
        <f t="shared" ca="1" si="13"/>
        <v>4</v>
      </c>
      <c r="D134" s="58">
        <f t="shared" ca="1" si="22"/>
        <v>7</v>
      </c>
      <c r="E134" s="58">
        <f t="shared" ca="1" si="14"/>
        <v>1</v>
      </c>
      <c r="F134" s="58">
        <f t="shared" ca="1" si="15"/>
        <v>6</v>
      </c>
      <c r="G134" s="58">
        <f t="shared" ca="1" si="16"/>
        <v>1</v>
      </c>
      <c r="H134" s="58">
        <f t="shared" ca="1" si="17"/>
        <v>2</v>
      </c>
      <c r="I134" s="58">
        <f t="shared" ca="1" si="8"/>
        <v>0</v>
      </c>
      <c r="J134" s="58">
        <f t="shared" ca="1" si="23"/>
        <v>25</v>
      </c>
      <c r="K134" s="58">
        <f t="shared" ca="1" si="24"/>
        <v>7</v>
      </c>
      <c r="L134" s="59" t="s">
        <v>57</v>
      </c>
      <c r="M134" s="60" t="s">
        <v>325</v>
      </c>
      <c r="N134" s="61" t="s">
        <v>325</v>
      </c>
      <c r="O134" s="62" t="s">
        <v>330</v>
      </c>
      <c r="P134" s="63" t="s">
        <v>54</v>
      </c>
      <c r="Q134" s="64"/>
      <c r="R134" s="65" t="s">
        <v>331</v>
      </c>
      <c r="S134" s="66" t="s">
        <v>53</v>
      </c>
      <c r="T134" s="67"/>
      <c r="U134" s="68"/>
      <c r="V134" s="68"/>
      <c r="W134" s="69"/>
      <c r="X134" s="70" t="s">
        <v>12</v>
      </c>
    </row>
    <row r="135" spans="1:24" s="71" customFormat="1" ht="33.75" x14ac:dyDescent="0.2">
      <c r="A135" s="57" t="str">
        <f t="shared" si="0"/>
        <v>S</v>
      </c>
      <c r="B135" s="58">
        <f t="shared" ca="1" si="21"/>
        <v>4</v>
      </c>
      <c r="C135" s="58" t="str">
        <f t="shared" ca="1" si="13"/>
        <v>S</v>
      </c>
      <c r="D135" s="58">
        <f t="shared" ca="1" si="22"/>
        <v>0</v>
      </c>
      <c r="E135" s="58">
        <f t="shared" ca="1" si="14"/>
        <v>1</v>
      </c>
      <c r="F135" s="58">
        <f t="shared" ca="1" si="15"/>
        <v>6</v>
      </c>
      <c r="G135" s="58">
        <f t="shared" ca="1" si="16"/>
        <v>1</v>
      </c>
      <c r="H135" s="58">
        <f t="shared" ca="1" si="17"/>
        <v>2</v>
      </c>
      <c r="I135" s="58">
        <f t="shared" ca="1" si="8"/>
        <v>0</v>
      </c>
      <c r="J135" s="58">
        <f t="shared" ca="1" si="23"/>
        <v>0</v>
      </c>
      <c r="K135" s="58">
        <f t="shared" ca="1" si="24"/>
        <v>0</v>
      </c>
      <c r="L135" s="59" t="s">
        <v>57</v>
      </c>
      <c r="M135" s="60" t="s">
        <v>52</v>
      </c>
      <c r="N135" s="61" t="s">
        <v>52</v>
      </c>
      <c r="O135" s="62" t="s">
        <v>332</v>
      </c>
      <c r="P135" s="63" t="s">
        <v>54</v>
      </c>
      <c r="Q135" s="64">
        <v>95470</v>
      </c>
      <c r="R135" s="65" t="s">
        <v>333</v>
      </c>
      <c r="S135" s="66" t="s">
        <v>212</v>
      </c>
      <c r="T135" s="67">
        <v>10</v>
      </c>
      <c r="U135" s="68"/>
      <c r="V135" s="68"/>
      <c r="W135" s="69"/>
      <c r="X135" s="70" t="s">
        <v>12</v>
      </c>
    </row>
    <row r="136" spans="1:24" s="71" customFormat="1" x14ac:dyDescent="0.2">
      <c r="A136" s="57" t="str">
        <f t="shared" si="0"/>
        <v>S</v>
      </c>
      <c r="B136" s="58">
        <f t="shared" ca="1" si="21"/>
        <v>4</v>
      </c>
      <c r="C136" s="58" t="str">
        <f t="shared" ca="1" si="13"/>
        <v>S</v>
      </c>
      <c r="D136" s="58">
        <f t="shared" ca="1" si="22"/>
        <v>0</v>
      </c>
      <c r="E136" s="58">
        <f t="shared" ca="1" si="14"/>
        <v>1</v>
      </c>
      <c r="F136" s="58">
        <f t="shared" ca="1" si="15"/>
        <v>6</v>
      </c>
      <c r="G136" s="58">
        <f t="shared" ca="1" si="16"/>
        <v>1</v>
      </c>
      <c r="H136" s="58">
        <f t="shared" ca="1" si="17"/>
        <v>2</v>
      </c>
      <c r="I136" s="58">
        <f t="shared" ca="1" si="8"/>
        <v>0</v>
      </c>
      <c r="J136" s="58">
        <f t="shared" ca="1" si="23"/>
        <v>0</v>
      </c>
      <c r="K136" s="58">
        <f t="shared" ca="1" si="24"/>
        <v>0</v>
      </c>
      <c r="L136" s="59" t="s">
        <v>57</v>
      </c>
      <c r="M136" s="60" t="s">
        <v>52</v>
      </c>
      <c r="N136" s="61" t="s">
        <v>52</v>
      </c>
      <c r="O136" s="62" t="s">
        <v>334</v>
      </c>
      <c r="P136" s="63" t="s">
        <v>62</v>
      </c>
      <c r="Q136" s="64">
        <v>80510</v>
      </c>
      <c r="R136" s="65" t="s">
        <v>335</v>
      </c>
      <c r="S136" s="66" t="s">
        <v>98</v>
      </c>
      <c r="T136" s="67">
        <v>10</v>
      </c>
      <c r="U136" s="68"/>
      <c r="V136" s="68"/>
      <c r="W136" s="69"/>
      <c r="X136" s="70" t="s">
        <v>12</v>
      </c>
    </row>
    <row r="137" spans="1:24" s="71" customFormat="1" ht="22.5" x14ac:dyDescent="0.2">
      <c r="A137" s="57" t="str">
        <f t="shared" si="0"/>
        <v>S</v>
      </c>
      <c r="B137" s="58">
        <f t="shared" ca="1" si="21"/>
        <v>4</v>
      </c>
      <c r="C137" s="58" t="str">
        <f t="shared" ca="1" si="13"/>
        <v>S</v>
      </c>
      <c r="D137" s="58">
        <f t="shared" ca="1" si="22"/>
        <v>0</v>
      </c>
      <c r="E137" s="58">
        <f t="shared" ca="1" si="14"/>
        <v>1</v>
      </c>
      <c r="F137" s="58">
        <f t="shared" ca="1" si="15"/>
        <v>6</v>
      </c>
      <c r="G137" s="58">
        <f t="shared" ca="1" si="16"/>
        <v>1</v>
      </c>
      <c r="H137" s="58">
        <f t="shared" ca="1" si="17"/>
        <v>2</v>
      </c>
      <c r="I137" s="58">
        <f t="shared" ca="1" si="8"/>
        <v>0</v>
      </c>
      <c r="J137" s="58">
        <f t="shared" ca="1" si="23"/>
        <v>0</v>
      </c>
      <c r="K137" s="58">
        <f t="shared" ca="1" si="24"/>
        <v>0</v>
      </c>
      <c r="L137" s="59" t="s">
        <v>57</v>
      </c>
      <c r="M137" s="60" t="s">
        <v>52</v>
      </c>
      <c r="N137" s="61" t="s">
        <v>52</v>
      </c>
      <c r="O137" s="62" t="s">
        <v>336</v>
      </c>
      <c r="P137" s="63" t="s">
        <v>62</v>
      </c>
      <c r="Q137" s="64">
        <v>80517</v>
      </c>
      <c r="R137" s="65" t="s">
        <v>337</v>
      </c>
      <c r="S137" s="66" t="s">
        <v>98</v>
      </c>
      <c r="T137" s="67">
        <v>10</v>
      </c>
      <c r="U137" s="68"/>
      <c r="V137" s="68"/>
      <c r="W137" s="69"/>
      <c r="X137" s="70" t="s">
        <v>12</v>
      </c>
    </row>
    <row r="138" spans="1:24" s="71" customFormat="1" x14ac:dyDescent="0.2">
      <c r="A138" s="57" t="str">
        <f t="shared" si="0"/>
        <v>S</v>
      </c>
      <c r="B138" s="58">
        <f t="shared" ca="1" si="21"/>
        <v>4</v>
      </c>
      <c r="C138" s="58" t="str">
        <f t="shared" ca="1" si="13"/>
        <v>S</v>
      </c>
      <c r="D138" s="58">
        <f t="shared" ca="1" si="22"/>
        <v>0</v>
      </c>
      <c r="E138" s="58">
        <f t="shared" ca="1" si="14"/>
        <v>1</v>
      </c>
      <c r="F138" s="58">
        <f t="shared" ca="1" si="15"/>
        <v>6</v>
      </c>
      <c r="G138" s="58">
        <f t="shared" ca="1" si="16"/>
        <v>1</v>
      </c>
      <c r="H138" s="58">
        <f t="shared" ca="1" si="17"/>
        <v>2</v>
      </c>
      <c r="I138" s="58">
        <f t="shared" ca="1" si="8"/>
        <v>0</v>
      </c>
      <c r="J138" s="58">
        <f t="shared" ca="1" si="23"/>
        <v>0</v>
      </c>
      <c r="K138" s="58">
        <f t="shared" ca="1" si="24"/>
        <v>0</v>
      </c>
      <c r="L138" s="59" t="s">
        <v>57</v>
      </c>
      <c r="M138" s="60" t="s">
        <v>52</v>
      </c>
      <c r="N138" s="61" t="s">
        <v>52</v>
      </c>
      <c r="O138" s="62" t="s">
        <v>338</v>
      </c>
      <c r="P138" s="63" t="s">
        <v>62</v>
      </c>
      <c r="Q138" s="64">
        <v>80520</v>
      </c>
      <c r="R138" s="65" t="s">
        <v>339</v>
      </c>
      <c r="S138" s="66" t="s">
        <v>340</v>
      </c>
      <c r="T138" s="67">
        <v>10</v>
      </c>
      <c r="U138" s="68"/>
      <c r="V138" s="68"/>
      <c r="W138" s="69"/>
      <c r="X138" s="70" t="s">
        <v>12</v>
      </c>
    </row>
    <row r="139" spans="1:24" s="71" customFormat="1" x14ac:dyDescent="0.2">
      <c r="A139" s="57" t="str">
        <f t="shared" si="0"/>
        <v>S</v>
      </c>
      <c r="B139" s="58">
        <f t="shared" ca="1" si="21"/>
        <v>4</v>
      </c>
      <c r="C139" s="58" t="str">
        <f t="shared" ca="1" si="13"/>
        <v>S</v>
      </c>
      <c r="D139" s="58">
        <f t="shared" ca="1" si="22"/>
        <v>0</v>
      </c>
      <c r="E139" s="58">
        <f t="shared" ca="1" si="14"/>
        <v>1</v>
      </c>
      <c r="F139" s="58">
        <f t="shared" ca="1" si="15"/>
        <v>6</v>
      </c>
      <c r="G139" s="58">
        <f t="shared" ca="1" si="16"/>
        <v>1</v>
      </c>
      <c r="H139" s="58">
        <f t="shared" ca="1" si="17"/>
        <v>2</v>
      </c>
      <c r="I139" s="58">
        <f t="shared" ca="1" si="8"/>
        <v>0</v>
      </c>
      <c r="J139" s="58">
        <f t="shared" ca="1" si="23"/>
        <v>0</v>
      </c>
      <c r="K139" s="58">
        <f t="shared" ca="1" si="24"/>
        <v>0</v>
      </c>
      <c r="L139" s="59" t="s">
        <v>57</v>
      </c>
      <c r="M139" s="60" t="s">
        <v>52</v>
      </c>
      <c r="N139" s="61" t="s">
        <v>52</v>
      </c>
      <c r="O139" s="62" t="s">
        <v>341</v>
      </c>
      <c r="P139" s="63" t="s">
        <v>62</v>
      </c>
      <c r="Q139" s="64">
        <v>80513</v>
      </c>
      <c r="R139" s="65" t="s">
        <v>342</v>
      </c>
      <c r="S139" s="66" t="s">
        <v>98</v>
      </c>
      <c r="T139" s="67">
        <v>10</v>
      </c>
      <c r="U139" s="68"/>
      <c r="V139" s="68"/>
      <c r="W139" s="69"/>
      <c r="X139" s="70" t="s">
        <v>12</v>
      </c>
    </row>
    <row r="140" spans="1:24" s="71" customFormat="1" ht="22.5" x14ac:dyDescent="0.2">
      <c r="A140" s="57" t="str">
        <f t="shared" si="0"/>
        <v>S</v>
      </c>
      <c r="B140" s="58">
        <f t="shared" ca="1" si="21"/>
        <v>4</v>
      </c>
      <c r="C140" s="58" t="str">
        <f t="shared" ca="1" si="13"/>
        <v>S</v>
      </c>
      <c r="D140" s="58">
        <f t="shared" ca="1" si="22"/>
        <v>0</v>
      </c>
      <c r="E140" s="58">
        <f t="shared" ca="1" si="14"/>
        <v>1</v>
      </c>
      <c r="F140" s="58">
        <f t="shared" ca="1" si="15"/>
        <v>6</v>
      </c>
      <c r="G140" s="58">
        <f t="shared" ca="1" si="16"/>
        <v>1</v>
      </c>
      <c r="H140" s="58">
        <f t="shared" ca="1" si="17"/>
        <v>2</v>
      </c>
      <c r="I140" s="58">
        <f t="shared" ca="1" si="8"/>
        <v>0</v>
      </c>
      <c r="J140" s="58">
        <f t="shared" ca="1" si="23"/>
        <v>0</v>
      </c>
      <c r="K140" s="58">
        <f t="shared" ca="1" si="24"/>
        <v>0</v>
      </c>
      <c r="L140" s="59" t="s">
        <v>57</v>
      </c>
      <c r="M140" s="60" t="s">
        <v>52</v>
      </c>
      <c r="N140" s="61" t="s">
        <v>52</v>
      </c>
      <c r="O140" s="62" t="s">
        <v>343</v>
      </c>
      <c r="P140" s="63" t="s">
        <v>62</v>
      </c>
      <c r="Q140" s="64">
        <v>80526</v>
      </c>
      <c r="R140" s="65" t="s">
        <v>344</v>
      </c>
      <c r="S140" s="66" t="s">
        <v>98</v>
      </c>
      <c r="T140" s="67">
        <v>10</v>
      </c>
      <c r="U140" s="68"/>
      <c r="V140" s="68"/>
      <c r="W140" s="69"/>
      <c r="X140" s="70" t="s">
        <v>12</v>
      </c>
    </row>
    <row r="141" spans="1:24" s="71" customFormat="1" x14ac:dyDescent="0.2">
      <c r="A141" s="57">
        <f t="shared" si="0"/>
        <v>4</v>
      </c>
      <c r="B141" s="58">
        <f t="shared" ca="1" si="21"/>
        <v>4</v>
      </c>
      <c r="C141" s="58">
        <f t="shared" ca="1" si="13"/>
        <v>4</v>
      </c>
      <c r="D141" s="58">
        <f t="shared" ca="1" si="22"/>
        <v>8</v>
      </c>
      <c r="E141" s="58">
        <f t="shared" ca="1" si="14"/>
        <v>1</v>
      </c>
      <c r="F141" s="58">
        <f t="shared" ca="1" si="15"/>
        <v>6</v>
      </c>
      <c r="G141" s="58">
        <f t="shared" ca="1" si="16"/>
        <v>1</v>
      </c>
      <c r="H141" s="58">
        <f t="shared" ca="1" si="17"/>
        <v>3</v>
      </c>
      <c r="I141" s="58">
        <f t="shared" ca="1" si="8"/>
        <v>0</v>
      </c>
      <c r="J141" s="58">
        <f t="shared" ca="1" si="23"/>
        <v>18</v>
      </c>
      <c r="K141" s="58">
        <f t="shared" ca="1" si="24"/>
        <v>8</v>
      </c>
      <c r="L141" s="59" t="s">
        <v>57</v>
      </c>
      <c r="M141" s="60" t="s">
        <v>325</v>
      </c>
      <c r="N141" s="61" t="s">
        <v>325</v>
      </c>
      <c r="O141" s="62" t="s">
        <v>345</v>
      </c>
      <c r="P141" s="63" t="s">
        <v>54</v>
      </c>
      <c r="Q141" s="64"/>
      <c r="R141" s="65" t="s">
        <v>346</v>
      </c>
      <c r="S141" s="66" t="s">
        <v>53</v>
      </c>
      <c r="T141" s="67"/>
      <c r="U141" s="68"/>
      <c r="V141" s="68"/>
      <c r="W141" s="69"/>
      <c r="X141" s="70" t="s">
        <v>12</v>
      </c>
    </row>
    <row r="142" spans="1:24" s="71" customFormat="1" x14ac:dyDescent="0.2">
      <c r="A142" s="57" t="str">
        <f t="shared" si="0"/>
        <v>S</v>
      </c>
      <c r="B142" s="58">
        <f t="shared" ca="1" si="21"/>
        <v>4</v>
      </c>
      <c r="C142" s="58" t="str">
        <f t="shared" ca="1" si="13"/>
        <v>S</v>
      </c>
      <c r="D142" s="58">
        <f t="shared" ca="1" si="22"/>
        <v>0</v>
      </c>
      <c r="E142" s="58">
        <f t="shared" ca="1" si="14"/>
        <v>1</v>
      </c>
      <c r="F142" s="58">
        <f t="shared" ca="1" si="15"/>
        <v>6</v>
      </c>
      <c r="G142" s="58">
        <f t="shared" ca="1" si="16"/>
        <v>1</v>
      </c>
      <c r="H142" s="58">
        <f t="shared" ca="1" si="17"/>
        <v>3</v>
      </c>
      <c r="I142" s="58">
        <f t="shared" ca="1" si="8"/>
        <v>0</v>
      </c>
      <c r="J142" s="58">
        <f t="shared" ca="1" si="23"/>
        <v>0</v>
      </c>
      <c r="K142" s="58">
        <f t="shared" ca="1" si="24"/>
        <v>0</v>
      </c>
      <c r="L142" s="59" t="s">
        <v>57</v>
      </c>
      <c r="M142" s="60" t="s">
        <v>52</v>
      </c>
      <c r="N142" s="61" t="s">
        <v>52</v>
      </c>
      <c r="O142" s="62" t="s">
        <v>347</v>
      </c>
      <c r="P142" s="63" t="s">
        <v>62</v>
      </c>
      <c r="Q142" s="64">
        <v>80542</v>
      </c>
      <c r="R142" s="65" t="s">
        <v>348</v>
      </c>
      <c r="S142" s="66" t="s">
        <v>98</v>
      </c>
      <c r="T142" s="67">
        <v>2</v>
      </c>
      <c r="U142" s="68"/>
      <c r="V142" s="68"/>
      <c r="W142" s="69"/>
      <c r="X142" s="70" t="s">
        <v>12</v>
      </c>
    </row>
    <row r="143" spans="1:24" s="71" customFormat="1" x14ac:dyDescent="0.2">
      <c r="A143" s="57" t="str">
        <f t="shared" si="0"/>
        <v>S</v>
      </c>
      <c r="B143" s="58">
        <f t="shared" ca="1" si="21"/>
        <v>4</v>
      </c>
      <c r="C143" s="58" t="str">
        <f t="shared" ca="1" si="13"/>
        <v>S</v>
      </c>
      <c r="D143" s="58">
        <f t="shared" ca="1" si="22"/>
        <v>0</v>
      </c>
      <c r="E143" s="58">
        <f t="shared" ca="1" si="14"/>
        <v>1</v>
      </c>
      <c r="F143" s="58">
        <f t="shared" ca="1" si="15"/>
        <v>6</v>
      </c>
      <c r="G143" s="58">
        <f t="shared" ca="1" si="16"/>
        <v>1</v>
      </c>
      <c r="H143" s="58">
        <f t="shared" ca="1" si="17"/>
        <v>3</v>
      </c>
      <c r="I143" s="58">
        <f t="shared" ca="1" si="8"/>
        <v>0</v>
      </c>
      <c r="J143" s="58">
        <f t="shared" ca="1" si="23"/>
        <v>0</v>
      </c>
      <c r="K143" s="58">
        <f t="shared" ca="1" si="24"/>
        <v>0</v>
      </c>
      <c r="L143" s="59" t="s">
        <v>57</v>
      </c>
      <c r="M143" s="60" t="s">
        <v>52</v>
      </c>
      <c r="N143" s="61" t="s">
        <v>52</v>
      </c>
      <c r="O143" s="62" t="s">
        <v>349</v>
      </c>
      <c r="P143" s="63" t="s">
        <v>62</v>
      </c>
      <c r="Q143" s="64">
        <v>80550</v>
      </c>
      <c r="R143" s="65" t="s">
        <v>350</v>
      </c>
      <c r="S143" s="66" t="s">
        <v>351</v>
      </c>
      <c r="T143" s="67">
        <v>2</v>
      </c>
      <c r="U143" s="68"/>
      <c r="V143" s="68"/>
      <c r="W143" s="69"/>
      <c r="X143" s="70" t="s">
        <v>12</v>
      </c>
    </row>
    <row r="144" spans="1:24" s="71" customFormat="1" x14ac:dyDescent="0.2">
      <c r="A144" s="57" t="str">
        <f t="shared" si="0"/>
        <v>S</v>
      </c>
      <c r="B144" s="58">
        <f t="shared" ca="1" si="21"/>
        <v>4</v>
      </c>
      <c r="C144" s="58" t="str">
        <f t="shared" ca="1" si="13"/>
        <v>S</v>
      </c>
      <c r="D144" s="58">
        <f t="shared" ca="1" si="22"/>
        <v>0</v>
      </c>
      <c r="E144" s="58">
        <f t="shared" ca="1" si="14"/>
        <v>1</v>
      </c>
      <c r="F144" s="58">
        <f t="shared" ca="1" si="15"/>
        <v>6</v>
      </c>
      <c r="G144" s="58">
        <f t="shared" ca="1" si="16"/>
        <v>1</v>
      </c>
      <c r="H144" s="58">
        <f t="shared" ca="1" si="17"/>
        <v>3</v>
      </c>
      <c r="I144" s="58">
        <f t="shared" ca="1" si="8"/>
        <v>0</v>
      </c>
      <c r="J144" s="58">
        <f t="shared" ca="1" si="23"/>
        <v>0</v>
      </c>
      <c r="K144" s="58">
        <f t="shared" ca="1" si="24"/>
        <v>0</v>
      </c>
      <c r="L144" s="59" t="s">
        <v>57</v>
      </c>
      <c r="M144" s="60" t="s">
        <v>52</v>
      </c>
      <c r="N144" s="61" t="s">
        <v>52</v>
      </c>
      <c r="O144" s="62" t="s">
        <v>352</v>
      </c>
      <c r="P144" s="63" t="s">
        <v>62</v>
      </c>
      <c r="Q144" s="64">
        <v>80556</v>
      </c>
      <c r="R144" s="65" t="s">
        <v>353</v>
      </c>
      <c r="S144" s="66" t="s">
        <v>98</v>
      </c>
      <c r="T144" s="67">
        <v>6</v>
      </c>
      <c r="U144" s="68"/>
      <c r="V144" s="68"/>
      <c r="W144" s="69"/>
      <c r="X144" s="70" t="s">
        <v>12</v>
      </c>
    </row>
    <row r="145" spans="1:24" s="71" customFormat="1" ht="22.5" x14ac:dyDescent="0.2">
      <c r="A145" s="57" t="str">
        <f t="shared" si="0"/>
        <v>S</v>
      </c>
      <c r="B145" s="58">
        <f t="shared" ca="1" si="21"/>
        <v>4</v>
      </c>
      <c r="C145" s="58" t="str">
        <f t="shared" ca="1" si="13"/>
        <v>S</v>
      </c>
      <c r="D145" s="58">
        <f t="shared" ca="1" si="22"/>
        <v>0</v>
      </c>
      <c r="E145" s="58">
        <f t="shared" ca="1" si="14"/>
        <v>1</v>
      </c>
      <c r="F145" s="58">
        <f t="shared" ca="1" si="15"/>
        <v>6</v>
      </c>
      <c r="G145" s="58">
        <f t="shared" ca="1" si="16"/>
        <v>1</v>
      </c>
      <c r="H145" s="58">
        <f t="shared" ca="1" si="17"/>
        <v>3</v>
      </c>
      <c r="I145" s="58">
        <f t="shared" ca="1" si="8"/>
        <v>0</v>
      </c>
      <c r="J145" s="58">
        <f t="shared" ca="1" si="23"/>
        <v>0</v>
      </c>
      <c r="K145" s="58">
        <f t="shared" ca="1" si="24"/>
        <v>0</v>
      </c>
      <c r="L145" s="59" t="s">
        <v>57</v>
      </c>
      <c r="M145" s="60" t="s">
        <v>52</v>
      </c>
      <c r="N145" s="61" t="s">
        <v>52</v>
      </c>
      <c r="O145" s="62" t="s">
        <v>354</v>
      </c>
      <c r="P145" s="63" t="s">
        <v>54</v>
      </c>
      <c r="Q145" s="64">
        <v>86883</v>
      </c>
      <c r="R145" s="65" t="s">
        <v>355</v>
      </c>
      <c r="S145" s="66" t="s">
        <v>212</v>
      </c>
      <c r="T145" s="67">
        <v>6</v>
      </c>
      <c r="U145" s="68"/>
      <c r="V145" s="68"/>
      <c r="W145" s="69"/>
      <c r="X145" s="70" t="s">
        <v>12</v>
      </c>
    </row>
    <row r="146" spans="1:24" s="71" customFormat="1" ht="22.5" x14ac:dyDescent="0.2">
      <c r="A146" s="57" t="str">
        <f t="shared" si="0"/>
        <v>S</v>
      </c>
      <c r="B146" s="58">
        <f t="shared" ca="1" si="21"/>
        <v>4</v>
      </c>
      <c r="C146" s="58" t="str">
        <f t="shared" ca="1" si="13"/>
        <v>S</v>
      </c>
      <c r="D146" s="58">
        <f t="shared" ca="1" si="22"/>
        <v>0</v>
      </c>
      <c r="E146" s="58">
        <f t="shared" ca="1" si="14"/>
        <v>1</v>
      </c>
      <c r="F146" s="58">
        <f t="shared" ca="1" si="15"/>
        <v>6</v>
      </c>
      <c r="G146" s="58">
        <f t="shared" ca="1" si="16"/>
        <v>1</v>
      </c>
      <c r="H146" s="58">
        <f t="shared" ca="1" si="17"/>
        <v>3</v>
      </c>
      <c r="I146" s="58">
        <f t="shared" ca="1" si="8"/>
        <v>0</v>
      </c>
      <c r="J146" s="58">
        <f t="shared" ca="1" si="23"/>
        <v>0</v>
      </c>
      <c r="K146" s="58">
        <f t="shared" ca="1" si="24"/>
        <v>0</v>
      </c>
      <c r="L146" s="59" t="s">
        <v>57</v>
      </c>
      <c r="M146" s="60" t="s">
        <v>52</v>
      </c>
      <c r="N146" s="61" t="s">
        <v>52</v>
      </c>
      <c r="O146" s="62" t="s">
        <v>356</v>
      </c>
      <c r="P146" s="63" t="s">
        <v>54</v>
      </c>
      <c r="Q146" s="64">
        <v>86915</v>
      </c>
      <c r="R146" s="65" t="s">
        <v>357</v>
      </c>
      <c r="S146" s="66" t="s">
        <v>212</v>
      </c>
      <c r="T146" s="67">
        <v>6</v>
      </c>
      <c r="U146" s="68"/>
      <c r="V146" s="68"/>
      <c r="W146" s="69"/>
      <c r="X146" s="70" t="s">
        <v>358</v>
      </c>
    </row>
    <row r="147" spans="1:24" s="71" customFormat="1" ht="33.75" x14ac:dyDescent="0.2">
      <c r="A147" s="57" t="str">
        <f t="shared" si="0"/>
        <v>S</v>
      </c>
      <c r="B147" s="58">
        <f t="shared" ref="B147:B240" ca="1" si="26">IF(OR(C147="s",C147=0),OFFSET(B147,-1,0),C147)</f>
        <v>4</v>
      </c>
      <c r="C147" s="58" t="str">
        <f t="shared" ca="1" si="13"/>
        <v>S</v>
      </c>
      <c r="D147" s="58">
        <f t="shared" ref="D147:D240" ca="1" si="27">IF(OR(C147="S",C147=0),0,IF(ISERROR(K147),J147,SMALL(J147:K147,1)))</f>
        <v>0</v>
      </c>
      <c r="E147" s="58">
        <f t="shared" ca="1" si="14"/>
        <v>1</v>
      </c>
      <c r="F147" s="58">
        <f t="shared" ca="1" si="15"/>
        <v>6</v>
      </c>
      <c r="G147" s="58">
        <f t="shared" ca="1" si="16"/>
        <v>1</v>
      </c>
      <c r="H147" s="58">
        <f t="shared" ca="1" si="17"/>
        <v>3</v>
      </c>
      <c r="I147" s="58">
        <f t="shared" ca="1" si="8"/>
        <v>0</v>
      </c>
      <c r="J147" s="58">
        <f t="shared" ref="J147:J210" ca="1" si="28">IF(OR($C147="S",$C147=0),0,MATCH(0,OFFSET($D147,1,$C147,ROW($C$337)-ROW($C147)),0))</f>
        <v>0</v>
      </c>
      <c r="K147" s="58">
        <f t="shared" ref="K147:K210" ca="1" si="29">IF(OR($C147="S",$C147=0),0,MATCH(OFFSET($D147,0,$C147)+1,OFFSET($D147,1,$C147,ROW($C$337)-ROW($C147)),0))</f>
        <v>0</v>
      </c>
      <c r="L147" s="59" t="s">
        <v>57</v>
      </c>
      <c r="M147" s="60" t="s">
        <v>52</v>
      </c>
      <c r="N147" s="61" t="s">
        <v>52</v>
      </c>
      <c r="O147" s="62" t="s">
        <v>359</v>
      </c>
      <c r="P147" s="63" t="s">
        <v>54</v>
      </c>
      <c r="Q147" s="64">
        <v>86877</v>
      </c>
      <c r="R147" s="65" t="s">
        <v>360</v>
      </c>
      <c r="S147" s="66" t="s">
        <v>212</v>
      </c>
      <c r="T147" s="67">
        <v>6</v>
      </c>
      <c r="U147" s="68"/>
      <c r="V147" s="68"/>
      <c r="W147" s="69"/>
      <c r="X147" s="70" t="s">
        <v>12</v>
      </c>
    </row>
    <row r="148" spans="1:24" s="71" customFormat="1" ht="22.5" x14ac:dyDescent="0.2">
      <c r="A148" s="57" t="str">
        <f t="shared" si="0"/>
        <v>S</v>
      </c>
      <c r="B148" s="58">
        <f t="shared" ca="1" si="26"/>
        <v>4</v>
      </c>
      <c r="C148" s="58" t="str">
        <f t="shared" ca="1" si="13"/>
        <v>S</v>
      </c>
      <c r="D148" s="58">
        <f t="shared" ca="1" si="27"/>
        <v>0</v>
      </c>
      <c r="E148" s="58">
        <f t="shared" ca="1" si="14"/>
        <v>1</v>
      </c>
      <c r="F148" s="58">
        <f t="shared" ca="1" si="15"/>
        <v>6</v>
      </c>
      <c r="G148" s="58">
        <f t="shared" ca="1" si="16"/>
        <v>1</v>
      </c>
      <c r="H148" s="58">
        <f t="shared" ca="1" si="17"/>
        <v>3</v>
      </c>
      <c r="I148" s="58">
        <f t="shared" ca="1" si="8"/>
        <v>0</v>
      </c>
      <c r="J148" s="58">
        <f t="shared" ca="1" si="28"/>
        <v>0</v>
      </c>
      <c r="K148" s="58">
        <f t="shared" ca="1" si="29"/>
        <v>0</v>
      </c>
      <c r="L148" s="59" t="s">
        <v>57</v>
      </c>
      <c r="M148" s="60" t="s">
        <v>52</v>
      </c>
      <c r="N148" s="61" t="s">
        <v>52</v>
      </c>
      <c r="O148" s="62" t="s">
        <v>361</v>
      </c>
      <c r="P148" s="63" t="s">
        <v>54</v>
      </c>
      <c r="Q148" s="64">
        <v>86901</v>
      </c>
      <c r="R148" s="65" t="s">
        <v>362</v>
      </c>
      <c r="S148" s="66" t="s">
        <v>212</v>
      </c>
      <c r="T148" s="67">
        <v>4</v>
      </c>
      <c r="U148" s="68"/>
      <c r="V148" s="68"/>
      <c r="W148" s="69"/>
      <c r="X148" s="70" t="s">
        <v>363</v>
      </c>
    </row>
    <row r="149" spans="1:24" s="71" customFormat="1" x14ac:dyDescent="0.2">
      <c r="A149" s="57">
        <f t="shared" si="0"/>
        <v>4</v>
      </c>
      <c r="B149" s="58">
        <f t="shared" ca="1" si="26"/>
        <v>4</v>
      </c>
      <c r="C149" s="58">
        <f t="shared" ca="1" si="13"/>
        <v>4</v>
      </c>
      <c r="D149" s="58">
        <f t="shared" ca="1" si="27"/>
        <v>6</v>
      </c>
      <c r="E149" s="58">
        <f t="shared" ca="1" si="14"/>
        <v>1</v>
      </c>
      <c r="F149" s="58">
        <f t="shared" ca="1" si="15"/>
        <v>6</v>
      </c>
      <c r="G149" s="58">
        <f t="shared" ca="1" si="16"/>
        <v>1</v>
      </c>
      <c r="H149" s="58">
        <f t="shared" ca="1" si="17"/>
        <v>4</v>
      </c>
      <c r="I149" s="58">
        <f t="shared" ca="1" si="8"/>
        <v>0</v>
      </c>
      <c r="J149" s="58">
        <f t="shared" ca="1" si="28"/>
        <v>10</v>
      </c>
      <c r="K149" s="58">
        <f t="shared" ca="1" si="29"/>
        <v>6</v>
      </c>
      <c r="L149" s="59" t="s">
        <v>57</v>
      </c>
      <c r="M149" s="60" t="s">
        <v>325</v>
      </c>
      <c r="N149" s="61" t="s">
        <v>325</v>
      </c>
      <c r="O149" s="62" t="s">
        <v>364</v>
      </c>
      <c r="P149" s="63" t="s">
        <v>54</v>
      </c>
      <c r="Q149" s="64"/>
      <c r="R149" s="65" t="s">
        <v>365</v>
      </c>
      <c r="S149" s="66" t="s">
        <v>53</v>
      </c>
      <c r="T149" s="67"/>
      <c r="U149" s="68"/>
      <c r="V149" s="68"/>
      <c r="W149" s="69"/>
      <c r="X149" s="70" t="s">
        <v>12</v>
      </c>
    </row>
    <row r="150" spans="1:24" s="71" customFormat="1" ht="22.5" x14ac:dyDescent="0.2">
      <c r="A150" s="57" t="str">
        <f t="shared" si="0"/>
        <v>S</v>
      </c>
      <c r="B150" s="58">
        <f t="shared" ca="1" si="26"/>
        <v>4</v>
      </c>
      <c r="C150" s="58" t="str">
        <f t="shared" ca="1" si="13"/>
        <v>S</v>
      </c>
      <c r="D150" s="58">
        <f t="shared" ca="1" si="27"/>
        <v>0</v>
      </c>
      <c r="E150" s="58">
        <f t="shared" ca="1" si="14"/>
        <v>1</v>
      </c>
      <c r="F150" s="58">
        <f t="shared" ca="1" si="15"/>
        <v>6</v>
      </c>
      <c r="G150" s="58">
        <f t="shared" ca="1" si="16"/>
        <v>1</v>
      </c>
      <c r="H150" s="58">
        <f t="shared" ca="1" si="17"/>
        <v>4</v>
      </c>
      <c r="I150" s="58">
        <f t="shared" ca="1" si="8"/>
        <v>0</v>
      </c>
      <c r="J150" s="58">
        <f t="shared" ca="1" si="28"/>
        <v>0</v>
      </c>
      <c r="K150" s="58">
        <f t="shared" ca="1" si="29"/>
        <v>0</v>
      </c>
      <c r="L150" s="59" t="s">
        <v>57</v>
      </c>
      <c r="M150" s="60" t="s">
        <v>52</v>
      </c>
      <c r="N150" s="61" t="s">
        <v>52</v>
      </c>
      <c r="O150" s="62" t="s">
        <v>366</v>
      </c>
      <c r="P150" s="63" t="s">
        <v>54</v>
      </c>
      <c r="Q150" s="64">
        <v>86912</v>
      </c>
      <c r="R150" s="65" t="s">
        <v>367</v>
      </c>
      <c r="S150" s="66" t="s">
        <v>212</v>
      </c>
      <c r="T150" s="67">
        <v>2</v>
      </c>
      <c r="U150" s="68"/>
      <c r="V150" s="68"/>
      <c r="W150" s="69"/>
      <c r="X150" s="70" t="s">
        <v>12</v>
      </c>
    </row>
    <row r="151" spans="1:24" s="71" customFormat="1" ht="22.5" x14ac:dyDescent="0.2">
      <c r="A151" s="57" t="str">
        <f t="shared" si="0"/>
        <v>S</v>
      </c>
      <c r="B151" s="58">
        <f t="shared" ca="1" si="26"/>
        <v>4</v>
      </c>
      <c r="C151" s="58" t="str">
        <f t="shared" ca="1" si="13"/>
        <v>S</v>
      </c>
      <c r="D151" s="58">
        <f t="shared" ca="1" si="27"/>
        <v>0</v>
      </c>
      <c r="E151" s="58">
        <f t="shared" ca="1" si="14"/>
        <v>1</v>
      </c>
      <c r="F151" s="58">
        <f t="shared" ca="1" si="15"/>
        <v>6</v>
      </c>
      <c r="G151" s="58">
        <f t="shared" ca="1" si="16"/>
        <v>1</v>
      </c>
      <c r="H151" s="58">
        <f t="shared" ca="1" si="17"/>
        <v>4</v>
      </c>
      <c r="I151" s="58">
        <f t="shared" ca="1" si="8"/>
        <v>0</v>
      </c>
      <c r="J151" s="58">
        <f t="shared" ca="1" si="28"/>
        <v>0</v>
      </c>
      <c r="K151" s="58">
        <f t="shared" ca="1" si="29"/>
        <v>0</v>
      </c>
      <c r="L151" s="59" t="s">
        <v>57</v>
      </c>
      <c r="M151" s="60" t="s">
        <v>52</v>
      </c>
      <c r="N151" s="61" t="s">
        <v>52</v>
      </c>
      <c r="O151" s="62" t="s">
        <v>368</v>
      </c>
      <c r="P151" s="63" t="s">
        <v>54</v>
      </c>
      <c r="Q151" s="64">
        <v>86881</v>
      </c>
      <c r="R151" s="65" t="s">
        <v>369</v>
      </c>
      <c r="S151" s="66" t="s">
        <v>212</v>
      </c>
      <c r="T151" s="67">
        <v>2</v>
      </c>
      <c r="U151" s="68"/>
      <c r="V151" s="68"/>
      <c r="W151" s="69"/>
      <c r="X151" s="70" t="s">
        <v>370</v>
      </c>
    </row>
    <row r="152" spans="1:24" s="71" customFormat="1" ht="22.5" x14ac:dyDescent="0.2">
      <c r="A152" s="57" t="str">
        <f t="shared" si="0"/>
        <v>S</v>
      </c>
      <c r="B152" s="58">
        <f t="shared" ca="1" si="26"/>
        <v>4</v>
      </c>
      <c r="C152" s="58" t="str">
        <f t="shared" ca="1" si="13"/>
        <v>S</v>
      </c>
      <c r="D152" s="58">
        <f t="shared" ca="1" si="27"/>
        <v>0</v>
      </c>
      <c r="E152" s="58">
        <f t="shared" ca="1" si="14"/>
        <v>1</v>
      </c>
      <c r="F152" s="58">
        <f t="shared" ca="1" si="15"/>
        <v>6</v>
      </c>
      <c r="G152" s="58">
        <f t="shared" ca="1" si="16"/>
        <v>1</v>
      </c>
      <c r="H152" s="58">
        <f t="shared" ca="1" si="17"/>
        <v>4</v>
      </c>
      <c r="I152" s="58">
        <f t="shared" ca="1" si="8"/>
        <v>0</v>
      </c>
      <c r="J152" s="58">
        <f t="shared" ca="1" si="28"/>
        <v>0</v>
      </c>
      <c r="K152" s="58">
        <f t="shared" ca="1" si="29"/>
        <v>0</v>
      </c>
      <c r="L152" s="59" t="s">
        <v>57</v>
      </c>
      <c r="M152" s="60" t="s">
        <v>52</v>
      </c>
      <c r="N152" s="61" t="s">
        <v>52</v>
      </c>
      <c r="O152" s="62" t="s">
        <v>371</v>
      </c>
      <c r="P152" s="63" t="s">
        <v>54</v>
      </c>
      <c r="Q152" s="64">
        <v>86878</v>
      </c>
      <c r="R152" s="65" t="s">
        <v>372</v>
      </c>
      <c r="S152" s="66" t="s">
        <v>212</v>
      </c>
      <c r="T152" s="67">
        <v>2</v>
      </c>
      <c r="U152" s="68"/>
      <c r="V152" s="68"/>
      <c r="W152" s="69"/>
      <c r="X152" s="70" t="s">
        <v>12</v>
      </c>
    </row>
    <row r="153" spans="1:24" s="71" customFormat="1" ht="22.5" x14ac:dyDescent="0.2">
      <c r="A153" s="57" t="str">
        <f t="shared" si="0"/>
        <v>S</v>
      </c>
      <c r="B153" s="58">
        <f t="shared" ca="1" si="26"/>
        <v>4</v>
      </c>
      <c r="C153" s="58" t="str">
        <f t="shared" ca="1" si="13"/>
        <v>S</v>
      </c>
      <c r="D153" s="58">
        <f t="shared" ca="1" si="27"/>
        <v>0</v>
      </c>
      <c r="E153" s="58">
        <f t="shared" ca="1" si="14"/>
        <v>1</v>
      </c>
      <c r="F153" s="58">
        <f t="shared" ca="1" si="15"/>
        <v>6</v>
      </c>
      <c r="G153" s="58">
        <f t="shared" ca="1" si="16"/>
        <v>1</v>
      </c>
      <c r="H153" s="58">
        <f t="shared" ca="1" si="17"/>
        <v>4</v>
      </c>
      <c r="I153" s="58">
        <f t="shared" ca="1" si="8"/>
        <v>0</v>
      </c>
      <c r="J153" s="58">
        <f t="shared" ca="1" si="28"/>
        <v>0</v>
      </c>
      <c r="K153" s="58">
        <f t="shared" ca="1" si="29"/>
        <v>0</v>
      </c>
      <c r="L153" s="59" t="s">
        <v>57</v>
      </c>
      <c r="M153" s="60" t="s">
        <v>52</v>
      </c>
      <c r="N153" s="61" t="s">
        <v>52</v>
      </c>
      <c r="O153" s="62" t="s">
        <v>373</v>
      </c>
      <c r="P153" s="63" t="s">
        <v>54</v>
      </c>
      <c r="Q153" s="64">
        <v>86900</v>
      </c>
      <c r="R153" s="65" t="s">
        <v>374</v>
      </c>
      <c r="S153" s="66" t="s">
        <v>212</v>
      </c>
      <c r="T153" s="67">
        <v>1</v>
      </c>
      <c r="U153" s="68"/>
      <c r="V153" s="68"/>
      <c r="W153" s="69"/>
      <c r="X153" s="70" t="s">
        <v>12</v>
      </c>
    </row>
    <row r="154" spans="1:24" s="71" customFormat="1" x14ac:dyDescent="0.2">
      <c r="A154" s="57" t="str">
        <f t="shared" si="0"/>
        <v>S</v>
      </c>
      <c r="B154" s="58">
        <f t="shared" ca="1" si="26"/>
        <v>4</v>
      </c>
      <c r="C154" s="58" t="str">
        <f t="shared" ca="1" si="13"/>
        <v>S</v>
      </c>
      <c r="D154" s="58">
        <f t="shared" ca="1" si="27"/>
        <v>0</v>
      </c>
      <c r="E154" s="58">
        <f t="shared" ca="1" si="14"/>
        <v>1</v>
      </c>
      <c r="F154" s="58">
        <f t="shared" ca="1" si="15"/>
        <v>6</v>
      </c>
      <c r="G154" s="58">
        <f t="shared" ca="1" si="16"/>
        <v>1</v>
      </c>
      <c r="H154" s="58">
        <f t="shared" ca="1" si="17"/>
        <v>4</v>
      </c>
      <c r="I154" s="58">
        <f t="shared" ca="1" si="8"/>
        <v>0</v>
      </c>
      <c r="J154" s="58">
        <f t="shared" ca="1" si="28"/>
        <v>0</v>
      </c>
      <c r="K154" s="58">
        <f t="shared" ca="1" si="29"/>
        <v>0</v>
      </c>
      <c r="L154" s="59" t="s">
        <v>57</v>
      </c>
      <c r="M154" s="60" t="s">
        <v>52</v>
      </c>
      <c r="N154" s="61" t="s">
        <v>52</v>
      </c>
      <c r="O154" s="62" t="s">
        <v>375</v>
      </c>
      <c r="P154" s="63" t="s">
        <v>62</v>
      </c>
      <c r="Q154" s="64">
        <v>80693</v>
      </c>
      <c r="R154" s="65" t="s">
        <v>376</v>
      </c>
      <c r="S154" s="66" t="s">
        <v>98</v>
      </c>
      <c r="T154" s="67">
        <v>1</v>
      </c>
      <c r="U154" s="68"/>
      <c r="V154" s="68"/>
      <c r="W154" s="69"/>
      <c r="X154" s="70" t="s">
        <v>12</v>
      </c>
    </row>
    <row r="155" spans="1:24" s="71" customFormat="1" x14ac:dyDescent="0.2">
      <c r="A155" s="57">
        <f t="shared" si="0"/>
        <v>4</v>
      </c>
      <c r="B155" s="58">
        <f t="shared" ca="1" si="26"/>
        <v>4</v>
      </c>
      <c r="C155" s="58">
        <f t="shared" ca="1" si="13"/>
        <v>4</v>
      </c>
      <c r="D155" s="58">
        <f t="shared" ca="1" si="27"/>
        <v>4</v>
      </c>
      <c r="E155" s="58">
        <f t="shared" ca="1" si="14"/>
        <v>1</v>
      </c>
      <c r="F155" s="58">
        <f t="shared" ca="1" si="15"/>
        <v>6</v>
      </c>
      <c r="G155" s="58">
        <f t="shared" ca="1" si="16"/>
        <v>1</v>
      </c>
      <c r="H155" s="58">
        <f t="shared" ca="1" si="17"/>
        <v>5</v>
      </c>
      <c r="I155" s="58">
        <f t="shared" ca="1" si="8"/>
        <v>0</v>
      </c>
      <c r="J155" s="58">
        <f t="shared" ca="1" si="28"/>
        <v>4</v>
      </c>
      <c r="K155" s="58">
        <f t="shared" ca="1" si="29"/>
        <v>31</v>
      </c>
      <c r="L155" s="59" t="s">
        <v>57</v>
      </c>
      <c r="M155" s="60" t="s">
        <v>325</v>
      </c>
      <c r="N155" s="61" t="s">
        <v>325</v>
      </c>
      <c r="O155" s="62" t="s">
        <v>377</v>
      </c>
      <c r="P155" s="63" t="s">
        <v>54</v>
      </c>
      <c r="Q155" s="64"/>
      <c r="R155" s="65" t="s">
        <v>378</v>
      </c>
      <c r="S155" s="66" t="s">
        <v>53</v>
      </c>
      <c r="T155" s="67"/>
      <c r="U155" s="68"/>
      <c r="V155" s="68"/>
      <c r="W155" s="69"/>
      <c r="X155" s="70" t="s">
        <v>12</v>
      </c>
    </row>
    <row r="156" spans="1:24" s="71" customFormat="1" ht="33.75" x14ac:dyDescent="0.2">
      <c r="A156" s="57" t="str">
        <f t="shared" si="0"/>
        <v>S</v>
      </c>
      <c r="B156" s="58">
        <f t="shared" ca="1" si="26"/>
        <v>4</v>
      </c>
      <c r="C156" s="58" t="str">
        <f t="shared" ca="1" si="13"/>
        <v>S</v>
      </c>
      <c r="D156" s="58">
        <f t="shared" ca="1" si="27"/>
        <v>0</v>
      </c>
      <c r="E156" s="58">
        <f t="shared" ca="1" si="14"/>
        <v>1</v>
      </c>
      <c r="F156" s="58">
        <f t="shared" ca="1" si="15"/>
        <v>6</v>
      </c>
      <c r="G156" s="58">
        <f t="shared" ca="1" si="16"/>
        <v>1</v>
      </c>
      <c r="H156" s="58">
        <f t="shared" ca="1" si="17"/>
        <v>5</v>
      </c>
      <c r="I156" s="58">
        <f t="shared" ca="1" si="8"/>
        <v>0</v>
      </c>
      <c r="J156" s="58">
        <f t="shared" ca="1" si="28"/>
        <v>0</v>
      </c>
      <c r="K156" s="58">
        <f t="shared" ca="1" si="29"/>
        <v>0</v>
      </c>
      <c r="L156" s="59" t="s">
        <v>57</v>
      </c>
      <c r="M156" s="60" t="s">
        <v>52</v>
      </c>
      <c r="N156" s="61" t="s">
        <v>52</v>
      </c>
      <c r="O156" s="62" t="s">
        <v>379</v>
      </c>
      <c r="P156" s="63" t="s">
        <v>54</v>
      </c>
      <c r="Q156" s="64">
        <v>89987</v>
      </c>
      <c r="R156" s="65" t="s">
        <v>380</v>
      </c>
      <c r="S156" s="66" t="s">
        <v>212</v>
      </c>
      <c r="T156" s="67">
        <v>2</v>
      </c>
      <c r="U156" s="68"/>
      <c r="V156" s="68"/>
      <c r="W156" s="69"/>
      <c r="X156" s="70" t="s">
        <v>381</v>
      </c>
    </row>
    <row r="157" spans="1:24" s="71" customFormat="1" ht="45" x14ac:dyDescent="0.2">
      <c r="A157" s="57" t="str">
        <f t="shared" si="0"/>
        <v>S</v>
      </c>
      <c r="B157" s="58">
        <f t="shared" ca="1" si="26"/>
        <v>4</v>
      </c>
      <c r="C157" s="58" t="str">
        <f t="shared" ca="1" si="13"/>
        <v>S</v>
      </c>
      <c r="D157" s="58">
        <f t="shared" ca="1" si="27"/>
        <v>0</v>
      </c>
      <c r="E157" s="58">
        <f t="shared" ca="1" si="14"/>
        <v>1</v>
      </c>
      <c r="F157" s="58">
        <f t="shared" ca="1" si="15"/>
        <v>6</v>
      </c>
      <c r="G157" s="58">
        <f t="shared" ca="1" si="16"/>
        <v>1</v>
      </c>
      <c r="H157" s="58">
        <f t="shared" ca="1" si="17"/>
        <v>5</v>
      </c>
      <c r="I157" s="58">
        <f t="shared" ca="1" si="8"/>
        <v>0</v>
      </c>
      <c r="J157" s="58">
        <f t="shared" ca="1" si="28"/>
        <v>0</v>
      </c>
      <c r="K157" s="58">
        <f t="shared" ca="1" si="29"/>
        <v>0</v>
      </c>
      <c r="L157" s="59" t="s">
        <v>57</v>
      </c>
      <c r="M157" s="60" t="s">
        <v>52</v>
      </c>
      <c r="N157" s="61" t="s">
        <v>52</v>
      </c>
      <c r="O157" s="62" t="s">
        <v>382</v>
      </c>
      <c r="P157" s="63" t="s">
        <v>54</v>
      </c>
      <c r="Q157" s="64">
        <v>94794</v>
      </c>
      <c r="R157" s="65" t="s">
        <v>383</v>
      </c>
      <c r="S157" s="66" t="s">
        <v>212</v>
      </c>
      <c r="T157" s="67">
        <v>2</v>
      </c>
      <c r="U157" s="68"/>
      <c r="V157" s="68"/>
      <c r="W157" s="69"/>
      <c r="X157" s="70" t="s">
        <v>384</v>
      </c>
    </row>
    <row r="158" spans="1:24" s="71" customFormat="1" ht="33.75" x14ac:dyDescent="0.2">
      <c r="A158" s="57" t="str">
        <f t="shared" si="0"/>
        <v>S</v>
      </c>
      <c r="B158" s="58">
        <f t="shared" ca="1" si="26"/>
        <v>4</v>
      </c>
      <c r="C158" s="58" t="str">
        <f t="shared" ca="1" si="13"/>
        <v>S</v>
      </c>
      <c r="D158" s="58">
        <f t="shared" ca="1" si="27"/>
        <v>0</v>
      </c>
      <c r="E158" s="58">
        <f t="shared" ca="1" si="14"/>
        <v>1</v>
      </c>
      <c r="F158" s="58">
        <f t="shared" ca="1" si="15"/>
        <v>6</v>
      </c>
      <c r="G158" s="58">
        <f t="shared" ca="1" si="16"/>
        <v>1</v>
      </c>
      <c r="H158" s="58">
        <f t="shared" ca="1" si="17"/>
        <v>5</v>
      </c>
      <c r="I158" s="58">
        <f t="shared" ca="1" si="8"/>
        <v>0</v>
      </c>
      <c r="J158" s="58">
        <f t="shared" ca="1" si="28"/>
        <v>0</v>
      </c>
      <c r="K158" s="58">
        <f t="shared" ca="1" si="29"/>
        <v>0</v>
      </c>
      <c r="L158" s="59" t="s">
        <v>57</v>
      </c>
      <c r="M158" s="60" t="s">
        <v>52</v>
      </c>
      <c r="N158" s="61" t="s">
        <v>52</v>
      </c>
      <c r="O158" s="62" t="s">
        <v>385</v>
      </c>
      <c r="P158" s="63" t="s">
        <v>54</v>
      </c>
      <c r="Q158" s="64">
        <v>94500</v>
      </c>
      <c r="R158" s="65" t="s">
        <v>386</v>
      </c>
      <c r="S158" s="66" t="s">
        <v>212</v>
      </c>
      <c r="T158" s="67">
        <v>1</v>
      </c>
      <c r="U158" s="68"/>
      <c r="V158" s="68"/>
      <c r="W158" s="69"/>
      <c r="X158" s="70" t="s">
        <v>12</v>
      </c>
    </row>
    <row r="159" spans="1:24" s="71" customFormat="1" x14ac:dyDescent="0.2">
      <c r="A159" s="57">
        <f t="shared" si="0"/>
        <v>3</v>
      </c>
      <c r="B159" s="58">
        <f t="shared" ca="1" si="26"/>
        <v>3</v>
      </c>
      <c r="C159" s="58">
        <f t="shared" ca="1" si="13"/>
        <v>3</v>
      </c>
      <c r="D159" s="58">
        <f t="shared" ca="1" si="27"/>
        <v>38</v>
      </c>
      <c r="E159" s="58">
        <f t="shared" ca="1" si="14"/>
        <v>1</v>
      </c>
      <c r="F159" s="58">
        <f t="shared" ca="1" si="15"/>
        <v>6</v>
      </c>
      <c r="G159" s="58">
        <f t="shared" ca="1" si="16"/>
        <v>2</v>
      </c>
      <c r="H159" s="58">
        <f t="shared" ca="1" si="17"/>
        <v>0</v>
      </c>
      <c r="I159" s="58">
        <f t="shared" ca="1" si="8"/>
        <v>0</v>
      </c>
      <c r="J159" s="58">
        <f t="shared" ca="1" si="28"/>
        <v>65</v>
      </c>
      <c r="K159" s="58">
        <f t="shared" ca="1" si="29"/>
        <v>38</v>
      </c>
      <c r="L159" s="59" t="s">
        <v>57</v>
      </c>
      <c r="M159" s="60" t="s">
        <v>66</v>
      </c>
      <c r="N159" s="61" t="s">
        <v>66</v>
      </c>
      <c r="O159" s="62" t="s">
        <v>387</v>
      </c>
      <c r="P159" s="63" t="s">
        <v>54</v>
      </c>
      <c r="Q159" s="64"/>
      <c r="R159" s="65" t="s">
        <v>388</v>
      </c>
      <c r="S159" s="66" t="s">
        <v>53</v>
      </c>
      <c r="T159" s="67"/>
      <c r="U159" s="68"/>
      <c r="V159" s="68"/>
      <c r="W159" s="69"/>
      <c r="X159" s="70" t="s">
        <v>12</v>
      </c>
    </row>
    <row r="160" spans="1:24" s="71" customFormat="1" x14ac:dyDescent="0.2">
      <c r="A160" s="57">
        <f t="shared" si="0"/>
        <v>4</v>
      </c>
      <c r="B160" s="58">
        <f t="shared" ca="1" si="26"/>
        <v>4</v>
      </c>
      <c r="C160" s="58">
        <f t="shared" ca="1" si="13"/>
        <v>4</v>
      </c>
      <c r="D160" s="58">
        <f t="shared" ca="1" si="27"/>
        <v>6</v>
      </c>
      <c r="E160" s="58">
        <f t="shared" ca="1" si="14"/>
        <v>1</v>
      </c>
      <c r="F160" s="58">
        <f t="shared" ca="1" si="15"/>
        <v>6</v>
      </c>
      <c r="G160" s="58">
        <f t="shared" ca="1" si="16"/>
        <v>2</v>
      </c>
      <c r="H160" s="58">
        <f t="shared" ca="1" si="17"/>
        <v>1</v>
      </c>
      <c r="I160" s="58">
        <f t="shared" ca="1" si="8"/>
        <v>0</v>
      </c>
      <c r="J160" s="58">
        <f t="shared" ca="1" si="28"/>
        <v>37</v>
      </c>
      <c r="K160" s="58">
        <f t="shared" ca="1" si="29"/>
        <v>6</v>
      </c>
      <c r="L160" s="59" t="s">
        <v>57</v>
      </c>
      <c r="M160" s="60" t="s">
        <v>325</v>
      </c>
      <c r="N160" s="61" t="s">
        <v>325</v>
      </c>
      <c r="O160" s="62" t="s">
        <v>389</v>
      </c>
      <c r="P160" s="63" t="s">
        <v>54</v>
      </c>
      <c r="Q160" s="64"/>
      <c r="R160" s="65" t="s">
        <v>390</v>
      </c>
      <c r="S160" s="66" t="s">
        <v>53</v>
      </c>
      <c r="T160" s="67"/>
      <c r="U160" s="68"/>
      <c r="V160" s="68"/>
      <c r="W160" s="69"/>
      <c r="X160" s="70" t="s">
        <v>12</v>
      </c>
    </row>
    <row r="161" spans="1:24" s="71" customFormat="1" ht="22.5" x14ac:dyDescent="0.2">
      <c r="A161" s="57" t="str">
        <f t="shared" si="0"/>
        <v>S</v>
      </c>
      <c r="B161" s="58">
        <f t="shared" ca="1" si="26"/>
        <v>4</v>
      </c>
      <c r="C161" s="58" t="str">
        <f t="shared" ca="1" si="13"/>
        <v>S</v>
      </c>
      <c r="D161" s="58">
        <f t="shared" ca="1" si="27"/>
        <v>0</v>
      </c>
      <c r="E161" s="58">
        <f t="shared" ca="1" si="14"/>
        <v>1</v>
      </c>
      <c r="F161" s="58">
        <f t="shared" ca="1" si="15"/>
        <v>6</v>
      </c>
      <c r="G161" s="58">
        <f t="shared" ca="1" si="16"/>
        <v>2</v>
      </c>
      <c r="H161" s="58">
        <f t="shared" ca="1" si="17"/>
        <v>1</v>
      </c>
      <c r="I161" s="58">
        <f t="shared" ca="1" si="8"/>
        <v>0</v>
      </c>
      <c r="J161" s="58">
        <f t="shared" ca="1" si="28"/>
        <v>0</v>
      </c>
      <c r="K161" s="58">
        <f t="shared" ca="1" si="29"/>
        <v>0</v>
      </c>
      <c r="L161" s="59" t="s">
        <v>57</v>
      </c>
      <c r="M161" s="60" t="s">
        <v>52</v>
      </c>
      <c r="N161" s="61" t="s">
        <v>52</v>
      </c>
      <c r="O161" s="62" t="s">
        <v>391</v>
      </c>
      <c r="P161" s="63" t="s">
        <v>54</v>
      </c>
      <c r="Q161" s="64">
        <v>89402</v>
      </c>
      <c r="R161" s="65" t="s">
        <v>392</v>
      </c>
      <c r="S161" s="66" t="s">
        <v>128</v>
      </c>
      <c r="T161" s="67">
        <v>18</v>
      </c>
      <c r="U161" s="68"/>
      <c r="V161" s="68"/>
      <c r="W161" s="69"/>
      <c r="X161" s="70" t="s">
        <v>393</v>
      </c>
    </row>
    <row r="162" spans="1:24" s="71" customFormat="1" ht="22.5" x14ac:dyDescent="0.2">
      <c r="A162" s="57" t="str">
        <f t="shared" si="0"/>
        <v>S</v>
      </c>
      <c r="B162" s="58">
        <f t="shared" ca="1" si="26"/>
        <v>4</v>
      </c>
      <c r="C162" s="58" t="str">
        <f t="shared" ca="1" si="13"/>
        <v>S</v>
      </c>
      <c r="D162" s="58">
        <f t="shared" ca="1" si="27"/>
        <v>0</v>
      </c>
      <c r="E162" s="58">
        <f t="shared" ca="1" si="14"/>
        <v>1</v>
      </c>
      <c r="F162" s="58">
        <f t="shared" ca="1" si="15"/>
        <v>6</v>
      </c>
      <c r="G162" s="58">
        <f t="shared" ca="1" si="16"/>
        <v>2</v>
      </c>
      <c r="H162" s="58">
        <f t="shared" ca="1" si="17"/>
        <v>1</v>
      </c>
      <c r="I162" s="58">
        <f t="shared" ca="1" si="8"/>
        <v>0</v>
      </c>
      <c r="J162" s="58">
        <f t="shared" ca="1" si="28"/>
        <v>0</v>
      </c>
      <c r="K162" s="58">
        <f t="shared" ca="1" si="29"/>
        <v>0</v>
      </c>
      <c r="L162" s="59" t="s">
        <v>57</v>
      </c>
      <c r="M162" s="60" t="s">
        <v>52</v>
      </c>
      <c r="N162" s="61" t="s">
        <v>52</v>
      </c>
      <c r="O162" s="62" t="s">
        <v>394</v>
      </c>
      <c r="P162" s="63" t="s">
        <v>54</v>
      </c>
      <c r="Q162" s="64">
        <v>89449</v>
      </c>
      <c r="R162" s="65" t="s">
        <v>395</v>
      </c>
      <c r="S162" s="66" t="s">
        <v>128</v>
      </c>
      <c r="T162" s="67">
        <v>18</v>
      </c>
      <c r="U162" s="68"/>
      <c r="V162" s="68"/>
      <c r="W162" s="69"/>
      <c r="X162" s="70" t="s">
        <v>12</v>
      </c>
    </row>
    <row r="163" spans="1:24" s="71" customFormat="1" ht="22.5" x14ac:dyDescent="0.2">
      <c r="A163" s="57" t="str">
        <f t="shared" si="0"/>
        <v>S</v>
      </c>
      <c r="B163" s="58">
        <f t="shared" ca="1" si="26"/>
        <v>4</v>
      </c>
      <c r="C163" s="58" t="str">
        <f t="shared" ca="1" si="13"/>
        <v>S</v>
      </c>
      <c r="D163" s="58">
        <f t="shared" ca="1" si="27"/>
        <v>0</v>
      </c>
      <c r="E163" s="58">
        <f t="shared" ca="1" si="14"/>
        <v>1</v>
      </c>
      <c r="F163" s="58">
        <f t="shared" ca="1" si="15"/>
        <v>6</v>
      </c>
      <c r="G163" s="58">
        <f t="shared" ca="1" si="16"/>
        <v>2</v>
      </c>
      <c r="H163" s="58">
        <f t="shared" ca="1" si="17"/>
        <v>1</v>
      </c>
      <c r="I163" s="58">
        <f t="shared" ca="1" si="8"/>
        <v>0</v>
      </c>
      <c r="J163" s="58">
        <f t="shared" ca="1" si="28"/>
        <v>0</v>
      </c>
      <c r="K163" s="58">
        <f t="shared" ca="1" si="29"/>
        <v>0</v>
      </c>
      <c r="L163" s="59" t="s">
        <v>57</v>
      </c>
      <c r="M163" s="60" t="s">
        <v>52</v>
      </c>
      <c r="N163" s="61" t="s">
        <v>52</v>
      </c>
      <c r="O163" s="62" t="s">
        <v>396</v>
      </c>
      <c r="P163" s="63" t="s">
        <v>54</v>
      </c>
      <c r="Q163" s="64">
        <v>89450</v>
      </c>
      <c r="R163" s="65" t="s">
        <v>397</v>
      </c>
      <c r="S163" s="66" t="s">
        <v>128</v>
      </c>
      <c r="T163" s="67">
        <v>12</v>
      </c>
      <c r="U163" s="68"/>
      <c r="V163" s="68"/>
      <c r="W163" s="69"/>
      <c r="X163" s="70" t="s">
        <v>12</v>
      </c>
    </row>
    <row r="164" spans="1:24" s="71" customFormat="1" ht="22.5" x14ac:dyDescent="0.2">
      <c r="A164" s="57" t="str">
        <f t="shared" si="0"/>
        <v>S</v>
      </c>
      <c r="B164" s="58">
        <f t="shared" ca="1" si="26"/>
        <v>4</v>
      </c>
      <c r="C164" s="58" t="str">
        <f t="shared" ca="1" si="13"/>
        <v>S</v>
      </c>
      <c r="D164" s="58">
        <f t="shared" ca="1" si="27"/>
        <v>0</v>
      </c>
      <c r="E164" s="58">
        <f t="shared" ca="1" si="14"/>
        <v>1</v>
      </c>
      <c r="F164" s="58">
        <f t="shared" ca="1" si="15"/>
        <v>6</v>
      </c>
      <c r="G164" s="58">
        <f t="shared" ca="1" si="16"/>
        <v>2</v>
      </c>
      <c r="H164" s="58">
        <f t="shared" ca="1" si="17"/>
        <v>1</v>
      </c>
      <c r="I164" s="58">
        <f t="shared" ca="1" si="8"/>
        <v>0</v>
      </c>
      <c r="J164" s="58">
        <f t="shared" ca="1" si="28"/>
        <v>0</v>
      </c>
      <c r="K164" s="58">
        <f t="shared" ca="1" si="29"/>
        <v>0</v>
      </c>
      <c r="L164" s="59" t="s">
        <v>57</v>
      </c>
      <c r="M164" s="60" t="s">
        <v>52</v>
      </c>
      <c r="N164" s="61" t="s">
        <v>52</v>
      </c>
      <c r="O164" s="62" t="s">
        <v>398</v>
      </c>
      <c r="P164" s="63" t="s">
        <v>54</v>
      </c>
      <c r="Q164" s="64">
        <v>89451</v>
      </c>
      <c r="R164" s="65" t="s">
        <v>399</v>
      </c>
      <c r="S164" s="66" t="s">
        <v>128</v>
      </c>
      <c r="T164" s="67">
        <v>6</v>
      </c>
      <c r="U164" s="68"/>
      <c r="V164" s="68"/>
      <c r="W164" s="69"/>
      <c r="X164" s="70" t="s">
        <v>12</v>
      </c>
    </row>
    <row r="165" spans="1:24" s="71" customFormat="1" ht="22.5" x14ac:dyDescent="0.2">
      <c r="A165" s="57" t="str">
        <f t="shared" si="0"/>
        <v>S</v>
      </c>
      <c r="B165" s="58">
        <f t="shared" ca="1" si="26"/>
        <v>4</v>
      </c>
      <c r="C165" s="58" t="str">
        <f t="shared" ca="1" si="13"/>
        <v>S</v>
      </c>
      <c r="D165" s="58">
        <f t="shared" ca="1" si="27"/>
        <v>0</v>
      </c>
      <c r="E165" s="58">
        <f t="shared" ca="1" si="14"/>
        <v>1</v>
      </c>
      <c r="F165" s="58">
        <f t="shared" ca="1" si="15"/>
        <v>6</v>
      </c>
      <c r="G165" s="58">
        <f t="shared" ca="1" si="16"/>
        <v>2</v>
      </c>
      <c r="H165" s="58">
        <f t="shared" ca="1" si="17"/>
        <v>1</v>
      </c>
      <c r="I165" s="58">
        <f t="shared" ca="1" si="8"/>
        <v>0</v>
      </c>
      <c r="J165" s="58">
        <f t="shared" ca="1" si="28"/>
        <v>0</v>
      </c>
      <c r="K165" s="58">
        <f t="shared" ca="1" si="29"/>
        <v>0</v>
      </c>
      <c r="L165" s="59" t="s">
        <v>57</v>
      </c>
      <c r="M165" s="60" t="s">
        <v>52</v>
      </c>
      <c r="N165" s="61" t="s">
        <v>52</v>
      </c>
      <c r="O165" s="62" t="s">
        <v>400</v>
      </c>
      <c r="P165" s="63" t="s">
        <v>54</v>
      </c>
      <c r="Q165" s="64">
        <v>89452</v>
      </c>
      <c r="R165" s="65" t="s">
        <v>401</v>
      </c>
      <c r="S165" s="66" t="s">
        <v>128</v>
      </c>
      <c r="T165" s="67">
        <v>6</v>
      </c>
      <c r="U165" s="68"/>
      <c r="V165" s="68"/>
      <c r="W165" s="69"/>
      <c r="X165" s="70" t="s">
        <v>12</v>
      </c>
    </row>
    <row r="166" spans="1:24" s="71" customFormat="1" x14ac:dyDescent="0.2">
      <c r="A166" s="57">
        <f t="shared" si="0"/>
        <v>4</v>
      </c>
      <c r="B166" s="58">
        <f t="shared" ca="1" si="26"/>
        <v>4</v>
      </c>
      <c r="C166" s="58">
        <f t="shared" ca="1" si="13"/>
        <v>4</v>
      </c>
      <c r="D166" s="58">
        <f t="shared" ca="1" si="27"/>
        <v>5</v>
      </c>
      <c r="E166" s="58">
        <f t="shared" ca="1" si="14"/>
        <v>1</v>
      </c>
      <c r="F166" s="58">
        <f t="shared" ca="1" si="15"/>
        <v>6</v>
      </c>
      <c r="G166" s="58">
        <f t="shared" ca="1" si="16"/>
        <v>2</v>
      </c>
      <c r="H166" s="58">
        <f t="shared" ca="1" si="17"/>
        <v>2</v>
      </c>
      <c r="I166" s="58">
        <f t="shared" ca="1" si="8"/>
        <v>0</v>
      </c>
      <c r="J166" s="58">
        <f t="shared" ca="1" si="28"/>
        <v>31</v>
      </c>
      <c r="K166" s="58">
        <f t="shared" ca="1" si="29"/>
        <v>5</v>
      </c>
      <c r="L166" s="59" t="s">
        <v>57</v>
      </c>
      <c r="M166" s="60" t="s">
        <v>325</v>
      </c>
      <c r="N166" s="61" t="s">
        <v>325</v>
      </c>
      <c r="O166" s="62" t="s">
        <v>402</v>
      </c>
      <c r="P166" s="63" t="s">
        <v>54</v>
      </c>
      <c r="Q166" s="64"/>
      <c r="R166" s="65" t="s">
        <v>403</v>
      </c>
      <c r="S166" s="66" t="s">
        <v>53</v>
      </c>
      <c r="T166" s="67"/>
      <c r="U166" s="68"/>
      <c r="V166" s="68"/>
      <c r="W166" s="69"/>
      <c r="X166" s="70" t="s">
        <v>12</v>
      </c>
    </row>
    <row r="167" spans="1:24" s="71" customFormat="1" ht="45" x14ac:dyDescent="0.2">
      <c r="A167" s="57" t="str">
        <f t="shared" si="0"/>
        <v>S</v>
      </c>
      <c r="B167" s="58">
        <f t="shared" ca="1" si="26"/>
        <v>4</v>
      </c>
      <c r="C167" s="58" t="str">
        <f t="shared" ca="1" si="13"/>
        <v>S</v>
      </c>
      <c r="D167" s="58">
        <f t="shared" ca="1" si="27"/>
        <v>0</v>
      </c>
      <c r="E167" s="58">
        <f t="shared" ca="1" si="14"/>
        <v>1</v>
      </c>
      <c r="F167" s="58">
        <f t="shared" ca="1" si="15"/>
        <v>6</v>
      </c>
      <c r="G167" s="58">
        <f t="shared" ca="1" si="16"/>
        <v>2</v>
      </c>
      <c r="H167" s="58">
        <f t="shared" ca="1" si="17"/>
        <v>2</v>
      </c>
      <c r="I167" s="58">
        <f t="shared" ca="1" si="8"/>
        <v>0</v>
      </c>
      <c r="J167" s="58">
        <f t="shared" ca="1" si="28"/>
        <v>0</v>
      </c>
      <c r="K167" s="58">
        <f t="shared" ca="1" si="29"/>
        <v>0</v>
      </c>
      <c r="L167" s="59" t="s">
        <v>57</v>
      </c>
      <c r="M167" s="60" t="s">
        <v>52</v>
      </c>
      <c r="N167" s="61" t="s">
        <v>52</v>
      </c>
      <c r="O167" s="62" t="s">
        <v>404</v>
      </c>
      <c r="P167" s="63" t="s">
        <v>54</v>
      </c>
      <c r="Q167" s="64">
        <v>94656</v>
      </c>
      <c r="R167" s="65" t="s">
        <v>405</v>
      </c>
      <c r="S167" s="66" t="s">
        <v>212</v>
      </c>
      <c r="T167" s="67">
        <v>4</v>
      </c>
      <c r="U167" s="68"/>
      <c r="V167" s="68"/>
      <c r="W167" s="69"/>
      <c r="X167" s="70" t="s">
        <v>406</v>
      </c>
    </row>
    <row r="168" spans="1:24" s="71" customFormat="1" ht="33.75" x14ac:dyDescent="0.2">
      <c r="A168" s="57" t="str">
        <f t="shared" si="0"/>
        <v>S</v>
      </c>
      <c r="B168" s="58">
        <f t="shared" ca="1" si="26"/>
        <v>4</v>
      </c>
      <c r="C168" s="58" t="str">
        <f t="shared" ca="1" si="13"/>
        <v>S</v>
      </c>
      <c r="D168" s="58">
        <f t="shared" ca="1" si="27"/>
        <v>0</v>
      </c>
      <c r="E168" s="58">
        <f t="shared" ca="1" si="14"/>
        <v>1</v>
      </c>
      <c r="F168" s="58">
        <f t="shared" ca="1" si="15"/>
        <v>6</v>
      </c>
      <c r="G168" s="58">
        <f t="shared" ca="1" si="16"/>
        <v>2</v>
      </c>
      <c r="H168" s="58">
        <f t="shared" ca="1" si="17"/>
        <v>2</v>
      </c>
      <c r="I168" s="58">
        <f t="shared" ca="1" si="8"/>
        <v>0</v>
      </c>
      <c r="J168" s="58">
        <f t="shared" ca="1" si="28"/>
        <v>0</v>
      </c>
      <c r="K168" s="58">
        <f t="shared" ca="1" si="29"/>
        <v>0</v>
      </c>
      <c r="L168" s="59" t="s">
        <v>57</v>
      </c>
      <c r="M168" s="60" t="s">
        <v>52</v>
      </c>
      <c r="N168" s="61" t="s">
        <v>52</v>
      </c>
      <c r="O168" s="62" t="s">
        <v>407</v>
      </c>
      <c r="P168" s="63" t="s">
        <v>54</v>
      </c>
      <c r="Q168" s="64">
        <v>89596</v>
      </c>
      <c r="R168" s="65" t="s">
        <v>408</v>
      </c>
      <c r="S168" s="66" t="s">
        <v>212</v>
      </c>
      <c r="T168" s="67">
        <v>14</v>
      </c>
      <c r="U168" s="68"/>
      <c r="V168" s="68"/>
      <c r="W168" s="69"/>
      <c r="X168" s="70" t="s">
        <v>409</v>
      </c>
    </row>
    <row r="169" spans="1:24" s="71" customFormat="1" ht="45" x14ac:dyDescent="0.2">
      <c r="A169" s="57" t="str">
        <f t="shared" si="0"/>
        <v>S</v>
      </c>
      <c r="B169" s="58">
        <f t="shared" ca="1" si="26"/>
        <v>4</v>
      </c>
      <c r="C169" s="58" t="str">
        <f t="shared" ca="1" si="13"/>
        <v>S</v>
      </c>
      <c r="D169" s="58">
        <f t="shared" ca="1" si="27"/>
        <v>0</v>
      </c>
      <c r="E169" s="58">
        <f t="shared" ca="1" si="14"/>
        <v>1</v>
      </c>
      <c r="F169" s="58">
        <f t="shared" ca="1" si="15"/>
        <v>6</v>
      </c>
      <c r="G169" s="58">
        <f t="shared" ca="1" si="16"/>
        <v>2</v>
      </c>
      <c r="H169" s="58">
        <f t="shared" ca="1" si="17"/>
        <v>2</v>
      </c>
      <c r="I169" s="58">
        <f t="shared" ca="1" si="8"/>
        <v>0</v>
      </c>
      <c r="J169" s="58">
        <f t="shared" ca="1" si="28"/>
        <v>0</v>
      </c>
      <c r="K169" s="58">
        <f t="shared" ca="1" si="29"/>
        <v>0</v>
      </c>
      <c r="L169" s="59" t="s">
        <v>57</v>
      </c>
      <c r="M169" s="60" t="s">
        <v>52</v>
      </c>
      <c r="N169" s="61" t="s">
        <v>52</v>
      </c>
      <c r="O169" s="62" t="s">
        <v>410</v>
      </c>
      <c r="P169" s="63" t="s">
        <v>54</v>
      </c>
      <c r="Q169" s="64">
        <v>94714</v>
      </c>
      <c r="R169" s="65" t="s">
        <v>411</v>
      </c>
      <c r="S169" s="66" t="s">
        <v>212</v>
      </c>
      <c r="T169" s="67">
        <v>1</v>
      </c>
      <c r="U169" s="68"/>
      <c r="V169" s="68"/>
      <c r="W169" s="69"/>
      <c r="X169" s="70" t="s">
        <v>12</v>
      </c>
    </row>
    <row r="170" spans="1:24" s="71" customFormat="1" ht="33.75" x14ac:dyDescent="0.2">
      <c r="A170" s="57" t="str">
        <f t="shared" si="0"/>
        <v>S</v>
      </c>
      <c r="B170" s="58">
        <f t="shared" ca="1" si="26"/>
        <v>4</v>
      </c>
      <c r="C170" s="58" t="str">
        <f t="shared" ca="1" si="13"/>
        <v>S</v>
      </c>
      <c r="D170" s="58">
        <f t="shared" ca="1" si="27"/>
        <v>0</v>
      </c>
      <c r="E170" s="58">
        <f t="shared" ca="1" si="14"/>
        <v>1</v>
      </c>
      <c r="F170" s="58">
        <f t="shared" ca="1" si="15"/>
        <v>6</v>
      </c>
      <c r="G170" s="58">
        <f t="shared" ca="1" si="16"/>
        <v>2</v>
      </c>
      <c r="H170" s="58">
        <f t="shared" ca="1" si="17"/>
        <v>2</v>
      </c>
      <c r="I170" s="58">
        <f t="shared" ca="1" si="8"/>
        <v>0</v>
      </c>
      <c r="J170" s="58">
        <f t="shared" ca="1" si="28"/>
        <v>0</v>
      </c>
      <c r="K170" s="58">
        <f t="shared" ca="1" si="29"/>
        <v>0</v>
      </c>
      <c r="L170" s="59" t="s">
        <v>57</v>
      </c>
      <c r="M170" s="60" t="s">
        <v>52</v>
      </c>
      <c r="N170" s="61" t="s">
        <v>52</v>
      </c>
      <c r="O170" s="62" t="s">
        <v>412</v>
      </c>
      <c r="P170" s="63" t="s">
        <v>54</v>
      </c>
      <c r="Q170" s="64">
        <v>89616</v>
      </c>
      <c r="R170" s="65" t="s">
        <v>413</v>
      </c>
      <c r="S170" s="66" t="s">
        <v>212</v>
      </c>
      <c r="T170" s="67">
        <v>2</v>
      </c>
      <c r="U170" s="68"/>
      <c r="V170" s="68"/>
      <c r="W170" s="69"/>
      <c r="X170" s="70" t="s">
        <v>414</v>
      </c>
    </row>
    <row r="171" spans="1:24" s="71" customFormat="1" x14ac:dyDescent="0.2">
      <c r="A171" s="57">
        <f t="shared" si="0"/>
        <v>4</v>
      </c>
      <c r="B171" s="58">
        <f t="shared" ca="1" si="26"/>
        <v>4</v>
      </c>
      <c r="C171" s="58">
        <f t="shared" ca="1" si="13"/>
        <v>4</v>
      </c>
      <c r="D171" s="58">
        <f t="shared" ca="1" si="27"/>
        <v>4</v>
      </c>
      <c r="E171" s="58">
        <f t="shared" ca="1" si="14"/>
        <v>1</v>
      </c>
      <c r="F171" s="58">
        <f t="shared" ca="1" si="15"/>
        <v>6</v>
      </c>
      <c r="G171" s="58">
        <f t="shared" ca="1" si="16"/>
        <v>2</v>
      </c>
      <c r="H171" s="58">
        <f t="shared" ca="1" si="17"/>
        <v>3</v>
      </c>
      <c r="I171" s="58">
        <f t="shared" ca="1" si="8"/>
        <v>0</v>
      </c>
      <c r="J171" s="58">
        <f t="shared" ca="1" si="28"/>
        <v>26</v>
      </c>
      <c r="K171" s="58">
        <f t="shared" ca="1" si="29"/>
        <v>4</v>
      </c>
      <c r="L171" s="59" t="s">
        <v>57</v>
      </c>
      <c r="M171" s="60" t="s">
        <v>325</v>
      </c>
      <c r="N171" s="61" t="s">
        <v>325</v>
      </c>
      <c r="O171" s="62" t="s">
        <v>415</v>
      </c>
      <c r="P171" s="63" t="s">
        <v>54</v>
      </c>
      <c r="Q171" s="64"/>
      <c r="R171" s="65" t="s">
        <v>416</v>
      </c>
      <c r="S171" s="66" t="s">
        <v>53</v>
      </c>
      <c r="T171" s="67"/>
      <c r="U171" s="68"/>
      <c r="V171" s="68"/>
      <c r="W171" s="69"/>
      <c r="X171" s="70" t="s">
        <v>12</v>
      </c>
    </row>
    <row r="172" spans="1:24" s="71" customFormat="1" ht="22.5" x14ac:dyDescent="0.2">
      <c r="A172" s="57" t="str">
        <f t="shared" si="0"/>
        <v>S</v>
      </c>
      <c r="B172" s="58">
        <f t="shared" ca="1" si="26"/>
        <v>4</v>
      </c>
      <c r="C172" s="58" t="str">
        <f t="shared" ca="1" si="13"/>
        <v>S</v>
      </c>
      <c r="D172" s="58">
        <f t="shared" ca="1" si="27"/>
        <v>0</v>
      </c>
      <c r="E172" s="58">
        <f t="shared" ca="1" si="14"/>
        <v>1</v>
      </c>
      <c r="F172" s="58">
        <f t="shared" ca="1" si="15"/>
        <v>6</v>
      </c>
      <c r="G172" s="58">
        <f t="shared" ca="1" si="16"/>
        <v>2</v>
      </c>
      <c r="H172" s="58">
        <f t="shared" ca="1" si="17"/>
        <v>3</v>
      </c>
      <c r="I172" s="58">
        <f t="shared" ca="1" si="8"/>
        <v>0</v>
      </c>
      <c r="J172" s="58">
        <f t="shared" ca="1" si="28"/>
        <v>0</v>
      </c>
      <c r="K172" s="58">
        <f t="shared" ca="1" si="29"/>
        <v>0</v>
      </c>
      <c r="L172" s="59" t="s">
        <v>57</v>
      </c>
      <c r="M172" s="60" t="s">
        <v>52</v>
      </c>
      <c r="N172" s="61" t="s">
        <v>52</v>
      </c>
      <c r="O172" s="62" t="s">
        <v>417</v>
      </c>
      <c r="P172" s="63" t="s">
        <v>54</v>
      </c>
      <c r="Q172" s="64">
        <v>89528</v>
      </c>
      <c r="R172" s="65" t="s">
        <v>418</v>
      </c>
      <c r="S172" s="66" t="s">
        <v>212</v>
      </c>
      <c r="T172" s="67">
        <v>5</v>
      </c>
      <c r="U172" s="68"/>
      <c r="V172" s="68"/>
      <c r="W172" s="69"/>
      <c r="X172" s="70" t="s">
        <v>12</v>
      </c>
    </row>
    <row r="173" spans="1:24" s="71" customFormat="1" ht="22.5" x14ac:dyDescent="0.2">
      <c r="A173" s="57" t="str">
        <f t="shared" si="0"/>
        <v>S</v>
      </c>
      <c r="B173" s="58">
        <f t="shared" ca="1" si="26"/>
        <v>4</v>
      </c>
      <c r="C173" s="58" t="str">
        <f t="shared" ca="1" si="13"/>
        <v>S</v>
      </c>
      <c r="D173" s="58">
        <f t="shared" ca="1" si="27"/>
        <v>0</v>
      </c>
      <c r="E173" s="58">
        <f t="shared" ca="1" si="14"/>
        <v>1</v>
      </c>
      <c r="F173" s="58">
        <f t="shared" ca="1" si="15"/>
        <v>6</v>
      </c>
      <c r="G173" s="58">
        <f t="shared" ca="1" si="16"/>
        <v>2</v>
      </c>
      <c r="H173" s="58">
        <f t="shared" ca="1" si="17"/>
        <v>3</v>
      </c>
      <c r="I173" s="58">
        <f t="shared" ca="1" si="8"/>
        <v>0</v>
      </c>
      <c r="J173" s="58">
        <f t="shared" ca="1" si="28"/>
        <v>0</v>
      </c>
      <c r="K173" s="58">
        <f t="shared" ca="1" si="29"/>
        <v>0</v>
      </c>
      <c r="L173" s="59" t="s">
        <v>57</v>
      </c>
      <c r="M173" s="60" t="s">
        <v>52</v>
      </c>
      <c r="N173" s="61" t="s">
        <v>52</v>
      </c>
      <c r="O173" s="62" t="s">
        <v>419</v>
      </c>
      <c r="P173" s="63" t="s">
        <v>54</v>
      </c>
      <c r="Q173" s="64">
        <v>89575</v>
      </c>
      <c r="R173" s="65" t="s">
        <v>420</v>
      </c>
      <c r="S173" s="66" t="s">
        <v>212</v>
      </c>
      <c r="T173" s="67">
        <v>5</v>
      </c>
      <c r="U173" s="68"/>
      <c r="V173" s="68"/>
      <c r="W173" s="69"/>
      <c r="X173" s="70" t="s">
        <v>421</v>
      </c>
    </row>
    <row r="174" spans="1:24" s="71" customFormat="1" ht="22.5" x14ac:dyDescent="0.2">
      <c r="A174" s="57" t="str">
        <f t="shared" si="0"/>
        <v>S</v>
      </c>
      <c r="B174" s="58">
        <f t="shared" ca="1" si="26"/>
        <v>4</v>
      </c>
      <c r="C174" s="58" t="str">
        <f t="shared" ca="1" si="13"/>
        <v>S</v>
      </c>
      <c r="D174" s="58">
        <f t="shared" ca="1" si="27"/>
        <v>0</v>
      </c>
      <c r="E174" s="58">
        <f t="shared" ca="1" si="14"/>
        <v>1</v>
      </c>
      <c r="F174" s="58">
        <f t="shared" ca="1" si="15"/>
        <v>6</v>
      </c>
      <c r="G174" s="58">
        <f t="shared" ca="1" si="16"/>
        <v>2</v>
      </c>
      <c r="H174" s="58">
        <f t="shared" ca="1" si="17"/>
        <v>3</v>
      </c>
      <c r="I174" s="58">
        <f t="shared" ca="1" si="8"/>
        <v>0</v>
      </c>
      <c r="J174" s="58">
        <f t="shared" ca="1" si="28"/>
        <v>0</v>
      </c>
      <c r="K174" s="58">
        <f t="shared" ca="1" si="29"/>
        <v>0</v>
      </c>
      <c r="L174" s="59" t="s">
        <v>57</v>
      </c>
      <c r="M174" s="60" t="s">
        <v>52</v>
      </c>
      <c r="N174" s="61" t="s">
        <v>52</v>
      </c>
      <c r="O174" s="62" t="s">
        <v>422</v>
      </c>
      <c r="P174" s="63" t="s">
        <v>54</v>
      </c>
      <c r="Q174" s="64">
        <v>89611</v>
      </c>
      <c r="R174" s="65" t="s">
        <v>423</v>
      </c>
      <c r="S174" s="66" t="s">
        <v>212</v>
      </c>
      <c r="T174" s="67">
        <v>3</v>
      </c>
      <c r="U174" s="68"/>
      <c r="V174" s="68"/>
      <c r="W174" s="69"/>
      <c r="X174" s="70" t="s">
        <v>12</v>
      </c>
    </row>
    <row r="175" spans="1:24" s="71" customFormat="1" x14ac:dyDescent="0.2">
      <c r="A175" s="57">
        <f t="shared" si="0"/>
        <v>4</v>
      </c>
      <c r="B175" s="58">
        <f t="shared" ca="1" si="26"/>
        <v>4</v>
      </c>
      <c r="C175" s="58">
        <f t="shared" ca="1" si="13"/>
        <v>4</v>
      </c>
      <c r="D175" s="58">
        <f t="shared" ca="1" si="27"/>
        <v>5</v>
      </c>
      <c r="E175" s="58">
        <f t="shared" ca="1" si="14"/>
        <v>1</v>
      </c>
      <c r="F175" s="58">
        <f t="shared" ca="1" si="15"/>
        <v>6</v>
      </c>
      <c r="G175" s="58">
        <f t="shared" ca="1" si="16"/>
        <v>2</v>
      </c>
      <c r="H175" s="58">
        <f t="shared" ca="1" si="17"/>
        <v>4</v>
      </c>
      <c r="I175" s="58">
        <f t="shared" ca="1" si="8"/>
        <v>0</v>
      </c>
      <c r="J175" s="58">
        <f t="shared" ca="1" si="28"/>
        <v>22</v>
      </c>
      <c r="K175" s="58">
        <f t="shared" ca="1" si="29"/>
        <v>5</v>
      </c>
      <c r="L175" s="59" t="s">
        <v>57</v>
      </c>
      <c r="M175" s="60" t="s">
        <v>325</v>
      </c>
      <c r="N175" s="61" t="s">
        <v>325</v>
      </c>
      <c r="O175" s="62" t="s">
        <v>424</v>
      </c>
      <c r="P175" s="63" t="s">
        <v>54</v>
      </c>
      <c r="Q175" s="64"/>
      <c r="R175" s="65" t="s">
        <v>425</v>
      </c>
      <c r="S175" s="66" t="s">
        <v>53</v>
      </c>
      <c r="T175" s="67"/>
      <c r="U175" s="68"/>
      <c r="V175" s="68"/>
      <c r="W175" s="69"/>
      <c r="X175" s="70" t="s">
        <v>12</v>
      </c>
    </row>
    <row r="176" spans="1:24" s="71" customFormat="1" ht="22.5" x14ac:dyDescent="0.2">
      <c r="A176" s="57" t="str">
        <f t="shared" si="0"/>
        <v>S</v>
      </c>
      <c r="B176" s="58">
        <f t="shared" ca="1" si="26"/>
        <v>4</v>
      </c>
      <c r="C176" s="58" t="str">
        <f t="shared" ca="1" si="13"/>
        <v>S</v>
      </c>
      <c r="D176" s="58">
        <f t="shared" ca="1" si="27"/>
        <v>0</v>
      </c>
      <c r="E176" s="58">
        <f t="shared" ca="1" si="14"/>
        <v>1</v>
      </c>
      <c r="F176" s="58">
        <f t="shared" ca="1" si="15"/>
        <v>6</v>
      </c>
      <c r="G176" s="58">
        <f t="shared" ca="1" si="16"/>
        <v>2</v>
      </c>
      <c r="H176" s="58">
        <f t="shared" ca="1" si="17"/>
        <v>4</v>
      </c>
      <c r="I176" s="58">
        <f t="shared" ca="1" si="8"/>
        <v>0</v>
      </c>
      <c r="J176" s="58">
        <f t="shared" ca="1" si="28"/>
        <v>0</v>
      </c>
      <c r="K176" s="58">
        <f t="shared" ca="1" si="29"/>
        <v>0</v>
      </c>
      <c r="L176" s="59" t="s">
        <v>57</v>
      </c>
      <c r="M176" s="60" t="s">
        <v>52</v>
      </c>
      <c r="N176" s="61" t="s">
        <v>52</v>
      </c>
      <c r="O176" s="62" t="s">
        <v>426</v>
      </c>
      <c r="P176" s="63" t="s">
        <v>54</v>
      </c>
      <c r="Q176" s="64">
        <v>89605</v>
      </c>
      <c r="R176" s="65" t="s">
        <v>427</v>
      </c>
      <c r="S176" s="66" t="s">
        <v>212</v>
      </c>
      <c r="T176" s="67">
        <v>4</v>
      </c>
      <c r="U176" s="68"/>
      <c r="V176" s="68"/>
      <c r="W176" s="69"/>
      <c r="X176" s="70" t="s">
        <v>12</v>
      </c>
    </row>
    <row r="177" spans="1:24" s="71" customFormat="1" ht="22.5" x14ac:dyDescent="0.2">
      <c r="A177" s="57" t="str">
        <f t="shared" si="0"/>
        <v>S</v>
      </c>
      <c r="B177" s="58">
        <f t="shared" ca="1" si="26"/>
        <v>4</v>
      </c>
      <c r="C177" s="58" t="str">
        <f t="shared" ca="1" si="13"/>
        <v>S</v>
      </c>
      <c r="D177" s="58">
        <f t="shared" ca="1" si="27"/>
        <v>0</v>
      </c>
      <c r="E177" s="58">
        <f t="shared" ca="1" si="14"/>
        <v>1</v>
      </c>
      <c r="F177" s="58">
        <f t="shared" ca="1" si="15"/>
        <v>6</v>
      </c>
      <c r="G177" s="58">
        <f t="shared" ca="1" si="16"/>
        <v>2</v>
      </c>
      <c r="H177" s="58">
        <f t="shared" ca="1" si="17"/>
        <v>4</v>
      </c>
      <c r="I177" s="58">
        <f t="shared" ca="1" si="8"/>
        <v>0</v>
      </c>
      <c r="J177" s="58">
        <f t="shared" ca="1" si="28"/>
        <v>0</v>
      </c>
      <c r="K177" s="58">
        <f t="shared" ca="1" si="29"/>
        <v>0</v>
      </c>
      <c r="L177" s="59" t="s">
        <v>57</v>
      </c>
      <c r="M177" s="60" t="s">
        <v>52</v>
      </c>
      <c r="N177" s="61" t="s">
        <v>52</v>
      </c>
      <c r="O177" s="62" t="s">
        <v>428</v>
      </c>
      <c r="P177" s="63" t="s">
        <v>54</v>
      </c>
      <c r="Q177" s="64">
        <v>89579</v>
      </c>
      <c r="R177" s="65" t="s">
        <v>429</v>
      </c>
      <c r="S177" s="66" t="s">
        <v>212</v>
      </c>
      <c r="T177" s="67">
        <v>3</v>
      </c>
      <c r="U177" s="68"/>
      <c r="V177" s="68"/>
      <c r="W177" s="69"/>
      <c r="X177" s="70" t="s">
        <v>12</v>
      </c>
    </row>
    <row r="178" spans="1:24" s="71" customFormat="1" x14ac:dyDescent="0.2">
      <c r="A178" s="57" t="str">
        <f t="shared" si="0"/>
        <v>S</v>
      </c>
      <c r="B178" s="58">
        <f t="shared" ca="1" si="26"/>
        <v>4</v>
      </c>
      <c r="C178" s="58" t="str">
        <f t="shared" ca="1" si="13"/>
        <v>S</v>
      </c>
      <c r="D178" s="58">
        <f t="shared" ca="1" si="27"/>
        <v>0</v>
      </c>
      <c r="E178" s="58">
        <f t="shared" ca="1" si="14"/>
        <v>1</v>
      </c>
      <c r="F178" s="58">
        <f t="shared" ca="1" si="15"/>
        <v>6</v>
      </c>
      <c r="G178" s="58">
        <f t="shared" ca="1" si="16"/>
        <v>2</v>
      </c>
      <c r="H178" s="58">
        <f t="shared" ca="1" si="17"/>
        <v>4</v>
      </c>
      <c r="I178" s="58">
        <f t="shared" ca="1" si="8"/>
        <v>0</v>
      </c>
      <c r="J178" s="58">
        <f t="shared" ca="1" si="28"/>
        <v>0</v>
      </c>
      <c r="K178" s="58">
        <f t="shared" ca="1" si="29"/>
        <v>0</v>
      </c>
      <c r="L178" s="59" t="s">
        <v>57</v>
      </c>
      <c r="M178" s="60" t="s">
        <v>52</v>
      </c>
      <c r="N178" s="61" t="s">
        <v>52</v>
      </c>
      <c r="O178" s="62" t="s">
        <v>430</v>
      </c>
      <c r="P178" s="63" t="s">
        <v>62</v>
      </c>
      <c r="Q178" s="64">
        <v>81166</v>
      </c>
      <c r="R178" s="65" t="s">
        <v>431</v>
      </c>
      <c r="S178" s="66" t="s">
        <v>98</v>
      </c>
      <c r="T178" s="67">
        <v>3</v>
      </c>
      <c r="U178" s="68"/>
      <c r="V178" s="68"/>
      <c r="W178" s="69"/>
      <c r="X178" s="70" t="s">
        <v>12</v>
      </c>
    </row>
    <row r="179" spans="1:24" s="71" customFormat="1" x14ac:dyDescent="0.2">
      <c r="A179" s="57" t="str">
        <f t="shared" si="0"/>
        <v>S</v>
      </c>
      <c r="B179" s="58">
        <f t="shared" ca="1" si="26"/>
        <v>4</v>
      </c>
      <c r="C179" s="58" t="str">
        <f t="shared" ca="1" si="13"/>
        <v>S</v>
      </c>
      <c r="D179" s="58">
        <f t="shared" ca="1" si="27"/>
        <v>0</v>
      </c>
      <c r="E179" s="58">
        <f t="shared" ca="1" si="14"/>
        <v>1</v>
      </c>
      <c r="F179" s="58">
        <f t="shared" ca="1" si="15"/>
        <v>6</v>
      </c>
      <c r="G179" s="58">
        <f t="shared" ca="1" si="16"/>
        <v>2</v>
      </c>
      <c r="H179" s="58">
        <f t="shared" ca="1" si="17"/>
        <v>4</v>
      </c>
      <c r="I179" s="58">
        <f t="shared" ca="1" si="8"/>
        <v>0</v>
      </c>
      <c r="J179" s="58">
        <f t="shared" ca="1" si="28"/>
        <v>0</v>
      </c>
      <c r="K179" s="58">
        <f t="shared" ca="1" si="29"/>
        <v>0</v>
      </c>
      <c r="L179" s="59" t="s">
        <v>57</v>
      </c>
      <c r="M179" s="60" t="s">
        <v>52</v>
      </c>
      <c r="N179" s="61" t="s">
        <v>52</v>
      </c>
      <c r="O179" s="62" t="s">
        <v>432</v>
      </c>
      <c r="P179" s="63" t="s">
        <v>62</v>
      </c>
      <c r="Q179" s="64">
        <v>81185</v>
      </c>
      <c r="R179" s="65" t="s">
        <v>433</v>
      </c>
      <c r="S179" s="66" t="s">
        <v>219</v>
      </c>
      <c r="T179" s="67">
        <v>2</v>
      </c>
      <c r="U179" s="68"/>
      <c r="V179" s="68"/>
      <c r="W179" s="69"/>
      <c r="X179" s="70" t="s">
        <v>12</v>
      </c>
    </row>
    <row r="180" spans="1:24" s="71" customFormat="1" x14ac:dyDescent="0.2">
      <c r="A180" s="57">
        <f t="shared" si="0"/>
        <v>4</v>
      </c>
      <c r="B180" s="58">
        <f t="shared" ca="1" si="26"/>
        <v>4</v>
      </c>
      <c r="C180" s="58">
        <f t="shared" ca="1" si="13"/>
        <v>4</v>
      </c>
      <c r="D180" s="58">
        <f t="shared" ca="1" si="27"/>
        <v>6</v>
      </c>
      <c r="E180" s="58">
        <f t="shared" ca="1" si="14"/>
        <v>1</v>
      </c>
      <c r="F180" s="58">
        <f t="shared" ca="1" si="15"/>
        <v>6</v>
      </c>
      <c r="G180" s="58">
        <f t="shared" ca="1" si="16"/>
        <v>2</v>
      </c>
      <c r="H180" s="58">
        <f t="shared" ca="1" si="17"/>
        <v>5</v>
      </c>
      <c r="I180" s="58">
        <f t="shared" ca="1" si="8"/>
        <v>0</v>
      </c>
      <c r="J180" s="58">
        <f t="shared" ca="1" si="28"/>
        <v>17</v>
      </c>
      <c r="K180" s="58">
        <f t="shared" ca="1" si="29"/>
        <v>6</v>
      </c>
      <c r="L180" s="59" t="s">
        <v>57</v>
      </c>
      <c r="M180" s="60" t="s">
        <v>325</v>
      </c>
      <c r="N180" s="61" t="s">
        <v>325</v>
      </c>
      <c r="O180" s="62" t="s">
        <v>434</v>
      </c>
      <c r="P180" s="63" t="s">
        <v>54</v>
      </c>
      <c r="Q180" s="64"/>
      <c r="R180" s="65" t="s">
        <v>435</v>
      </c>
      <c r="S180" s="66" t="s">
        <v>53</v>
      </c>
      <c r="T180" s="67"/>
      <c r="U180" s="68"/>
      <c r="V180" s="68"/>
      <c r="W180" s="69"/>
      <c r="X180" s="70" t="s">
        <v>12</v>
      </c>
    </row>
    <row r="181" spans="1:24" s="71" customFormat="1" ht="22.5" x14ac:dyDescent="0.2">
      <c r="A181" s="57" t="str">
        <f t="shared" si="0"/>
        <v>S</v>
      </c>
      <c r="B181" s="58">
        <f t="shared" ca="1" si="26"/>
        <v>4</v>
      </c>
      <c r="C181" s="58" t="str">
        <f t="shared" ca="1" si="13"/>
        <v>S</v>
      </c>
      <c r="D181" s="58">
        <f t="shared" ca="1" si="27"/>
        <v>0</v>
      </c>
      <c r="E181" s="58">
        <f t="shared" ca="1" si="14"/>
        <v>1</v>
      </c>
      <c r="F181" s="58">
        <f t="shared" ca="1" si="15"/>
        <v>6</v>
      </c>
      <c r="G181" s="58">
        <f t="shared" ca="1" si="16"/>
        <v>2</v>
      </c>
      <c r="H181" s="58">
        <f t="shared" ca="1" si="17"/>
        <v>5</v>
      </c>
      <c r="I181" s="58">
        <f t="shared" ca="1" si="8"/>
        <v>0</v>
      </c>
      <c r="J181" s="58">
        <f t="shared" ca="1" si="28"/>
        <v>0</v>
      </c>
      <c r="K181" s="58">
        <f t="shared" ca="1" si="29"/>
        <v>0</v>
      </c>
      <c r="L181" s="59" t="s">
        <v>57</v>
      </c>
      <c r="M181" s="60" t="s">
        <v>52</v>
      </c>
      <c r="N181" s="61" t="s">
        <v>52</v>
      </c>
      <c r="O181" s="62" t="s">
        <v>436</v>
      </c>
      <c r="P181" s="63" t="s">
        <v>54</v>
      </c>
      <c r="Q181" s="64">
        <v>89481</v>
      </c>
      <c r="R181" s="65" t="s">
        <v>437</v>
      </c>
      <c r="S181" s="66" t="s">
        <v>212</v>
      </c>
      <c r="T181" s="67">
        <v>12</v>
      </c>
      <c r="U181" s="68"/>
      <c r="V181" s="68"/>
      <c r="W181" s="69"/>
      <c r="X181" s="70" t="s">
        <v>12</v>
      </c>
    </row>
    <row r="182" spans="1:24" s="71" customFormat="1" ht="22.5" x14ac:dyDescent="0.2">
      <c r="A182" s="57" t="str">
        <f t="shared" si="0"/>
        <v>S</v>
      </c>
      <c r="B182" s="58">
        <f t="shared" ca="1" si="26"/>
        <v>4</v>
      </c>
      <c r="C182" s="58" t="str">
        <f t="shared" ca="1" si="13"/>
        <v>S</v>
      </c>
      <c r="D182" s="58">
        <f t="shared" ca="1" si="27"/>
        <v>0</v>
      </c>
      <c r="E182" s="58">
        <f t="shared" ca="1" si="14"/>
        <v>1</v>
      </c>
      <c r="F182" s="58">
        <f t="shared" ca="1" si="15"/>
        <v>6</v>
      </c>
      <c r="G182" s="58">
        <f t="shared" ca="1" si="16"/>
        <v>2</v>
      </c>
      <c r="H182" s="58">
        <f t="shared" ca="1" si="17"/>
        <v>5</v>
      </c>
      <c r="I182" s="58">
        <f t="shared" ca="1" si="8"/>
        <v>0</v>
      </c>
      <c r="J182" s="58">
        <f t="shared" ca="1" si="28"/>
        <v>0</v>
      </c>
      <c r="K182" s="58">
        <f t="shared" ca="1" si="29"/>
        <v>0</v>
      </c>
      <c r="L182" s="59" t="s">
        <v>57</v>
      </c>
      <c r="M182" s="60" t="s">
        <v>52</v>
      </c>
      <c r="N182" s="61" t="s">
        <v>52</v>
      </c>
      <c r="O182" s="62" t="s">
        <v>438</v>
      </c>
      <c r="P182" s="63" t="s">
        <v>54</v>
      </c>
      <c r="Q182" s="64">
        <v>89501</v>
      </c>
      <c r="R182" s="65" t="s">
        <v>439</v>
      </c>
      <c r="S182" s="66" t="s">
        <v>212</v>
      </c>
      <c r="T182" s="67">
        <v>6</v>
      </c>
      <c r="U182" s="68"/>
      <c r="V182" s="68"/>
      <c r="W182" s="69"/>
      <c r="X182" s="70" t="s">
        <v>12</v>
      </c>
    </row>
    <row r="183" spans="1:24" s="71" customFormat="1" ht="22.5" x14ac:dyDescent="0.2">
      <c r="A183" s="57" t="str">
        <f t="shared" si="0"/>
        <v>S</v>
      </c>
      <c r="B183" s="58">
        <f t="shared" ca="1" si="26"/>
        <v>4</v>
      </c>
      <c r="C183" s="58" t="str">
        <f t="shared" ca="1" si="13"/>
        <v>S</v>
      </c>
      <c r="D183" s="58">
        <f t="shared" ca="1" si="27"/>
        <v>0</v>
      </c>
      <c r="E183" s="58">
        <f t="shared" ca="1" si="14"/>
        <v>1</v>
      </c>
      <c r="F183" s="58">
        <f t="shared" ca="1" si="15"/>
        <v>6</v>
      </c>
      <c r="G183" s="58">
        <f t="shared" ca="1" si="16"/>
        <v>2</v>
      </c>
      <c r="H183" s="58">
        <f t="shared" ca="1" si="17"/>
        <v>5</v>
      </c>
      <c r="I183" s="58">
        <f t="shared" ca="1" si="8"/>
        <v>0</v>
      </c>
      <c r="J183" s="58">
        <f t="shared" ca="1" si="28"/>
        <v>0</v>
      </c>
      <c r="K183" s="58">
        <f t="shared" ca="1" si="29"/>
        <v>0</v>
      </c>
      <c r="L183" s="59" t="s">
        <v>57</v>
      </c>
      <c r="M183" s="60" t="s">
        <v>52</v>
      </c>
      <c r="N183" s="61" t="s">
        <v>52</v>
      </c>
      <c r="O183" s="62" t="s">
        <v>440</v>
      </c>
      <c r="P183" s="63" t="s">
        <v>54</v>
      </c>
      <c r="Q183" s="64">
        <v>89505</v>
      </c>
      <c r="R183" s="65" t="s">
        <v>441</v>
      </c>
      <c r="S183" s="66" t="s">
        <v>212</v>
      </c>
      <c r="T183" s="67">
        <v>6</v>
      </c>
      <c r="U183" s="68"/>
      <c r="V183" s="68"/>
      <c r="W183" s="69"/>
      <c r="X183" s="70" t="s">
        <v>442</v>
      </c>
    </row>
    <row r="184" spans="1:24" s="71" customFormat="1" ht="22.5" x14ac:dyDescent="0.2">
      <c r="A184" s="57" t="str">
        <f t="shared" si="0"/>
        <v>S</v>
      </c>
      <c r="B184" s="58">
        <f t="shared" ca="1" si="26"/>
        <v>4</v>
      </c>
      <c r="C184" s="58" t="str">
        <f t="shared" ca="1" si="13"/>
        <v>S</v>
      </c>
      <c r="D184" s="58">
        <f t="shared" ca="1" si="27"/>
        <v>0</v>
      </c>
      <c r="E184" s="58">
        <f t="shared" ca="1" si="14"/>
        <v>1</v>
      </c>
      <c r="F184" s="58">
        <f t="shared" ca="1" si="15"/>
        <v>6</v>
      </c>
      <c r="G184" s="58">
        <f t="shared" ca="1" si="16"/>
        <v>2</v>
      </c>
      <c r="H184" s="58">
        <f t="shared" ca="1" si="17"/>
        <v>5</v>
      </c>
      <c r="I184" s="58">
        <f t="shared" ca="1" si="8"/>
        <v>0</v>
      </c>
      <c r="J184" s="58">
        <f t="shared" ca="1" si="28"/>
        <v>0</v>
      </c>
      <c r="K184" s="58">
        <f t="shared" ca="1" si="29"/>
        <v>0</v>
      </c>
      <c r="L184" s="59" t="s">
        <v>57</v>
      </c>
      <c r="M184" s="60" t="s">
        <v>52</v>
      </c>
      <c r="N184" s="61" t="s">
        <v>52</v>
      </c>
      <c r="O184" s="62" t="s">
        <v>443</v>
      </c>
      <c r="P184" s="63" t="s">
        <v>54</v>
      </c>
      <c r="Q184" s="64">
        <v>89521</v>
      </c>
      <c r="R184" s="65" t="s">
        <v>444</v>
      </c>
      <c r="S184" s="66" t="s">
        <v>212</v>
      </c>
      <c r="T184" s="67">
        <v>2</v>
      </c>
      <c r="U184" s="68"/>
      <c r="V184" s="68"/>
      <c r="W184" s="69"/>
      <c r="X184" s="70" t="s">
        <v>445</v>
      </c>
    </row>
    <row r="185" spans="1:24" s="71" customFormat="1" x14ac:dyDescent="0.2">
      <c r="A185" s="57" t="str">
        <f t="shared" si="0"/>
        <v>S</v>
      </c>
      <c r="B185" s="58">
        <f t="shared" ca="1" si="26"/>
        <v>4</v>
      </c>
      <c r="C185" s="58" t="str">
        <f t="shared" ca="1" si="13"/>
        <v>S</v>
      </c>
      <c r="D185" s="58">
        <f t="shared" ca="1" si="27"/>
        <v>0</v>
      </c>
      <c r="E185" s="58">
        <f t="shared" ca="1" si="14"/>
        <v>1</v>
      </c>
      <c r="F185" s="58">
        <f t="shared" ca="1" si="15"/>
        <v>6</v>
      </c>
      <c r="G185" s="58">
        <f t="shared" ca="1" si="16"/>
        <v>2</v>
      </c>
      <c r="H185" s="58">
        <f t="shared" ca="1" si="17"/>
        <v>5</v>
      </c>
      <c r="I185" s="58">
        <f t="shared" ca="1" si="8"/>
        <v>0</v>
      </c>
      <c r="J185" s="58">
        <f t="shared" ca="1" si="28"/>
        <v>0</v>
      </c>
      <c r="K185" s="58">
        <f t="shared" ca="1" si="29"/>
        <v>0</v>
      </c>
      <c r="L185" s="59" t="s">
        <v>57</v>
      </c>
      <c r="M185" s="60" t="s">
        <v>52</v>
      </c>
      <c r="N185" s="61" t="s">
        <v>52</v>
      </c>
      <c r="O185" s="62" t="s">
        <v>446</v>
      </c>
      <c r="P185" s="63" t="s">
        <v>62</v>
      </c>
      <c r="Q185" s="64">
        <v>81380</v>
      </c>
      <c r="R185" s="65" t="s">
        <v>447</v>
      </c>
      <c r="S185" s="66" t="s">
        <v>98</v>
      </c>
      <c r="T185" s="67">
        <v>4</v>
      </c>
      <c r="U185" s="68"/>
      <c r="V185" s="68"/>
      <c r="W185" s="69"/>
      <c r="X185" s="70" t="s">
        <v>12</v>
      </c>
    </row>
    <row r="186" spans="1:24" s="71" customFormat="1" x14ac:dyDescent="0.2">
      <c r="A186" s="57">
        <f t="shared" si="0"/>
        <v>4</v>
      </c>
      <c r="B186" s="58">
        <f t="shared" ca="1" si="26"/>
        <v>4</v>
      </c>
      <c r="C186" s="58">
        <f t="shared" ca="1" si="13"/>
        <v>4</v>
      </c>
      <c r="D186" s="58">
        <f t="shared" ca="1" si="27"/>
        <v>8</v>
      </c>
      <c r="E186" s="58">
        <f t="shared" ca="1" si="14"/>
        <v>1</v>
      </c>
      <c r="F186" s="58">
        <f t="shared" ca="1" si="15"/>
        <v>6</v>
      </c>
      <c r="G186" s="58">
        <f t="shared" ca="1" si="16"/>
        <v>2</v>
      </c>
      <c r="H186" s="58">
        <f t="shared" ca="1" si="17"/>
        <v>6</v>
      </c>
      <c r="I186" s="58">
        <f t="shared" ca="1" si="8"/>
        <v>0</v>
      </c>
      <c r="J186" s="58">
        <f t="shared" ca="1" si="28"/>
        <v>11</v>
      </c>
      <c r="K186" s="58">
        <f t="shared" ca="1" si="29"/>
        <v>8</v>
      </c>
      <c r="L186" s="59" t="s">
        <v>57</v>
      </c>
      <c r="M186" s="60" t="s">
        <v>325</v>
      </c>
      <c r="N186" s="61" t="s">
        <v>325</v>
      </c>
      <c r="O186" s="62" t="s">
        <v>448</v>
      </c>
      <c r="P186" s="63" t="s">
        <v>54</v>
      </c>
      <c r="Q186" s="64"/>
      <c r="R186" s="65" t="s">
        <v>449</v>
      </c>
      <c r="S186" s="66" t="s">
        <v>53</v>
      </c>
      <c r="T186" s="67"/>
      <c r="U186" s="68"/>
      <c r="V186" s="68"/>
      <c r="W186" s="69"/>
      <c r="X186" s="70" t="s">
        <v>12</v>
      </c>
    </row>
    <row r="187" spans="1:24" s="71" customFormat="1" ht="22.5" x14ac:dyDescent="0.2">
      <c r="A187" s="57" t="str">
        <f t="shared" si="0"/>
        <v>S</v>
      </c>
      <c r="B187" s="58">
        <f t="shared" ca="1" si="26"/>
        <v>4</v>
      </c>
      <c r="C187" s="58" t="str">
        <f t="shared" ca="1" si="13"/>
        <v>S</v>
      </c>
      <c r="D187" s="58">
        <f t="shared" ca="1" si="27"/>
        <v>0</v>
      </c>
      <c r="E187" s="58">
        <f t="shared" ca="1" si="14"/>
        <v>1</v>
      </c>
      <c r="F187" s="58">
        <f t="shared" ca="1" si="15"/>
        <v>6</v>
      </c>
      <c r="G187" s="58">
        <f t="shared" ca="1" si="16"/>
        <v>2</v>
      </c>
      <c r="H187" s="58">
        <f t="shared" ca="1" si="17"/>
        <v>6</v>
      </c>
      <c r="I187" s="58">
        <f t="shared" ca="1" si="8"/>
        <v>0</v>
      </c>
      <c r="J187" s="58">
        <f t="shared" ca="1" si="28"/>
        <v>0</v>
      </c>
      <c r="K187" s="58">
        <f t="shared" ca="1" si="29"/>
        <v>0</v>
      </c>
      <c r="L187" s="59" t="s">
        <v>57</v>
      </c>
      <c r="M187" s="60" t="s">
        <v>52</v>
      </c>
      <c r="N187" s="61" t="s">
        <v>52</v>
      </c>
      <c r="O187" s="62" t="s">
        <v>450</v>
      </c>
      <c r="P187" s="63" t="s">
        <v>54</v>
      </c>
      <c r="Q187" s="64">
        <v>89617</v>
      </c>
      <c r="R187" s="65" t="s">
        <v>451</v>
      </c>
      <c r="S187" s="66" t="s">
        <v>212</v>
      </c>
      <c r="T187" s="67">
        <v>1</v>
      </c>
      <c r="U187" s="68"/>
      <c r="V187" s="68"/>
      <c r="W187" s="69"/>
      <c r="X187" s="70" t="s">
        <v>12</v>
      </c>
    </row>
    <row r="188" spans="1:24" s="71" customFormat="1" ht="22.5" x14ac:dyDescent="0.2">
      <c r="A188" s="57" t="str">
        <f t="shared" si="0"/>
        <v>S</v>
      </c>
      <c r="B188" s="58">
        <f t="shared" ca="1" si="26"/>
        <v>4</v>
      </c>
      <c r="C188" s="58" t="str">
        <f t="shared" ca="1" si="13"/>
        <v>S</v>
      </c>
      <c r="D188" s="58">
        <f t="shared" ca="1" si="27"/>
        <v>0</v>
      </c>
      <c r="E188" s="58">
        <f t="shared" ca="1" si="14"/>
        <v>1</v>
      </c>
      <c r="F188" s="58">
        <f t="shared" ca="1" si="15"/>
        <v>6</v>
      </c>
      <c r="G188" s="58">
        <f t="shared" ca="1" si="16"/>
        <v>2</v>
      </c>
      <c r="H188" s="58">
        <f t="shared" ca="1" si="17"/>
        <v>6</v>
      </c>
      <c r="I188" s="58">
        <f t="shared" ca="1" si="8"/>
        <v>0</v>
      </c>
      <c r="J188" s="58">
        <f t="shared" ca="1" si="28"/>
        <v>0</v>
      </c>
      <c r="K188" s="58">
        <f t="shared" ca="1" si="29"/>
        <v>0</v>
      </c>
      <c r="L188" s="59" t="s">
        <v>57</v>
      </c>
      <c r="M188" s="60" t="s">
        <v>52</v>
      </c>
      <c r="N188" s="61" t="s">
        <v>52</v>
      </c>
      <c r="O188" s="62" t="s">
        <v>452</v>
      </c>
      <c r="P188" s="63" t="s">
        <v>54</v>
      </c>
      <c r="Q188" s="64">
        <v>89625</v>
      </c>
      <c r="R188" s="65" t="s">
        <v>453</v>
      </c>
      <c r="S188" s="66" t="s">
        <v>212</v>
      </c>
      <c r="T188" s="67">
        <v>4</v>
      </c>
      <c r="U188" s="68"/>
      <c r="V188" s="68"/>
      <c r="W188" s="69"/>
      <c r="X188" s="70" t="s">
        <v>12</v>
      </c>
    </row>
    <row r="189" spans="1:24" s="71" customFormat="1" ht="22.5" x14ac:dyDescent="0.2">
      <c r="A189" s="57" t="str">
        <f t="shared" si="0"/>
        <v>S</v>
      </c>
      <c r="B189" s="58">
        <f t="shared" ca="1" si="26"/>
        <v>4</v>
      </c>
      <c r="C189" s="58" t="str">
        <f t="shared" ca="1" si="13"/>
        <v>S</v>
      </c>
      <c r="D189" s="58">
        <f t="shared" ca="1" si="27"/>
        <v>0</v>
      </c>
      <c r="E189" s="58">
        <f t="shared" ca="1" si="14"/>
        <v>1</v>
      </c>
      <c r="F189" s="58">
        <f t="shared" ca="1" si="15"/>
        <v>6</v>
      </c>
      <c r="G189" s="58">
        <f t="shared" ca="1" si="16"/>
        <v>2</v>
      </c>
      <c r="H189" s="58">
        <f t="shared" ca="1" si="17"/>
        <v>6</v>
      </c>
      <c r="I189" s="58">
        <f t="shared" ca="1" si="8"/>
        <v>0</v>
      </c>
      <c r="J189" s="58">
        <f t="shared" ca="1" si="28"/>
        <v>0</v>
      </c>
      <c r="K189" s="58">
        <f t="shared" ca="1" si="29"/>
        <v>0</v>
      </c>
      <c r="L189" s="59" t="s">
        <v>57</v>
      </c>
      <c r="M189" s="60" t="s">
        <v>52</v>
      </c>
      <c r="N189" s="61" t="s">
        <v>52</v>
      </c>
      <c r="O189" s="62" t="s">
        <v>454</v>
      </c>
      <c r="P189" s="63" t="s">
        <v>54</v>
      </c>
      <c r="Q189" s="64">
        <v>89628</v>
      </c>
      <c r="R189" s="65" t="s">
        <v>455</v>
      </c>
      <c r="S189" s="66" t="s">
        <v>212</v>
      </c>
      <c r="T189" s="67">
        <v>2</v>
      </c>
      <c r="U189" s="68"/>
      <c r="V189" s="68"/>
      <c r="W189" s="69"/>
      <c r="X189" s="70" t="s">
        <v>456</v>
      </c>
    </row>
    <row r="190" spans="1:24" s="71" customFormat="1" ht="22.5" x14ac:dyDescent="0.2">
      <c r="A190" s="57" t="str">
        <f t="shared" si="0"/>
        <v>S</v>
      </c>
      <c r="B190" s="58">
        <f t="shared" ca="1" si="26"/>
        <v>4</v>
      </c>
      <c r="C190" s="58" t="str">
        <f t="shared" ca="1" si="13"/>
        <v>S</v>
      </c>
      <c r="D190" s="58">
        <f t="shared" ca="1" si="27"/>
        <v>0</v>
      </c>
      <c r="E190" s="58">
        <f t="shared" ca="1" si="14"/>
        <v>1</v>
      </c>
      <c r="F190" s="58">
        <f t="shared" ca="1" si="15"/>
        <v>6</v>
      </c>
      <c r="G190" s="58">
        <f t="shared" ca="1" si="16"/>
        <v>2</v>
      </c>
      <c r="H190" s="58">
        <f t="shared" ca="1" si="17"/>
        <v>6</v>
      </c>
      <c r="I190" s="58">
        <f t="shared" ca="1" si="8"/>
        <v>0</v>
      </c>
      <c r="J190" s="58">
        <f t="shared" ca="1" si="28"/>
        <v>0</v>
      </c>
      <c r="K190" s="58">
        <f t="shared" ca="1" si="29"/>
        <v>0</v>
      </c>
      <c r="L190" s="59" t="s">
        <v>57</v>
      </c>
      <c r="M190" s="60" t="s">
        <v>52</v>
      </c>
      <c r="N190" s="61" t="s">
        <v>52</v>
      </c>
      <c r="O190" s="62" t="s">
        <v>457</v>
      </c>
      <c r="P190" s="63" t="s">
        <v>54</v>
      </c>
      <c r="Q190" s="64">
        <v>89627</v>
      </c>
      <c r="R190" s="65" t="s">
        <v>458</v>
      </c>
      <c r="S190" s="66" t="s">
        <v>212</v>
      </c>
      <c r="T190" s="67">
        <v>2</v>
      </c>
      <c r="U190" s="68"/>
      <c r="V190" s="68"/>
      <c r="W190" s="69"/>
      <c r="X190" s="70" t="s">
        <v>12</v>
      </c>
    </row>
    <row r="191" spans="1:24" s="71" customFormat="1" ht="33.75" x14ac:dyDescent="0.2">
      <c r="A191" s="57" t="str">
        <f t="shared" si="0"/>
        <v>S</v>
      </c>
      <c r="B191" s="58">
        <f t="shared" ca="1" si="26"/>
        <v>4</v>
      </c>
      <c r="C191" s="58" t="str">
        <f t="shared" ca="1" si="13"/>
        <v>S</v>
      </c>
      <c r="D191" s="58">
        <f t="shared" ca="1" si="27"/>
        <v>0</v>
      </c>
      <c r="E191" s="58">
        <f t="shared" ca="1" si="14"/>
        <v>1</v>
      </c>
      <c r="F191" s="58">
        <f t="shared" ca="1" si="15"/>
        <v>6</v>
      </c>
      <c r="G191" s="58">
        <f t="shared" ca="1" si="16"/>
        <v>2</v>
      </c>
      <c r="H191" s="58">
        <f t="shared" ca="1" si="17"/>
        <v>6</v>
      </c>
      <c r="I191" s="58">
        <f t="shared" ca="1" si="8"/>
        <v>0</v>
      </c>
      <c r="J191" s="58">
        <f t="shared" ca="1" si="28"/>
        <v>0</v>
      </c>
      <c r="K191" s="58">
        <f t="shared" ca="1" si="29"/>
        <v>0</v>
      </c>
      <c r="L191" s="59" t="s">
        <v>57</v>
      </c>
      <c r="M191" s="60" t="s">
        <v>52</v>
      </c>
      <c r="N191" s="61" t="s">
        <v>52</v>
      </c>
      <c r="O191" s="62" t="s">
        <v>459</v>
      </c>
      <c r="P191" s="63" t="s">
        <v>54</v>
      </c>
      <c r="Q191" s="64">
        <v>94698</v>
      </c>
      <c r="R191" s="65" t="s">
        <v>460</v>
      </c>
      <c r="S191" s="66" t="s">
        <v>212</v>
      </c>
      <c r="T191" s="67">
        <v>2</v>
      </c>
      <c r="U191" s="68"/>
      <c r="V191" s="68"/>
      <c r="W191" s="69"/>
      <c r="X191" s="70" t="s">
        <v>461</v>
      </c>
    </row>
    <row r="192" spans="1:24" s="71" customFormat="1" ht="22.5" x14ac:dyDescent="0.2">
      <c r="A192" s="57" t="str">
        <f t="shared" si="0"/>
        <v>S</v>
      </c>
      <c r="B192" s="58">
        <f t="shared" ca="1" si="26"/>
        <v>4</v>
      </c>
      <c r="C192" s="58" t="str">
        <f t="shared" ca="1" si="13"/>
        <v>S</v>
      </c>
      <c r="D192" s="58">
        <f t="shared" ca="1" si="27"/>
        <v>0</v>
      </c>
      <c r="E192" s="58">
        <f t="shared" ca="1" si="14"/>
        <v>1</v>
      </c>
      <c r="F192" s="58">
        <f t="shared" ca="1" si="15"/>
        <v>6</v>
      </c>
      <c r="G192" s="58">
        <f t="shared" ca="1" si="16"/>
        <v>2</v>
      </c>
      <c r="H192" s="58">
        <f t="shared" ca="1" si="17"/>
        <v>6</v>
      </c>
      <c r="I192" s="58">
        <f t="shared" ca="1" si="8"/>
        <v>0</v>
      </c>
      <c r="J192" s="58">
        <f t="shared" ca="1" si="28"/>
        <v>0</v>
      </c>
      <c r="K192" s="58">
        <f t="shared" ca="1" si="29"/>
        <v>0</v>
      </c>
      <c r="L192" s="59" t="s">
        <v>57</v>
      </c>
      <c r="M192" s="60" t="s">
        <v>52</v>
      </c>
      <c r="N192" s="61" t="s">
        <v>52</v>
      </c>
      <c r="O192" s="62" t="s">
        <v>462</v>
      </c>
      <c r="P192" s="63" t="s">
        <v>54</v>
      </c>
      <c r="Q192" s="64">
        <v>89632</v>
      </c>
      <c r="R192" s="65" t="s">
        <v>463</v>
      </c>
      <c r="S192" s="66" t="s">
        <v>212</v>
      </c>
      <c r="T192" s="67">
        <v>1</v>
      </c>
      <c r="U192" s="68"/>
      <c r="V192" s="68"/>
      <c r="W192" s="69"/>
      <c r="X192" s="70" t="s">
        <v>12</v>
      </c>
    </row>
    <row r="193" spans="1:24" s="71" customFormat="1" x14ac:dyDescent="0.2">
      <c r="A193" s="57" t="str">
        <f t="shared" si="0"/>
        <v>S</v>
      </c>
      <c r="B193" s="58">
        <f t="shared" ca="1" si="26"/>
        <v>4</v>
      </c>
      <c r="C193" s="58" t="str">
        <f t="shared" ca="1" si="13"/>
        <v>S</v>
      </c>
      <c r="D193" s="58">
        <f t="shared" ca="1" si="27"/>
        <v>0</v>
      </c>
      <c r="E193" s="58">
        <f t="shared" ca="1" si="14"/>
        <v>1</v>
      </c>
      <c r="F193" s="58">
        <f t="shared" ca="1" si="15"/>
        <v>6</v>
      </c>
      <c r="G193" s="58">
        <f t="shared" ca="1" si="16"/>
        <v>2</v>
      </c>
      <c r="H193" s="58">
        <f t="shared" ca="1" si="17"/>
        <v>6</v>
      </c>
      <c r="I193" s="58">
        <f t="shared" ca="1" si="8"/>
        <v>0</v>
      </c>
      <c r="J193" s="58">
        <f t="shared" ca="1" si="28"/>
        <v>0</v>
      </c>
      <c r="K193" s="58">
        <f t="shared" ca="1" si="29"/>
        <v>0</v>
      </c>
      <c r="L193" s="59" t="s">
        <v>57</v>
      </c>
      <c r="M193" s="60" t="s">
        <v>52</v>
      </c>
      <c r="N193" s="61" t="s">
        <v>52</v>
      </c>
      <c r="O193" s="62" t="s">
        <v>464</v>
      </c>
      <c r="P193" s="63" t="s">
        <v>62</v>
      </c>
      <c r="Q193" s="64">
        <v>81445</v>
      </c>
      <c r="R193" s="65" t="s">
        <v>465</v>
      </c>
      <c r="S193" s="66" t="s">
        <v>98</v>
      </c>
      <c r="T193" s="67">
        <v>2</v>
      </c>
      <c r="U193" s="68"/>
      <c r="V193" s="68"/>
      <c r="W193" s="69"/>
      <c r="X193" s="70" t="s">
        <v>12</v>
      </c>
    </row>
    <row r="194" spans="1:24" s="71" customFormat="1" x14ac:dyDescent="0.2">
      <c r="A194" s="57">
        <f t="shared" si="0"/>
        <v>4</v>
      </c>
      <c r="B194" s="58">
        <f t="shared" ca="1" si="26"/>
        <v>4</v>
      </c>
      <c r="C194" s="58">
        <f t="shared" ca="1" si="13"/>
        <v>4</v>
      </c>
      <c r="D194" s="58">
        <f t="shared" ca="1" si="27"/>
        <v>3</v>
      </c>
      <c r="E194" s="58">
        <f t="shared" ca="1" si="14"/>
        <v>1</v>
      </c>
      <c r="F194" s="58">
        <f t="shared" ca="1" si="15"/>
        <v>6</v>
      </c>
      <c r="G194" s="58">
        <f t="shared" ca="1" si="16"/>
        <v>2</v>
      </c>
      <c r="H194" s="58">
        <f t="shared" ca="1" si="17"/>
        <v>7</v>
      </c>
      <c r="I194" s="58">
        <f t="shared" ca="1" si="8"/>
        <v>0</v>
      </c>
      <c r="J194" s="58">
        <f t="shared" ca="1" si="28"/>
        <v>3</v>
      </c>
      <c r="K194" s="58" t="e">
        <f t="shared" ca="1" si="29"/>
        <v>#N/A</v>
      </c>
      <c r="L194" s="59" t="s">
        <v>57</v>
      </c>
      <c r="M194" s="60" t="s">
        <v>325</v>
      </c>
      <c r="N194" s="61" t="s">
        <v>325</v>
      </c>
      <c r="O194" s="62" t="s">
        <v>466</v>
      </c>
      <c r="P194" s="63" t="s">
        <v>54</v>
      </c>
      <c r="Q194" s="64"/>
      <c r="R194" s="65" t="s">
        <v>467</v>
      </c>
      <c r="S194" s="66" t="s">
        <v>53</v>
      </c>
      <c r="T194" s="67"/>
      <c r="U194" s="68"/>
      <c r="V194" s="68"/>
      <c r="W194" s="69"/>
      <c r="X194" s="70" t="s">
        <v>12</v>
      </c>
    </row>
    <row r="195" spans="1:24" s="71" customFormat="1" x14ac:dyDescent="0.2">
      <c r="A195" s="57" t="str">
        <f t="shared" si="0"/>
        <v>S</v>
      </c>
      <c r="B195" s="58">
        <f t="shared" ca="1" si="26"/>
        <v>4</v>
      </c>
      <c r="C195" s="58" t="str">
        <f t="shared" ca="1" si="13"/>
        <v>S</v>
      </c>
      <c r="D195" s="58">
        <f t="shared" ca="1" si="27"/>
        <v>0</v>
      </c>
      <c r="E195" s="58">
        <f t="shared" ca="1" si="14"/>
        <v>1</v>
      </c>
      <c r="F195" s="58">
        <f t="shared" ca="1" si="15"/>
        <v>6</v>
      </c>
      <c r="G195" s="58">
        <f t="shared" ca="1" si="16"/>
        <v>2</v>
      </c>
      <c r="H195" s="58">
        <f t="shared" ca="1" si="17"/>
        <v>7</v>
      </c>
      <c r="I195" s="58">
        <f t="shared" ca="1" si="8"/>
        <v>0</v>
      </c>
      <c r="J195" s="58">
        <f t="shared" ca="1" si="28"/>
        <v>0</v>
      </c>
      <c r="K195" s="58">
        <f t="shared" ca="1" si="29"/>
        <v>0</v>
      </c>
      <c r="L195" s="59" t="s">
        <v>57</v>
      </c>
      <c r="M195" s="60" t="s">
        <v>52</v>
      </c>
      <c r="N195" s="61" t="s">
        <v>52</v>
      </c>
      <c r="O195" s="62" t="s">
        <v>468</v>
      </c>
      <c r="P195" s="63" t="s">
        <v>62</v>
      </c>
      <c r="Q195" s="64">
        <v>81501</v>
      </c>
      <c r="R195" s="65" t="s">
        <v>469</v>
      </c>
      <c r="S195" s="66" t="s">
        <v>98</v>
      </c>
      <c r="T195" s="67">
        <v>2</v>
      </c>
      <c r="U195" s="68"/>
      <c r="V195" s="68"/>
      <c r="W195" s="69"/>
      <c r="X195" s="70" t="s">
        <v>12</v>
      </c>
    </row>
    <row r="196" spans="1:24" s="71" customFormat="1" x14ac:dyDescent="0.2">
      <c r="A196" s="57" t="str">
        <f t="shared" si="0"/>
        <v>S</v>
      </c>
      <c r="B196" s="58">
        <f t="shared" ca="1" si="26"/>
        <v>4</v>
      </c>
      <c r="C196" s="58" t="str">
        <f t="shared" ca="1" si="13"/>
        <v>S</v>
      </c>
      <c r="D196" s="58">
        <f t="shared" ca="1" si="27"/>
        <v>0</v>
      </c>
      <c r="E196" s="58">
        <f t="shared" ca="1" si="14"/>
        <v>1</v>
      </c>
      <c r="F196" s="58">
        <f t="shared" ca="1" si="15"/>
        <v>6</v>
      </c>
      <c r="G196" s="58">
        <f t="shared" ca="1" si="16"/>
        <v>2</v>
      </c>
      <c r="H196" s="58">
        <f t="shared" ca="1" si="17"/>
        <v>7</v>
      </c>
      <c r="I196" s="58">
        <f t="shared" ca="1" si="8"/>
        <v>0</v>
      </c>
      <c r="J196" s="58">
        <f t="shared" ca="1" si="28"/>
        <v>0</v>
      </c>
      <c r="K196" s="58">
        <f t="shared" ca="1" si="29"/>
        <v>0</v>
      </c>
      <c r="L196" s="59" t="s">
        <v>57</v>
      </c>
      <c r="M196" s="60" t="s">
        <v>52</v>
      </c>
      <c r="N196" s="61" t="s">
        <v>52</v>
      </c>
      <c r="O196" s="62" t="s">
        <v>470</v>
      </c>
      <c r="P196" s="63" t="s">
        <v>62</v>
      </c>
      <c r="Q196" s="64">
        <v>81504</v>
      </c>
      <c r="R196" s="65" t="s">
        <v>471</v>
      </c>
      <c r="S196" s="66" t="s">
        <v>98</v>
      </c>
      <c r="T196" s="67">
        <v>2</v>
      </c>
      <c r="U196" s="68"/>
      <c r="V196" s="68"/>
      <c r="W196" s="69"/>
      <c r="X196" s="70" t="s">
        <v>12</v>
      </c>
    </row>
    <row r="197" spans="1:24" s="71" customFormat="1" x14ac:dyDescent="0.2">
      <c r="A197" s="57">
        <f t="shared" si="0"/>
        <v>3</v>
      </c>
      <c r="B197" s="58">
        <f t="shared" ca="1" si="26"/>
        <v>3</v>
      </c>
      <c r="C197" s="58">
        <f t="shared" ca="1" si="13"/>
        <v>3</v>
      </c>
      <c r="D197" s="58">
        <f t="shared" ca="1" si="27"/>
        <v>20</v>
      </c>
      <c r="E197" s="58">
        <f t="shared" ca="1" si="14"/>
        <v>1</v>
      </c>
      <c r="F197" s="58">
        <f t="shared" ca="1" si="15"/>
        <v>6</v>
      </c>
      <c r="G197" s="58">
        <f t="shared" ca="1" si="16"/>
        <v>3</v>
      </c>
      <c r="H197" s="58">
        <f t="shared" ca="1" si="17"/>
        <v>0</v>
      </c>
      <c r="I197" s="58">
        <f t="shared" ca="1" si="8"/>
        <v>0</v>
      </c>
      <c r="J197" s="58">
        <f t="shared" ca="1" si="28"/>
        <v>27</v>
      </c>
      <c r="K197" s="58">
        <f t="shared" ca="1" si="29"/>
        <v>20</v>
      </c>
      <c r="L197" s="59" t="s">
        <v>57</v>
      </c>
      <c r="M197" s="60" t="s">
        <v>66</v>
      </c>
      <c r="N197" s="61" t="s">
        <v>66</v>
      </c>
      <c r="O197" s="62" t="s">
        <v>472</v>
      </c>
      <c r="P197" s="63" t="s">
        <v>54</v>
      </c>
      <c r="Q197" s="64"/>
      <c r="R197" s="65" t="s">
        <v>473</v>
      </c>
      <c r="S197" s="66" t="s">
        <v>53</v>
      </c>
      <c r="T197" s="67"/>
      <c r="U197" s="68"/>
      <c r="V197" s="68"/>
      <c r="W197" s="69"/>
      <c r="X197" s="70" t="s">
        <v>12</v>
      </c>
    </row>
    <row r="198" spans="1:24" s="71" customFormat="1" x14ac:dyDescent="0.2">
      <c r="A198" s="57">
        <f t="shared" si="0"/>
        <v>4</v>
      </c>
      <c r="B198" s="58">
        <f t="shared" ca="1" si="26"/>
        <v>4</v>
      </c>
      <c r="C198" s="58">
        <f t="shared" ca="1" si="13"/>
        <v>4</v>
      </c>
      <c r="D198" s="58">
        <f t="shared" ca="1" si="27"/>
        <v>2</v>
      </c>
      <c r="E198" s="58">
        <f t="shared" ca="1" si="14"/>
        <v>1</v>
      </c>
      <c r="F198" s="58">
        <f t="shared" ca="1" si="15"/>
        <v>6</v>
      </c>
      <c r="G198" s="58">
        <f t="shared" ca="1" si="16"/>
        <v>3</v>
      </c>
      <c r="H198" s="58">
        <f t="shared" ca="1" si="17"/>
        <v>1</v>
      </c>
      <c r="I198" s="58">
        <f t="shared" ca="1" si="8"/>
        <v>0</v>
      </c>
      <c r="J198" s="58">
        <f t="shared" ca="1" si="28"/>
        <v>19</v>
      </c>
      <c r="K198" s="58">
        <f t="shared" ca="1" si="29"/>
        <v>2</v>
      </c>
      <c r="L198" s="59" t="s">
        <v>57</v>
      </c>
      <c r="M198" s="60" t="s">
        <v>325</v>
      </c>
      <c r="N198" s="61" t="s">
        <v>325</v>
      </c>
      <c r="O198" s="62" t="s">
        <v>474</v>
      </c>
      <c r="P198" s="63" t="s">
        <v>54</v>
      </c>
      <c r="Q198" s="64"/>
      <c r="R198" s="65" t="s">
        <v>475</v>
      </c>
      <c r="S198" s="66" t="s">
        <v>53</v>
      </c>
      <c r="T198" s="67"/>
      <c r="U198" s="68"/>
      <c r="V198" s="68"/>
      <c r="W198" s="69"/>
      <c r="X198" s="70" t="s">
        <v>12</v>
      </c>
    </row>
    <row r="199" spans="1:24" s="71" customFormat="1" x14ac:dyDescent="0.2">
      <c r="A199" s="57" t="str">
        <f t="shared" si="0"/>
        <v>S</v>
      </c>
      <c r="B199" s="58">
        <f t="shared" ca="1" si="26"/>
        <v>4</v>
      </c>
      <c r="C199" s="58" t="str">
        <f t="shared" ca="1" si="13"/>
        <v>S</v>
      </c>
      <c r="D199" s="58">
        <f t="shared" ca="1" si="27"/>
        <v>0</v>
      </c>
      <c r="E199" s="58">
        <f t="shared" ca="1" si="14"/>
        <v>1</v>
      </c>
      <c r="F199" s="58">
        <f t="shared" ca="1" si="15"/>
        <v>6</v>
      </c>
      <c r="G199" s="58">
        <f t="shared" ca="1" si="16"/>
        <v>3</v>
      </c>
      <c r="H199" s="58">
        <f t="shared" ca="1" si="17"/>
        <v>1</v>
      </c>
      <c r="I199" s="58">
        <f t="shared" ca="1" si="8"/>
        <v>0</v>
      </c>
      <c r="J199" s="58">
        <f t="shared" ca="1" si="28"/>
        <v>0</v>
      </c>
      <c r="K199" s="58">
        <f t="shared" ca="1" si="29"/>
        <v>0</v>
      </c>
      <c r="L199" s="59" t="s">
        <v>57</v>
      </c>
      <c r="M199" s="60" t="s">
        <v>52</v>
      </c>
      <c r="N199" s="61" t="s">
        <v>52</v>
      </c>
      <c r="O199" s="62" t="s">
        <v>476</v>
      </c>
      <c r="P199" s="63" t="s">
        <v>62</v>
      </c>
      <c r="Q199" s="64">
        <v>81663</v>
      </c>
      <c r="R199" s="65" t="s">
        <v>477</v>
      </c>
      <c r="S199" s="66" t="s">
        <v>98</v>
      </c>
      <c r="T199" s="67">
        <v>4</v>
      </c>
      <c r="U199" s="68"/>
      <c r="V199" s="68"/>
      <c r="W199" s="69"/>
      <c r="X199" s="70" t="s">
        <v>12</v>
      </c>
    </row>
    <row r="200" spans="1:24" s="71" customFormat="1" x14ac:dyDescent="0.2">
      <c r="A200" s="57">
        <f t="shared" si="0"/>
        <v>4</v>
      </c>
      <c r="B200" s="58">
        <f t="shared" ca="1" si="26"/>
        <v>4</v>
      </c>
      <c r="C200" s="58">
        <f t="shared" ca="1" si="13"/>
        <v>4</v>
      </c>
      <c r="D200" s="58">
        <f t="shared" ca="1" si="27"/>
        <v>6</v>
      </c>
      <c r="E200" s="58">
        <f t="shared" ca="1" si="14"/>
        <v>1</v>
      </c>
      <c r="F200" s="58">
        <f t="shared" ca="1" si="15"/>
        <v>6</v>
      </c>
      <c r="G200" s="58">
        <f t="shared" ca="1" si="16"/>
        <v>3</v>
      </c>
      <c r="H200" s="58">
        <f t="shared" ca="1" si="17"/>
        <v>2</v>
      </c>
      <c r="I200" s="58">
        <f t="shared" ca="1" si="8"/>
        <v>0</v>
      </c>
      <c r="J200" s="58">
        <f t="shared" ca="1" si="28"/>
        <v>17</v>
      </c>
      <c r="K200" s="58">
        <f t="shared" ca="1" si="29"/>
        <v>6</v>
      </c>
      <c r="L200" s="59" t="s">
        <v>57</v>
      </c>
      <c r="M200" s="60" t="s">
        <v>325</v>
      </c>
      <c r="N200" s="61" t="s">
        <v>325</v>
      </c>
      <c r="O200" s="62" t="s">
        <v>478</v>
      </c>
      <c r="P200" s="63" t="s">
        <v>54</v>
      </c>
      <c r="Q200" s="64"/>
      <c r="R200" s="65" t="s">
        <v>479</v>
      </c>
      <c r="S200" s="66" t="s">
        <v>53</v>
      </c>
      <c r="T200" s="67"/>
      <c r="U200" s="68"/>
      <c r="V200" s="68"/>
      <c r="W200" s="69"/>
      <c r="X200" s="70" t="s">
        <v>12</v>
      </c>
    </row>
    <row r="201" spans="1:24" s="71" customFormat="1" ht="33.75" x14ac:dyDescent="0.2">
      <c r="A201" s="57" t="str">
        <f t="shared" si="0"/>
        <v>S</v>
      </c>
      <c r="B201" s="58">
        <f t="shared" ca="1" si="26"/>
        <v>4</v>
      </c>
      <c r="C201" s="58" t="str">
        <f t="shared" ca="1" si="13"/>
        <v>S</v>
      </c>
      <c r="D201" s="58">
        <f t="shared" ca="1" si="27"/>
        <v>0</v>
      </c>
      <c r="E201" s="58">
        <f t="shared" ca="1" si="14"/>
        <v>1</v>
      </c>
      <c r="F201" s="58">
        <f t="shared" ca="1" si="15"/>
        <v>6</v>
      </c>
      <c r="G201" s="58">
        <f t="shared" ca="1" si="16"/>
        <v>3</v>
      </c>
      <c r="H201" s="58">
        <f t="shared" ca="1" si="17"/>
        <v>2</v>
      </c>
      <c r="I201" s="58">
        <f t="shared" ca="1" si="8"/>
        <v>0</v>
      </c>
      <c r="J201" s="58">
        <f t="shared" ca="1" si="28"/>
        <v>0</v>
      </c>
      <c r="K201" s="58">
        <f t="shared" ca="1" si="29"/>
        <v>0</v>
      </c>
      <c r="L201" s="59" t="s">
        <v>57</v>
      </c>
      <c r="M201" s="60" t="s">
        <v>52</v>
      </c>
      <c r="N201" s="61" t="s">
        <v>52</v>
      </c>
      <c r="O201" s="62" t="s">
        <v>480</v>
      </c>
      <c r="P201" s="63" t="s">
        <v>54</v>
      </c>
      <c r="Q201" s="64">
        <v>89726</v>
      </c>
      <c r="R201" s="65" t="s">
        <v>481</v>
      </c>
      <c r="S201" s="66" t="s">
        <v>212</v>
      </c>
      <c r="T201" s="67">
        <v>4</v>
      </c>
      <c r="U201" s="68"/>
      <c r="V201" s="68"/>
      <c r="W201" s="69"/>
      <c r="X201" s="70" t="s">
        <v>12</v>
      </c>
    </row>
    <row r="202" spans="1:24" s="71" customFormat="1" ht="33.75" x14ac:dyDescent="0.2">
      <c r="A202" s="57" t="str">
        <f t="shared" si="0"/>
        <v>S</v>
      </c>
      <c r="B202" s="58">
        <f t="shared" ca="1" si="26"/>
        <v>4</v>
      </c>
      <c r="C202" s="58" t="str">
        <f t="shared" ca="1" si="13"/>
        <v>S</v>
      </c>
      <c r="D202" s="58">
        <f t="shared" ca="1" si="27"/>
        <v>0</v>
      </c>
      <c r="E202" s="58">
        <f t="shared" ca="1" si="14"/>
        <v>1</v>
      </c>
      <c r="F202" s="58">
        <f t="shared" ca="1" si="15"/>
        <v>6</v>
      </c>
      <c r="G202" s="58">
        <f t="shared" ca="1" si="16"/>
        <v>3</v>
      </c>
      <c r="H202" s="58">
        <f t="shared" ca="1" si="17"/>
        <v>2</v>
      </c>
      <c r="I202" s="58">
        <f t="shared" ca="1" si="8"/>
        <v>0</v>
      </c>
      <c r="J202" s="58">
        <f t="shared" ca="1" si="28"/>
        <v>0</v>
      </c>
      <c r="K202" s="58">
        <f t="shared" ca="1" si="29"/>
        <v>0</v>
      </c>
      <c r="L202" s="59" t="s">
        <v>57</v>
      </c>
      <c r="M202" s="60" t="s">
        <v>52</v>
      </c>
      <c r="N202" s="61" t="s">
        <v>52</v>
      </c>
      <c r="O202" s="62" t="s">
        <v>482</v>
      </c>
      <c r="P202" s="63" t="s">
        <v>54</v>
      </c>
      <c r="Q202" s="64">
        <v>89810</v>
      </c>
      <c r="R202" s="65" t="s">
        <v>483</v>
      </c>
      <c r="S202" s="66" t="s">
        <v>212</v>
      </c>
      <c r="T202" s="67">
        <v>4</v>
      </c>
      <c r="U202" s="68"/>
      <c r="V202" s="68"/>
      <c r="W202" s="69"/>
      <c r="X202" s="70" t="s">
        <v>12</v>
      </c>
    </row>
    <row r="203" spans="1:24" s="71" customFormat="1" ht="33.75" x14ac:dyDescent="0.2">
      <c r="A203" s="57" t="str">
        <f t="shared" si="0"/>
        <v>S</v>
      </c>
      <c r="B203" s="58">
        <f t="shared" ca="1" si="26"/>
        <v>4</v>
      </c>
      <c r="C203" s="58" t="str">
        <f t="shared" ca="1" si="13"/>
        <v>S</v>
      </c>
      <c r="D203" s="58">
        <f t="shared" ca="1" si="27"/>
        <v>0</v>
      </c>
      <c r="E203" s="58">
        <f t="shared" ca="1" si="14"/>
        <v>1</v>
      </c>
      <c r="F203" s="58">
        <f t="shared" ca="1" si="15"/>
        <v>6</v>
      </c>
      <c r="G203" s="58">
        <f t="shared" ca="1" si="16"/>
        <v>3</v>
      </c>
      <c r="H203" s="58">
        <f t="shared" ca="1" si="17"/>
        <v>2</v>
      </c>
      <c r="I203" s="58">
        <f t="shared" ca="1" si="8"/>
        <v>0</v>
      </c>
      <c r="J203" s="58">
        <f t="shared" ca="1" si="28"/>
        <v>0</v>
      </c>
      <c r="K203" s="58">
        <f t="shared" ca="1" si="29"/>
        <v>0</v>
      </c>
      <c r="L203" s="59" t="s">
        <v>57</v>
      </c>
      <c r="M203" s="60" t="s">
        <v>52</v>
      </c>
      <c r="N203" s="61" t="s">
        <v>52</v>
      </c>
      <c r="O203" s="62" t="s">
        <v>484</v>
      </c>
      <c r="P203" s="63" t="s">
        <v>54</v>
      </c>
      <c r="Q203" s="64">
        <v>89724</v>
      </c>
      <c r="R203" s="65" t="s">
        <v>485</v>
      </c>
      <c r="S203" s="66" t="s">
        <v>212</v>
      </c>
      <c r="T203" s="67">
        <v>12</v>
      </c>
      <c r="U203" s="68"/>
      <c r="V203" s="68"/>
      <c r="W203" s="69"/>
      <c r="X203" s="70" t="s">
        <v>12</v>
      </c>
    </row>
    <row r="204" spans="1:24" s="71" customFormat="1" ht="33.75" x14ac:dyDescent="0.2">
      <c r="A204" s="57" t="str">
        <f t="shared" si="0"/>
        <v>S</v>
      </c>
      <c r="B204" s="58">
        <f t="shared" ca="1" si="26"/>
        <v>4</v>
      </c>
      <c r="C204" s="58" t="str">
        <f t="shared" ca="1" si="13"/>
        <v>S</v>
      </c>
      <c r="D204" s="58">
        <f t="shared" ca="1" si="27"/>
        <v>0</v>
      </c>
      <c r="E204" s="58">
        <f t="shared" ca="1" si="14"/>
        <v>1</v>
      </c>
      <c r="F204" s="58">
        <f t="shared" ca="1" si="15"/>
        <v>6</v>
      </c>
      <c r="G204" s="58">
        <f t="shared" ca="1" si="16"/>
        <v>3</v>
      </c>
      <c r="H204" s="58">
        <f t="shared" ca="1" si="17"/>
        <v>2</v>
      </c>
      <c r="I204" s="58">
        <f t="shared" ca="1" si="8"/>
        <v>0</v>
      </c>
      <c r="J204" s="58">
        <f t="shared" ca="1" si="28"/>
        <v>0</v>
      </c>
      <c r="K204" s="58">
        <f t="shared" ca="1" si="29"/>
        <v>0</v>
      </c>
      <c r="L204" s="59" t="s">
        <v>57</v>
      </c>
      <c r="M204" s="60" t="s">
        <v>52</v>
      </c>
      <c r="N204" s="61" t="s">
        <v>52</v>
      </c>
      <c r="O204" s="62" t="s">
        <v>486</v>
      </c>
      <c r="P204" s="63" t="s">
        <v>54</v>
      </c>
      <c r="Q204" s="64">
        <v>89731</v>
      </c>
      <c r="R204" s="65" t="s">
        <v>487</v>
      </c>
      <c r="S204" s="66" t="s">
        <v>212</v>
      </c>
      <c r="T204" s="67">
        <v>12</v>
      </c>
      <c r="U204" s="68"/>
      <c r="V204" s="68"/>
      <c r="W204" s="69"/>
      <c r="X204" s="70" t="s">
        <v>12</v>
      </c>
    </row>
    <row r="205" spans="1:24" s="71" customFormat="1" ht="33.75" x14ac:dyDescent="0.2">
      <c r="A205" s="57" t="str">
        <f t="shared" si="0"/>
        <v>S</v>
      </c>
      <c r="B205" s="58">
        <f t="shared" ca="1" si="26"/>
        <v>4</v>
      </c>
      <c r="C205" s="58" t="str">
        <f t="shared" ca="1" si="13"/>
        <v>S</v>
      </c>
      <c r="D205" s="58">
        <f t="shared" ca="1" si="27"/>
        <v>0</v>
      </c>
      <c r="E205" s="58">
        <f t="shared" ca="1" si="14"/>
        <v>1</v>
      </c>
      <c r="F205" s="58">
        <f t="shared" ca="1" si="15"/>
        <v>6</v>
      </c>
      <c r="G205" s="58">
        <f t="shared" ca="1" si="16"/>
        <v>3</v>
      </c>
      <c r="H205" s="58">
        <f t="shared" ca="1" si="17"/>
        <v>2</v>
      </c>
      <c r="I205" s="58">
        <f t="shared" ca="1" si="8"/>
        <v>0</v>
      </c>
      <c r="J205" s="58">
        <f t="shared" ca="1" si="28"/>
        <v>0</v>
      </c>
      <c r="K205" s="58">
        <f t="shared" ca="1" si="29"/>
        <v>0</v>
      </c>
      <c r="L205" s="59" t="s">
        <v>57</v>
      </c>
      <c r="M205" s="60" t="s">
        <v>52</v>
      </c>
      <c r="N205" s="61" t="s">
        <v>52</v>
      </c>
      <c r="O205" s="62" t="s">
        <v>488</v>
      </c>
      <c r="P205" s="63" t="s">
        <v>54</v>
      </c>
      <c r="Q205" s="64">
        <v>89850</v>
      </c>
      <c r="R205" s="65" t="s">
        <v>489</v>
      </c>
      <c r="S205" s="66" t="s">
        <v>212</v>
      </c>
      <c r="T205" s="67">
        <v>6</v>
      </c>
      <c r="U205" s="68"/>
      <c r="V205" s="68"/>
      <c r="W205" s="69"/>
      <c r="X205" s="70" t="s">
        <v>490</v>
      </c>
    </row>
    <row r="206" spans="1:24" s="71" customFormat="1" x14ac:dyDescent="0.2">
      <c r="A206" s="57">
        <f t="shared" si="0"/>
        <v>4</v>
      </c>
      <c r="B206" s="58">
        <f t="shared" ca="1" si="26"/>
        <v>4</v>
      </c>
      <c r="C206" s="58">
        <f t="shared" ca="1" si="13"/>
        <v>4</v>
      </c>
      <c r="D206" s="58">
        <f t="shared" ca="1" si="27"/>
        <v>4</v>
      </c>
      <c r="E206" s="58">
        <f t="shared" ca="1" si="14"/>
        <v>1</v>
      </c>
      <c r="F206" s="58">
        <f t="shared" ca="1" si="15"/>
        <v>6</v>
      </c>
      <c r="G206" s="58">
        <f t="shared" ca="1" si="16"/>
        <v>3</v>
      </c>
      <c r="H206" s="58">
        <f t="shared" ca="1" si="17"/>
        <v>3</v>
      </c>
      <c r="I206" s="58">
        <f t="shared" ca="1" si="8"/>
        <v>0</v>
      </c>
      <c r="J206" s="58">
        <f t="shared" ca="1" si="28"/>
        <v>11</v>
      </c>
      <c r="K206" s="58">
        <f t="shared" ca="1" si="29"/>
        <v>4</v>
      </c>
      <c r="L206" s="59" t="s">
        <v>57</v>
      </c>
      <c r="M206" s="60" t="s">
        <v>325</v>
      </c>
      <c r="N206" s="61" t="s">
        <v>325</v>
      </c>
      <c r="O206" s="62" t="s">
        <v>491</v>
      </c>
      <c r="P206" s="63" t="s">
        <v>54</v>
      </c>
      <c r="Q206" s="64"/>
      <c r="R206" s="65" t="s">
        <v>492</v>
      </c>
      <c r="S206" s="66" t="s">
        <v>53</v>
      </c>
      <c r="T206" s="67"/>
      <c r="U206" s="68"/>
      <c r="V206" s="68"/>
      <c r="W206" s="69"/>
      <c r="X206" s="70" t="s">
        <v>12</v>
      </c>
    </row>
    <row r="207" spans="1:24" s="71" customFormat="1" ht="33.75" x14ac:dyDescent="0.2">
      <c r="A207" s="57" t="str">
        <f t="shared" si="0"/>
        <v>S</v>
      </c>
      <c r="B207" s="58">
        <f t="shared" ca="1" si="26"/>
        <v>4</v>
      </c>
      <c r="C207" s="58" t="str">
        <f t="shared" ca="1" si="13"/>
        <v>S</v>
      </c>
      <c r="D207" s="58">
        <f t="shared" ca="1" si="27"/>
        <v>0</v>
      </c>
      <c r="E207" s="58">
        <f t="shared" ca="1" si="14"/>
        <v>1</v>
      </c>
      <c r="F207" s="58">
        <f t="shared" ca="1" si="15"/>
        <v>6</v>
      </c>
      <c r="G207" s="58">
        <f t="shared" ca="1" si="16"/>
        <v>3</v>
      </c>
      <c r="H207" s="58">
        <f t="shared" ca="1" si="17"/>
        <v>3</v>
      </c>
      <c r="I207" s="58">
        <f t="shared" ca="1" si="8"/>
        <v>0</v>
      </c>
      <c r="J207" s="58">
        <f t="shared" ca="1" si="28"/>
        <v>0</v>
      </c>
      <c r="K207" s="58">
        <f t="shared" ca="1" si="29"/>
        <v>0</v>
      </c>
      <c r="L207" s="59" t="s">
        <v>57</v>
      </c>
      <c r="M207" s="60" t="s">
        <v>52</v>
      </c>
      <c r="N207" s="61" t="s">
        <v>52</v>
      </c>
      <c r="O207" s="62" t="s">
        <v>493</v>
      </c>
      <c r="P207" s="63" t="s">
        <v>54</v>
      </c>
      <c r="Q207" s="64">
        <v>89785</v>
      </c>
      <c r="R207" s="65" t="s">
        <v>494</v>
      </c>
      <c r="S207" s="66" t="s">
        <v>212</v>
      </c>
      <c r="T207" s="67">
        <v>6</v>
      </c>
      <c r="U207" s="68"/>
      <c r="V207" s="68"/>
      <c r="W207" s="69"/>
      <c r="X207" s="70" t="s">
        <v>495</v>
      </c>
    </row>
    <row r="208" spans="1:24" s="71" customFormat="1" x14ac:dyDescent="0.2">
      <c r="A208" s="57" t="str">
        <f t="shared" si="0"/>
        <v>S</v>
      </c>
      <c r="B208" s="58">
        <f t="shared" ca="1" si="26"/>
        <v>4</v>
      </c>
      <c r="C208" s="58" t="str">
        <f t="shared" ca="1" si="13"/>
        <v>S</v>
      </c>
      <c r="D208" s="58">
        <f t="shared" ca="1" si="27"/>
        <v>0</v>
      </c>
      <c r="E208" s="58">
        <f t="shared" ca="1" si="14"/>
        <v>1</v>
      </c>
      <c r="F208" s="58">
        <f t="shared" ca="1" si="15"/>
        <v>6</v>
      </c>
      <c r="G208" s="58">
        <f t="shared" ca="1" si="16"/>
        <v>3</v>
      </c>
      <c r="H208" s="58">
        <f t="shared" ca="1" si="17"/>
        <v>3</v>
      </c>
      <c r="I208" s="58">
        <f t="shared" ca="1" si="8"/>
        <v>0</v>
      </c>
      <c r="J208" s="58">
        <f t="shared" ca="1" si="28"/>
        <v>0</v>
      </c>
      <c r="K208" s="58">
        <f t="shared" ca="1" si="29"/>
        <v>0</v>
      </c>
      <c r="L208" s="59" t="s">
        <v>57</v>
      </c>
      <c r="M208" s="60" t="s">
        <v>52</v>
      </c>
      <c r="N208" s="61" t="s">
        <v>52</v>
      </c>
      <c r="O208" s="62" t="s">
        <v>496</v>
      </c>
      <c r="P208" s="63" t="s">
        <v>62</v>
      </c>
      <c r="Q208" s="64">
        <v>81973</v>
      </c>
      <c r="R208" s="65" t="s">
        <v>497</v>
      </c>
      <c r="S208" s="66" t="s">
        <v>98</v>
      </c>
      <c r="T208" s="67">
        <v>2</v>
      </c>
      <c r="U208" s="68"/>
      <c r="V208" s="68"/>
      <c r="W208" s="69"/>
      <c r="X208" s="70" t="s">
        <v>12</v>
      </c>
    </row>
    <row r="209" spans="1:24" s="71" customFormat="1" ht="33.75" x14ac:dyDescent="0.2">
      <c r="A209" s="57" t="str">
        <f t="shared" si="0"/>
        <v>S</v>
      </c>
      <c r="B209" s="58">
        <f t="shared" ca="1" si="26"/>
        <v>4</v>
      </c>
      <c r="C209" s="58" t="str">
        <f t="shared" ca="1" si="13"/>
        <v>S</v>
      </c>
      <c r="D209" s="58">
        <f t="shared" ca="1" si="27"/>
        <v>0</v>
      </c>
      <c r="E209" s="58">
        <f t="shared" ca="1" si="14"/>
        <v>1</v>
      </c>
      <c r="F209" s="58">
        <f t="shared" ca="1" si="15"/>
        <v>6</v>
      </c>
      <c r="G209" s="58">
        <f t="shared" ca="1" si="16"/>
        <v>3</v>
      </c>
      <c r="H209" s="58">
        <f t="shared" ca="1" si="17"/>
        <v>3</v>
      </c>
      <c r="I209" s="58">
        <f t="shared" ca="1" si="8"/>
        <v>0</v>
      </c>
      <c r="J209" s="58">
        <f t="shared" ca="1" si="28"/>
        <v>0</v>
      </c>
      <c r="K209" s="58">
        <f t="shared" ca="1" si="29"/>
        <v>0</v>
      </c>
      <c r="L209" s="59" t="s">
        <v>57</v>
      </c>
      <c r="M209" s="60" t="s">
        <v>52</v>
      </c>
      <c r="N209" s="61" t="s">
        <v>52</v>
      </c>
      <c r="O209" s="62" t="s">
        <v>498</v>
      </c>
      <c r="P209" s="63" t="s">
        <v>54</v>
      </c>
      <c r="Q209" s="64">
        <v>89797</v>
      </c>
      <c r="R209" s="65" t="s">
        <v>499</v>
      </c>
      <c r="S209" s="66" t="s">
        <v>212</v>
      </c>
      <c r="T209" s="67">
        <v>8</v>
      </c>
      <c r="U209" s="68"/>
      <c r="V209" s="68"/>
      <c r="W209" s="69"/>
      <c r="X209" s="70" t="s">
        <v>500</v>
      </c>
    </row>
    <row r="210" spans="1:24" s="71" customFormat="1" x14ac:dyDescent="0.2">
      <c r="A210" s="57">
        <f t="shared" si="0"/>
        <v>4</v>
      </c>
      <c r="B210" s="58">
        <f t="shared" ca="1" si="26"/>
        <v>4</v>
      </c>
      <c r="C210" s="58">
        <f t="shared" ca="1" si="13"/>
        <v>4</v>
      </c>
      <c r="D210" s="58">
        <f t="shared" ca="1" si="27"/>
        <v>3</v>
      </c>
      <c r="E210" s="58">
        <f t="shared" ca="1" si="14"/>
        <v>1</v>
      </c>
      <c r="F210" s="58">
        <f t="shared" ca="1" si="15"/>
        <v>6</v>
      </c>
      <c r="G210" s="58">
        <f t="shared" ca="1" si="16"/>
        <v>3</v>
      </c>
      <c r="H210" s="58">
        <f t="shared" ca="1" si="17"/>
        <v>4</v>
      </c>
      <c r="I210" s="58">
        <f t="shared" ca="1" si="8"/>
        <v>0</v>
      </c>
      <c r="J210" s="58">
        <f t="shared" ca="1" si="28"/>
        <v>7</v>
      </c>
      <c r="K210" s="58">
        <f t="shared" ca="1" si="29"/>
        <v>3</v>
      </c>
      <c r="L210" s="59" t="s">
        <v>57</v>
      </c>
      <c r="M210" s="60" t="s">
        <v>325</v>
      </c>
      <c r="N210" s="61" t="s">
        <v>325</v>
      </c>
      <c r="O210" s="62" t="s">
        <v>501</v>
      </c>
      <c r="P210" s="63" t="s">
        <v>54</v>
      </c>
      <c r="Q210" s="64"/>
      <c r="R210" s="65" t="s">
        <v>449</v>
      </c>
      <c r="S210" s="66" t="s">
        <v>53</v>
      </c>
      <c r="T210" s="67"/>
      <c r="U210" s="68"/>
      <c r="V210" s="68"/>
      <c r="W210" s="69"/>
      <c r="X210" s="70" t="s">
        <v>12</v>
      </c>
    </row>
    <row r="211" spans="1:24" s="71" customFormat="1" ht="33.75" x14ac:dyDescent="0.2">
      <c r="A211" s="57" t="str">
        <f t="shared" si="0"/>
        <v>S</v>
      </c>
      <c r="B211" s="58">
        <f t="shared" ca="1" si="26"/>
        <v>4</v>
      </c>
      <c r="C211" s="58" t="str">
        <f t="shared" ca="1" si="13"/>
        <v>S</v>
      </c>
      <c r="D211" s="58">
        <f t="shared" ca="1" si="27"/>
        <v>0</v>
      </c>
      <c r="E211" s="58">
        <f t="shared" ca="1" si="14"/>
        <v>1</v>
      </c>
      <c r="F211" s="58">
        <f t="shared" ca="1" si="15"/>
        <v>6</v>
      </c>
      <c r="G211" s="58">
        <f t="shared" ca="1" si="16"/>
        <v>3</v>
      </c>
      <c r="H211" s="58">
        <f t="shared" ca="1" si="17"/>
        <v>4</v>
      </c>
      <c r="I211" s="58">
        <f t="shared" ca="1" si="8"/>
        <v>0</v>
      </c>
      <c r="J211" s="58">
        <f t="shared" ref="J211:J276" ca="1" si="30">IF(OR($C211="S",$C211=0),0,MATCH(0,OFFSET($D211,1,$C211,ROW($C$337)-ROW($C211)),0))</f>
        <v>0</v>
      </c>
      <c r="K211" s="58">
        <f t="shared" ref="K211:K276" ca="1" si="31">IF(OR($C211="S",$C211=0),0,MATCH(OFFSET($D211,0,$C211)+1,OFFSET($D211,1,$C211,ROW($C$337)-ROW($C211)),0))</f>
        <v>0</v>
      </c>
      <c r="L211" s="59" t="s">
        <v>57</v>
      </c>
      <c r="M211" s="60" t="s">
        <v>52</v>
      </c>
      <c r="N211" s="61" t="s">
        <v>52</v>
      </c>
      <c r="O211" s="62" t="s">
        <v>502</v>
      </c>
      <c r="P211" s="63" t="s">
        <v>54</v>
      </c>
      <c r="Q211" s="64">
        <v>89825</v>
      </c>
      <c r="R211" s="65" t="s">
        <v>503</v>
      </c>
      <c r="S211" s="66" t="s">
        <v>212</v>
      </c>
      <c r="T211" s="67">
        <v>6</v>
      </c>
      <c r="U211" s="68"/>
      <c r="V211" s="68"/>
      <c r="W211" s="69"/>
      <c r="X211" s="70" t="s">
        <v>12</v>
      </c>
    </row>
    <row r="212" spans="1:24" s="71" customFormat="1" x14ac:dyDescent="0.2">
      <c r="A212" s="57" t="str">
        <f t="shared" si="0"/>
        <v>S</v>
      </c>
      <c r="B212" s="58">
        <f t="shared" ca="1" si="26"/>
        <v>4</v>
      </c>
      <c r="C212" s="58" t="str">
        <f t="shared" ca="1" si="13"/>
        <v>S</v>
      </c>
      <c r="D212" s="58">
        <f t="shared" ca="1" si="27"/>
        <v>0</v>
      </c>
      <c r="E212" s="58">
        <f t="shared" ca="1" si="14"/>
        <v>1</v>
      </c>
      <c r="F212" s="58">
        <f t="shared" ca="1" si="15"/>
        <v>6</v>
      </c>
      <c r="G212" s="58">
        <f t="shared" ca="1" si="16"/>
        <v>3</v>
      </c>
      <c r="H212" s="58">
        <f t="shared" ca="1" si="17"/>
        <v>4</v>
      </c>
      <c r="I212" s="58">
        <f t="shared" ca="1" si="8"/>
        <v>0</v>
      </c>
      <c r="J212" s="58">
        <f t="shared" ca="1" si="30"/>
        <v>0</v>
      </c>
      <c r="K212" s="58">
        <f t="shared" ca="1" si="31"/>
        <v>0</v>
      </c>
      <c r="L212" s="59" t="s">
        <v>57</v>
      </c>
      <c r="M212" s="60" t="s">
        <v>52</v>
      </c>
      <c r="N212" s="61" t="s">
        <v>52</v>
      </c>
      <c r="O212" s="62" t="s">
        <v>504</v>
      </c>
      <c r="P212" s="63" t="s">
        <v>62</v>
      </c>
      <c r="Q212" s="64">
        <v>82233</v>
      </c>
      <c r="R212" s="65" t="s">
        <v>505</v>
      </c>
      <c r="S212" s="66" t="s">
        <v>98</v>
      </c>
      <c r="T212" s="67">
        <v>6</v>
      </c>
      <c r="U212" s="68"/>
      <c r="V212" s="68"/>
      <c r="W212" s="69"/>
      <c r="X212" s="70" t="s">
        <v>12</v>
      </c>
    </row>
    <row r="213" spans="1:24" s="71" customFormat="1" x14ac:dyDescent="0.2">
      <c r="A213" s="57">
        <f t="shared" si="0"/>
        <v>4</v>
      </c>
      <c r="B213" s="58">
        <f t="shared" ca="1" si="26"/>
        <v>4</v>
      </c>
      <c r="C213" s="58">
        <f t="shared" ca="1" si="13"/>
        <v>4</v>
      </c>
      <c r="D213" s="58">
        <f t="shared" ca="1" si="27"/>
        <v>4</v>
      </c>
      <c r="E213" s="58">
        <f t="shared" ca="1" si="14"/>
        <v>1</v>
      </c>
      <c r="F213" s="58">
        <f t="shared" ca="1" si="15"/>
        <v>6</v>
      </c>
      <c r="G213" s="58">
        <f t="shared" ca="1" si="16"/>
        <v>3</v>
      </c>
      <c r="H213" s="58">
        <f t="shared" ca="1" si="17"/>
        <v>5</v>
      </c>
      <c r="I213" s="58">
        <f t="shared" ca="1" si="8"/>
        <v>0</v>
      </c>
      <c r="J213" s="58">
        <f t="shared" ca="1" si="30"/>
        <v>4</v>
      </c>
      <c r="K213" s="58" t="e">
        <f t="shared" ca="1" si="31"/>
        <v>#N/A</v>
      </c>
      <c r="L213" s="59" t="s">
        <v>57</v>
      </c>
      <c r="M213" s="60" t="s">
        <v>325</v>
      </c>
      <c r="N213" s="61" t="s">
        <v>325</v>
      </c>
      <c r="O213" s="62" t="s">
        <v>506</v>
      </c>
      <c r="P213" s="63" t="s">
        <v>54</v>
      </c>
      <c r="Q213" s="64"/>
      <c r="R213" s="65" t="s">
        <v>507</v>
      </c>
      <c r="S213" s="66" t="s">
        <v>53</v>
      </c>
      <c r="T213" s="67"/>
      <c r="U213" s="68"/>
      <c r="V213" s="68"/>
      <c r="W213" s="69"/>
      <c r="X213" s="70" t="s">
        <v>12</v>
      </c>
    </row>
    <row r="214" spans="1:24" s="71" customFormat="1" ht="33.75" x14ac:dyDescent="0.2">
      <c r="A214" s="57" t="str">
        <f t="shared" si="0"/>
        <v>S</v>
      </c>
      <c r="B214" s="58">
        <f t="shared" ca="1" si="26"/>
        <v>4</v>
      </c>
      <c r="C214" s="58" t="str">
        <f t="shared" ca="1" si="13"/>
        <v>S</v>
      </c>
      <c r="D214" s="58">
        <f t="shared" ca="1" si="27"/>
        <v>0</v>
      </c>
      <c r="E214" s="58">
        <f t="shared" ca="1" si="14"/>
        <v>1</v>
      </c>
      <c r="F214" s="58">
        <f t="shared" ca="1" si="15"/>
        <v>6</v>
      </c>
      <c r="G214" s="58">
        <f t="shared" ca="1" si="16"/>
        <v>3</v>
      </c>
      <c r="H214" s="58">
        <f t="shared" ca="1" si="17"/>
        <v>5</v>
      </c>
      <c r="I214" s="58">
        <f t="shared" ca="1" si="8"/>
        <v>0</v>
      </c>
      <c r="J214" s="58">
        <f t="shared" ca="1" si="30"/>
        <v>0</v>
      </c>
      <c r="K214" s="58">
        <f t="shared" ca="1" si="31"/>
        <v>0</v>
      </c>
      <c r="L214" s="59" t="s">
        <v>57</v>
      </c>
      <c r="M214" s="60" t="s">
        <v>52</v>
      </c>
      <c r="N214" s="61" t="s">
        <v>52</v>
      </c>
      <c r="O214" s="62" t="s">
        <v>508</v>
      </c>
      <c r="P214" s="63" t="s">
        <v>54</v>
      </c>
      <c r="Q214" s="64">
        <v>89711</v>
      </c>
      <c r="R214" s="65" t="s">
        <v>509</v>
      </c>
      <c r="S214" s="66" t="s">
        <v>128</v>
      </c>
      <c r="T214" s="67">
        <v>12</v>
      </c>
      <c r="U214" s="68"/>
      <c r="V214" s="68"/>
      <c r="W214" s="69"/>
      <c r="X214" s="70" t="s">
        <v>510</v>
      </c>
    </row>
    <row r="215" spans="1:24" s="71" customFormat="1" ht="33.75" x14ac:dyDescent="0.2">
      <c r="A215" s="57" t="str">
        <f t="shared" si="0"/>
        <v>S</v>
      </c>
      <c r="B215" s="58">
        <f t="shared" ca="1" si="26"/>
        <v>4</v>
      </c>
      <c r="C215" s="58" t="str">
        <f t="shared" ca="1" si="13"/>
        <v>S</v>
      </c>
      <c r="D215" s="58">
        <f t="shared" ca="1" si="27"/>
        <v>0</v>
      </c>
      <c r="E215" s="58">
        <f t="shared" ca="1" si="14"/>
        <v>1</v>
      </c>
      <c r="F215" s="58">
        <f t="shared" ca="1" si="15"/>
        <v>6</v>
      </c>
      <c r="G215" s="58">
        <f t="shared" ca="1" si="16"/>
        <v>3</v>
      </c>
      <c r="H215" s="58">
        <f t="shared" ca="1" si="17"/>
        <v>5</v>
      </c>
      <c r="I215" s="58">
        <f t="shared" ca="1" si="8"/>
        <v>0</v>
      </c>
      <c r="J215" s="58">
        <f t="shared" ca="1" si="30"/>
        <v>0</v>
      </c>
      <c r="K215" s="58">
        <f t="shared" ca="1" si="31"/>
        <v>0</v>
      </c>
      <c r="L215" s="59" t="s">
        <v>57</v>
      </c>
      <c r="M215" s="60" t="s">
        <v>52</v>
      </c>
      <c r="N215" s="61" t="s">
        <v>52</v>
      </c>
      <c r="O215" s="62" t="s">
        <v>511</v>
      </c>
      <c r="P215" s="63" t="s">
        <v>54</v>
      </c>
      <c r="Q215" s="64">
        <v>89798</v>
      </c>
      <c r="R215" s="65" t="s">
        <v>512</v>
      </c>
      <c r="S215" s="66" t="s">
        <v>128</v>
      </c>
      <c r="T215" s="67">
        <v>36</v>
      </c>
      <c r="U215" s="68"/>
      <c r="V215" s="68"/>
      <c r="W215" s="69"/>
      <c r="X215" s="70" t="s">
        <v>12</v>
      </c>
    </row>
    <row r="216" spans="1:24" s="71" customFormat="1" ht="33.75" x14ac:dyDescent="0.2">
      <c r="A216" s="57" t="str">
        <f t="shared" si="0"/>
        <v>S</v>
      </c>
      <c r="B216" s="58">
        <f t="shared" ca="1" si="26"/>
        <v>4</v>
      </c>
      <c r="C216" s="58" t="str">
        <f t="shared" ca="1" si="13"/>
        <v>S</v>
      </c>
      <c r="D216" s="58">
        <f t="shared" ca="1" si="27"/>
        <v>0</v>
      </c>
      <c r="E216" s="58">
        <f t="shared" ca="1" si="14"/>
        <v>1</v>
      </c>
      <c r="F216" s="58">
        <f t="shared" ca="1" si="15"/>
        <v>6</v>
      </c>
      <c r="G216" s="58">
        <f t="shared" ca="1" si="16"/>
        <v>3</v>
      </c>
      <c r="H216" s="58">
        <f t="shared" ca="1" si="17"/>
        <v>5</v>
      </c>
      <c r="I216" s="58">
        <f t="shared" ca="1" si="8"/>
        <v>0</v>
      </c>
      <c r="J216" s="58">
        <f t="shared" ca="1" si="30"/>
        <v>0</v>
      </c>
      <c r="K216" s="58">
        <f t="shared" ca="1" si="31"/>
        <v>0</v>
      </c>
      <c r="L216" s="59" t="s">
        <v>57</v>
      </c>
      <c r="M216" s="60" t="s">
        <v>52</v>
      </c>
      <c r="N216" s="61" t="s">
        <v>52</v>
      </c>
      <c r="O216" s="62" t="s">
        <v>513</v>
      </c>
      <c r="P216" s="63" t="s">
        <v>54</v>
      </c>
      <c r="Q216" s="64">
        <v>89800</v>
      </c>
      <c r="R216" s="65" t="s">
        <v>514</v>
      </c>
      <c r="S216" s="66" t="s">
        <v>128</v>
      </c>
      <c r="T216" s="67">
        <v>18</v>
      </c>
      <c r="U216" s="68"/>
      <c r="V216" s="68"/>
      <c r="W216" s="69"/>
      <c r="X216" s="70" t="s">
        <v>12</v>
      </c>
    </row>
    <row r="217" spans="1:24" s="71" customFormat="1" x14ac:dyDescent="0.2">
      <c r="A217" s="57">
        <f t="shared" ref="A217:A223" si="32">CHOOSE(1+LOG(1+2*(ORÇAMENTO.Nivel="Nível 1")+4*(ORÇAMENTO.Nivel="Nível 2")+8*(ORÇAMENTO.Nivel="Nível 3")+16*(ORÇAMENTO.Nivel="Nível 4")+32*(ORÇAMENTO.Nivel="Serviço"),2),0,1,2,3,4,"S")</f>
        <v>3</v>
      </c>
      <c r="B217" s="58">
        <f t="shared" ca="1" si="26"/>
        <v>3</v>
      </c>
      <c r="C217" s="58">
        <f t="shared" ca="1" si="13"/>
        <v>3</v>
      </c>
      <c r="D217" s="58">
        <f t="shared" ca="1" si="27"/>
        <v>7</v>
      </c>
      <c r="E217" s="58">
        <f t="shared" ca="1" si="14"/>
        <v>1</v>
      </c>
      <c r="F217" s="58">
        <f t="shared" ca="1" si="15"/>
        <v>6</v>
      </c>
      <c r="G217" s="58">
        <f t="shared" ca="1" si="16"/>
        <v>4</v>
      </c>
      <c r="H217" s="58">
        <f t="shared" ca="1" si="17"/>
        <v>0</v>
      </c>
      <c r="I217" s="58">
        <f t="shared" ca="1" si="8"/>
        <v>0</v>
      </c>
      <c r="J217" s="58">
        <f t="shared" ca="1" si="30"/>
        <v>7</v>
      </c>
      <c r="K217" s="58">
        <f t="shared" ca="1" si="31"/>
        <v>74</v>
      </c>
      <c r="L217" s="59" t="s">
        <v>57</v>
      </c>
      <c r="M217" s="60" t="s">
        <v>66</v>
      </c>
      <c r="N217" s="61" t="s">
        <v>66</v>
      </c>
      <c r="O217" s="62" t="s">
        <v>515</v>
      </c>
      <c r="P217" s="63" t="s">
        <v>54</v>
      </c>
      <c r="Q217" s="64"/>
      <c r="R217" s="65" t="s">
        <v>516</v>
      </c>
      <c r="S217" s="66" t="s">
        <v>53</v>
      </c>
      <c r="T217" s="67"/>
      <c r="U217" s="68"/>
      <c r="V217" s="68"/>
      <c r="W217" s="69"/>
      <c r="X217" s="70" t="s">
        <v>12</v>
      </c>
    </row>
    <row r="218" spans="1:24" s="71" customFormat="1" x14ac:dyDescent="0.2">
      <c r="A218" s="57" t="str">
        <f t="shared" si="32"/>
        <v>S</v>
      </c>
      <c r="B218" s="58">
        <f t="shared" ca="1" si="26"/>
        <v>3</v>
      </c>
      <c r="C218" s="58" t="str">
        <f t="shared" ca="1" si="13"/>
        <v>S</v>
      </c>
      <c r="D218" s="58">
        <f t="shared" ca="1" si="27"/>
        <v>0</v>
      </c>
      <c r="E218" s="58">
        <f t="shared" ca="1" si="14"/>
        <v>1</v>
      </c>
      <c r="F218" s="58">
        <f t="shared" ca="1" si="15"/>
        <v>6</v>
      </c>
      <c r="G218" s="58">
        <f t="shared" ca="1" si="16"/>
        <v>4</v>
      </c>
      <c r="H218" s="58">
        <f t="shared" ca="1" si="17"/>
        <v>0</v>
      </c>
      <c r="I218" s="58">
        <f t="shared" ca="1" si="8"/>
        <v>0</v>
      </c>
      <c r="J218" s="58">
        <f t="shared" ca="1" si="30"/>
        <v>0</v>
      </c>
      <c r="K218" s="58">
        <f t="shared" ca="1" si="31"/>
        <v>0</v>
      </c>
      <c r="L218" s="59" t="s">
        <v>57</v>
      </c>
      <c r="M218" s="60" t="s">
        <v>52</v>
      </c>
      <c r="N218" s="61" t="s">
        <v>52</v>
      </c>
      <c r="O218" s="62" t="s">
        <v>517</v>
      </c>
      <c r="P218" s="63" t="s">
        <v>62</v>
      </c>
      <c r="Q218" s="64">
        <v>85003</v>
      </c>
      <c r="R218" s="65" t="s">
        <v>518</v>
      </c>
      <c r="S218" s="66" t="s">
        <v>98</v>
      </c>
      <c r="T218" s="67">
        <v>1</v>
      </c>
      <c r="U218" s="68"/>
      <c r="V218" s="68"/>
      <c r="W218" s="69"/>
      <c r="X218" s="70" t="s">
        <v>12</v>
      </c>
    </row>
    <row r="219" spans="1:24" s="71" customFormat="1" ht="22.5" x14ac:dyDescent="0.2">
      <c r="A219" s="57" t="str">
        <f t="shared" si="32"/>
        <v>S</v>
      </c>
      <c r="B219" s="58">
        <f t="shared" ca="1" si="26"/>
        <v>3</v>
      </c>
      <c r="C219" s="58" t="str">
        <f t="shared" ca="1" si="13"/>
        <v>S</v>
      </c>
      <c r="D219" s="58">
        <f t="shared" ca="1" si="27"/>
        <v>0</v>
      </c>
      <c r="E219" s="58">
        <f t="shared" ca="1" si="14"/>
        <v>1</v>
      </c>
      <c r="F219" s="58">
        <f t="shared" ca="1" si="15"/>
        <v>6</v>
      </c>
      <c r="G219" s="58">
        <f t="shared" ca="1" si="16"/>
        <v>4</v>
      </c>
      <c r="H219" s="58">
        <f t="shared" ca="1" si="17"/>
        <v>0</v>
      </c>
      <c r="I219" s="58">
        <f t="shared" ca="1" si="8"/>
        <v>0</v>
      </c>
      <c r="J219" s="58">
        <f t="shared" ca="1" si="30"/>
        <v>0</v>
      </c>
      <c r="K219" s="58">
        <f t="shared" ca="1" si="31"/>
        <v>0</v>
      </c>
      <c r="L219" s="59" t="s">
        <v>57</v>
      </c>
      <c r="M219" s="60" t="s">
        <v>52</v>
      </c>
      <c r="N219" s="61" t="s">
        <v>52</v>
      </c>
      <c r="O219" s="62" t="s">
        <v>519</v>
      </c>
      <c r="P219" s="63" t="s">
        <v>62</v>
      </c>
      <c r="Q219" s="64">
        <v>85006</v>
      </c>
      <c r="R219" s="65" t="s">
        <v>520</v>
      </c>
      <c r="S219" s="66" t="s">
        <v>219</v>
      </c>
      <c r="T219" s="67">
        <v>5</v>
      </c>
      <c r="U219" s="68"/>
      <c r="V219" s="68"/>
      <c r="W219" s="69"/>
      <c r="X219" s="70" t="s">
        <v>12</v>
      </c>
    </row>
    <row r="220" spans="1:24" s="71" customFormat="1" x14ac:dyDescent="0.2">
      <c r="A220" s="57" t="str">
        <f t="shared" si="32"/>
        <v>S</v>
      </c>
      <c r="B220" s="58">
        <f t="shared" ca="1" si="26"/>
        <v>3</v>
      </c>
      <c r="C220" s="58" t="str">
        <f t="shared" ca="1" si="13"/>
        <v>S</v>
      </c>
      <c r="D220" s="58">
        <f t="shared" ca="1" si="27"/>
        <v>0</v>
      </c>
      <c r="E220" s="58">
        <f t="shared" ca="1" si="14"/>
        <v>1</v>
      </c>
      <c r="F220" s="58">
        <f t="shared" ca="1" si="15"/>
        <v>6</v>
      </c>
      <c r="G220" s="58">
        <f t="shared" ca="1" si="16"/>
        <v>4</v>
      </c>
      <c r="H220" s="58">
        <f t="shared" ca="1" si="17"/>
        <v>0</v>
      </c>
      <c r="I220" s="58">
        <f t="shared" ca="1" si="8"/>
        <v>0</v>
      </c>
      <c r="J220" s="58">
        <f t="shared" ca="1" si="30"/>
        <v>0</v>
      </c>
      <c r="K220" s="58">
        <f t="shared" ca="1" si="31"/>
        <v>0</v>
      </c>
      <c r="L220" s="59" t="s">
        <v>57</v>
      </c>
      <c r="M220" s="60" t="s">
        <v>52</v>
      </c>
      <c r="N220" s="61" t="s">
        <v>52</v>
      </c>
      <c r="O220" s="62" t="s">
        <v>521</v>
      </c>
      <c r="P220" s="63" t="s">
        <v>125</v>
      </c>
      <c r="Q220" s="64" t="s">
        <v>522</v>
      </c>
      <c r="R220" s="65" t="s">
        <v>523</v>
      </c>
      <c r="S220" s="66" t="s">
        <v>273</v>
      </c>
      <c r="T220" s="67">
        <v>6</v>
      </c>
      <c r="U220" s="68"/>
      <c r="V220" s="68"/>
      <c r="W220" s="69"/>
      <c r="X220" s="70" t="s">
        <v>12</v>
      </c>
    </row>
    <row r="221" spans="1:24" s="71" customFormat="1" x14ac:dyDescent="0.2">
      <c r="A221" s="57" t="str">
        <f t="shared" si="32"/>
        <v>S</v>
      </c>
      <c r="B221" s="58">
        <f t="shared" ca="1" si="26"/>
        <v>3</v>
      </c>
      <c r="C221" s="58" t="str">
        <f t="shared" ca="1" si="13"/>
        <v>S</v>
      </c>
      <c r="D221" s="58">
        <f t="shared" ca="1" si="27"/>
        <v>0</v>
      </c>
      <c r="E221" s="58">
        <f t="shared" ca="1" si="14"/>
        <v>1</v>
      </c>
      <c r="F221" s="58">
        <f t="shared" ca="1" si="15"/>
        <v>6</v>
      </c>
      <c r="G221" s="58">
        <f t="shared" ca="1" si="16"/>
        <v>4</v>
      </c>
      <c r="H221" s="58">
        <f t="shared" ca="1" si="17"/>
        <v>0</v>
      </c>
      <c r="I221" s="58">
        <f t="shared" ca="1" si="8"/>
        <v>0</v>
      </c>
      <c r="J221" s="58">
        <f t="shared" ca="1" si="30"/>
        <v>0</v>
      </c>
      <c r="K221" s="58">
        <f t="shared" ca="1" si="31"/>
        <v>0</v>
      </c>
      <c r="L221" s="59" t="s">
        <v>57</v>
      </c>
      <c r="M221" s="60" t="s">
        <v>52</v>
      </c>
      <c r="N221" s="61" t="s">
        <v>52</v>
      </c>
      <c r="O221" s="62" t="s">
        <v>524</v>
      </c>
      <c r="P221" s="63" t="s">
        <v>125</v>
      </c>
      <c r="Q221" s="64" t="s">
        <v>525</v>
      </c>
      <c r="R221" s="65" t="s">
        <v>526</v>
      </c>
      <c r="S221" s="66" t="s">
        <v>273</v>
      </c>
      <c r="T221" s="67">
        <v>13</v>
      </c>
      <c r="U221" s="68"/>
      <c r="V221" s="68"/>
      <c r="W221" s="69"/>
      <c r="X221" s="70" t="s">
        <v>12</v>
      </c>
    </row>
    <row r="222" spans="1:24" s="71" customFormat="1" x14ac:dyDescent="0.2">
      <c r="A222" s="57" t="str">
        <f t="shared" si="32"/>
        <v>S</v>
      </c>
      <c r="B222" s="58">
        <f t="shared" ca="1" si="26"/>
        <v>3</v>
      </c>
      <c r="C222" s="58" t="str">
        <f t="shared" ca="1" si="13"/>
        <v>S</v>
      </c>
      <c r="D222" s="58">
        <f t="shared" ca="1" si="27"/>
        <v>0</v>
      </c>
      <c r="E222" s="58">
        <f t="shared" ca="1" si="14"/>
        <v>1</v>
      </c>
      <c r="F222" s="58">
        <f t="shared" ca="1" si="15"/>
        <v>6</v>
      </c>
      <c r="G222" s="58">
        <f t="shared" ca="1" si="16"/>
        <v>4</v>
      </c>
      <c r="H222" s="58">
        <f t="shared" ca="1" si="17"/>
        <v>0</v>
      </c>
      <c r="I222" s="58">
        <f t="shared" ca="1" si="8"/>
        <v>0</v>
      </c>
      <c r="J222" s="58">
        <f t="shared" ca="1" si="30"/>
        <v>0</v>
      </c>
      <c r="K222" s="58">
        <f t="shared" ca="1" si="31"/>
        <v>0</v>
      </c>
      <c r="L222" s="59" t="s">
        <v>57</v>
      </c>
      <c r="M222" s="60" t="s">
        <v>52</v>
      </c>
      <c r="N222" s="61" t="s">
        <v>52</v>
      </c>
      <c r="O222" s="62" t="s">
        <v>527</v>
      </c>
      <c r="P222" s="63" t="s">
        <v>125</v>
      </c>
      <c r="Q222" s="64" t="s">
        <v>528</v>
      </c>
      <c r="R222" s="65" t="s">
        <v>529</v>
      </c>
      <c r="S222" s="66" t="s">
        <v>94</v>
      </c>
      <c r="T222" s="67">
        <v>6</v>
      </c>
      <c r="U222" s="68"/>
      <c r="V222" s="68"/>
      <c r="W222" s="69"/>
      <c r="X222" s="70" t="s">
        <v>12</v>
      </c>
    </row>
    <row r="223" spans="1:24" s="71" customFormat="1" ht="22.5" x14ac:dyDescent="0.2">
      <c r="A223" s="57" t="str">
        <f t="shared" si="32"/>
        <v>S</v>
      </c>
      <c r="B223" s="58">
        <f t="shared" ca="1" si="26"/>
        <v>3</v>
      </c>
      <c r="C223" s="58" t="str">
        <f t="shared" ca="1" si="13"/>
        <v>S</v>
      </c>
      <c r="D223" s="58">
        <f t="shared" ca="1" si="27"/>
        <v>0</v>
      </c>
      <c r="E223" s="58">
        <f t="shared" ca="1" si="14"/>
        <v>1</v>
      </c>
      <c r="F223" s="58">
        <f t="shared" ca="1" si="15"/>
        <v>6</v>
      </c>
      <c r="G223" s="58">
        <f t="shared" ca="1" si="16"/>
        <v>4</v>
      </c>
      <c r="H223" s="58">
        <f t="shared" ca="1" si="17"/>
        <v>0</v>
      </c>
      <c r="I223" s="58">
        <f t="shared" ca="1" si="8"/>
        <v>0</v>
      </c>
      <c r="J223" s="58">
        <f t="shared" ca="1" si="30"/>
        <v>0</v>
      </c>
      <c r="K223" s="58">
        <f t="shared" ca="1" si="31"/>
        <v>0</v>
      </c>
      <c r="L223" s="59" t="s">
        <v>57</v>
      </c>
      <c r="M223" s="60" t="s">
        <v>52</v>
      </c>
      <c r="N223" s="61" t="s">
        <v>52</v>
      </c>
      <c r="O223" s="62" t="s">
        <v>530</v>
      </c>
      <c r="P223" s="63" t="s">
        <v>54</v>
      </c>
      <c r="Q223" s="64">
        <v>97599</v>
      </c>
      <c r="R223" s="65" t="s">
        <v>531</v>
      </c>
      <c r="S223" s="66" t="s">
        <v>212</v>
      </c>
      <c r="T223" s="67">
        <v>12</v>
      </c>
      <c r="U223" s="68"/>
      <c r="V223" s="68"/>
      <c r="W223" s="69"/>
      <c r="X223" s="70" t="s">
        <v>12</v>
      </c>
    </row>
    <row r="224" spans="1:24" s="71" customFormat="1" x14ac:dyDescent="0.2">
      <c r="A224" s="57">
        <f t="shared" ref="A224:A250" si="33">CHOOSE(1+LOG(1+2*(ORÇAMENTO.Nivel="Nível 1")+4*(ORÇAMENTO.Nivel="Nível 2")+8*(ORÇAMENTO.Nivel="Nível 3")+16*(ORÇAMENTO.Nivel="Nível 4")+32*(ORÇAMENTO.Nivel="Serviço"),2),0,1,2,3,4,"S")</f>
        <v>2</v>
      </c>
      <c r="B224" s="58">
        <f t="shared" ca="1" si="26"/>
        <v>2</v>
      </c>
      <c r="C224" s="58">
        <f t="shared" ca="1" si="13"/>
        <v>2</v>
      </c>
      <c r="D224" s="58">
        <f t="shared" ca="1" si="27"/>
        <v>28</v>
      </c>
      <c r="E224" s="58">
        <f t="shared" ca="1" si="14"/>
        <v>1</v>
      </c>
      <c r="F224" s="58">
        <f t="shared" ca="1" si="15"/>
        <v>7</v>
      </c>
      <c r="G224" s="58">
        <f t="shared" ca="1" si="16"/>
        <v>0</v>
      </c>
      <c r="H224" s="58">
        <f t="shared" ca="1" si="17"/>
        <v>0</v>
      </c>
      <c r="I224" s="58">
        <f t="shared" ca="1" si="8"/>
        <v>0</v>
      </c>
      <c r="J224" s="58">
        <f t="shared" ca="1" si="30"/>
        <v>113</v>
      </c>
      <c r="K224" s="58">
        <f t="shared" ca="1" si="31"/>
        <v>28</v>
      </c>
      <c r="L224" s="59" t="s">
        <v>57</v>
      </c>
      <c r="M224" s="60" t="s">
        <v>63</v>
      </c>
      <c r="N224" s="61" t="s">
        <v>63</v>
      </c>
      <c r="O224" s="62" t="s">
        <v>532</v>
      </c>
      <c r="P224" s="63"/>
      <c r="Q224" s="64"/>
      <c r="R224" s="96" t="s">
        <v>533</v>
      </c>
      <c r="S224" s="66" t="s">
        <v>53</v>
      </c>
      <c r="T224" s="67"/>
      <c r="U224" s="68"/>
      <c r="V224" s="68"/>
      <c r="W224" s="69"/>
      <c r="X224" s="70" t="s">
        <v>12</v>
      </c>
    </row>
    <row r="225" spans="1:24" s="71" customFormat="1" ht="22.5" x14ac:dyDescent="0.2">
      <c r="A225" s="57" t="str">
        <f t="shared" si="33"/>
        <v>S</v>
      </c>
      <c r="B225" s="58">
        <f t="shared" ca="1" si="26"/>
        <v>2</v>
      </c>
      <c r="C225" s="58" t="str">
        <f t="shared" ca="1" si="13"/>
        <v>S</v>
      </c>
      <c r="D225" s="58">
        <f t="shared" ca="1" si="27"/>
        <v>0</v>
      </c>
      <c r="E225" s="58">
        <f t="shared" ca="1" si="14"/>
        <v>1</v>
      </c>
      <c r="F225" s="58">
        <f t="shared" ca="1" si="15"/>
        <v>7</v>
      </c>
      <c r="G225" s="58">
        <f t="shared" ca="1" si="16"/>
        <v>0</v>
      </c>
      <c r="H225" s="58">
        <f t="shared" ca="1" si="17"/>
        <v>0</v>
      </c>
      <c r="I225" s="58">
        <f t="shared" ca="1" si="8"/>
        <v>0</v>
      </c>
      <c r="J225" s="58">
        <f t="shared" ca="1" si="30"/>
        <v>0</v>
      </c>
      <c r="K225" s="58">
        <f t="shared" ca="1" si="31"/>
        <v>0</v>
      </c>
      <c r="L225" s="59" t="s">
        <v>57</v>
      </c>
      <c r="M225" s="60" t="s">
        <v>52</v>
      </c>
      <c r="N225" s="61" t="s">
        <v>52</v>
      </c>
      <c r="O225" s="62" t="s">
        <v>534</v>
      </c>
      <c r="P225" s="63" t="s">
        <v>62</v>
      </c>
      <c r="Q225" s="64">
        <v>91007</v>
      </c>
      <c r="R225" s="65" t="s">
        <v>535</v>
      </c>
      <c r="S225" s="66" t="s">
        <v>98</v>
      </c>
      <c r="T225" s="67">
        <v>1</v>
      </c>
      <c r="U225" s="68"/>
      <c r="V225" s="68"/>
      <c r="W225" s="69"/>
      <c r="X225" s="70" t="s">
        <v>12</v>
      </c>
    </row>
    <row r="226" spans="1:24" s="71" customFormat="1" x14ac:dyDescent="0.2">
      <c r="A226" s="57" t="str">
        <f t="shared" si="33"/>
        <v>S</v>
      </c>
      <c r="B226" s="58">
        <f t="shared" ca="1" si="26"/>
        <v>2</v>
      </c>
      <c r="C226" s="58" t="str">
        <f t="shared" ca="1" si="13"/>
        <v>S</v>
      </c>
      <c r="D226" s="58">
        <f t="shared" ca="1" si="27"/>
        <v>0</v>
      </c>
      <c r="E226" s="58">
        <f t="shared" ca="1" si="14"/>
        <v>1</v>
      </c>
      <c r="F226" s="58">
        <f t="shared" ca="1" si="15"/>
        <v>7</v>
      </c>
      <c r="G226" s="58">
        <f t="shared" ca="1" si="16"/>
        <v>0</v>
      </c>
      <c r="H226" s="58">
        <f t="shared" ca="1" si="17"/>
        <v>0</v>
      </c>
      <c r="I226" s="58">
        <f t="shared" ca="1" si="8"/>
        <v>0</v>
      </c>
      <c r="J226" s="58">
        <f t="shared" ca="1" si="30"/>
        <v>0</v>
      </c>
      <c r="K226" s="58">
        <f t="shared" ca="1" si="31"/>
        <v>0</v>
      </c>
      <c r="L226" s="59" t="s">
        <v>57</v>
      </c>
      <c r="M226" s="60" t="s">
        <v>52</v>
      </c>
      <c r="N226" s="61" t="s">
        <v>52</v>
      </c>
      <c r="O226" s="62" t="s">
        <v>536</v>
      </c>
      <c r="P226" s="63" t="s">
        <v>62</v>
      </c>
      <c r="Q226" s="64">
        <v>91023</v>
      </c>
      <c r="R226" s="65" t="s">
        <v>537</v>
      </c>
      <c r="S226" s="66" t="s">
        <v>98</v>
      </c>
      <c r="T226" s="67">
        <v>3</v>
      </c>
      <c r="U226" s="68"/>
      <c r="V226" s="68"/>
      <c r="W226" s="69"/>
      <c r="X226" s="70" t="s">
        <v>12</v>
      </c>
    </row>
    <row r="227" spans="1:24" s="71" customFormat="1" x14ac:dyDescent="0.2">
      <c r="A227" s="57" t="str">
        <f t="shared" si="33"/>
        <v>S</v>
      </c>
      <c r="B227" s="58">
        <f t="shared" ca="1" si="26"/>
        <v>2</v>
      </c>
      <c r="C227" s="58" t="str">
        <f t="shared" ca="1" si="13"/>
        <v>S</v>
      </c>
      <c r="D227" s="58">
        <f t="shared" ca="1" si="27"/>
        <v>0</v>
      </c>
      <c r="E227" s="58">
        <f t="shared" ca="1" si="14"/>
        <v>1</v>
      </c>
      <c r="F227" s="58">
        <f t="shared" ca="1" si="15"/>
        <v>7</v>
      </c>
      <c r="G227" s="58">
        <f t="shared" ca="1" si="16"/>
        <v>0</v>
      </c>
      <c r="H227" s="58">
        <f t="shared" ca="1" si="17"/>
        <v>0</v>
      </c>
      <c r="I227" s="58">
        <f t="shared" ca="1" si="8"/>
        <v>0</v>
      </c>
      <c r="J227" s="58">
        <f t="shared" ca="1" si="30"/>
        <v>0</v>
      </c>
      <c r="K227" s="58">
        <f t="shared" ca="1" si="31"/>
        <v>0</v>
      </c>
      <c r="L227" s="59" t="s">
        <v>57</v>
      </c>
      <c r="M227" s="60" t="s">
        <v>52</v>
      </c>
      <c r="N227" s="61" t="s">
        <v>52</v>
      </c>
      <c r="O227" s="62" t="s">
        <v>538</v>
      </c>
      <c r="P227" s="63" t="s">
        <v>125</v>
      </c>
      <c r="Q227" s="64" t="s">
        <v>539</v>
      </c>
      <c r="R227" s="65" t="s">
        <v>540</v>
      </c>
      <c r="S227" s="66" t="s">
        <v>273</v>
      </c>
      <c r="T227" s="67">
        <v>1</v>
      </c>
      <c r="U227" s="68"/>
      <c r="V227" s="68"/>
      <c r="W227" s="69"/>
      <c r="X227" s="70" t="s">
        <v>12</v>
      </c>
    </row>
    <row r="228" spans="1:24" s="71" customFormat="1" ht="22.5" x14ac:dyDescent="0.2">
      <c r="A228" s="57" t="str">
        <f t="shared" si="33"/>
        <v>S</v>
      </c>
      <c r="B228" s="58">
        <f t="shared" ca="1" si="26"/>
        <v>2</v>
      </c>
      <c r="C228" s="58" t="str">
        <f t="shared" ca="1" si="13"/>
        <v>S</v>
      </c>
      <c r="D228" s="58">
        <f t="shared" ca="1" si="27"/>
        <v>0</v>
      </c>
      <c r="E228" s="58">
        <f t="shared" ca="1" si="14"/>
        <v>1</v>
      </c>
      <c r="F228" s="58">
        <f t="shared" ca="1" si="15"/>
        <v>7</v>
      </c>
      <c r="G228" s="58">
        <f t="shared" ca="1" si="16"/>
        <v>0</v>
      </c>
      <c r="H228" s="58">
        <f t="shared" ca="1" si="17"/>
        <v>0</v>
      </c>
      <c r="I228" s="58">
        <f t="shared" ca="1" si="8"/>
        <v>0</v>
      </c>
      <c r="J228" s="58">
        <f t="shared" ca="1" si="30"/>
        <v>0</v>
      </c>
      <c r="K228" s="58">
        <f t="shared" ca="1" si="31"/>
        <v>0</v>
      </c>
      <c r="L228" s="59" t="s">
        <v>57</v>
      </c>
      <c r="M228" s="60" t="s">
        <v>52</v>
      </c>
      <c r="N228" s="61" t="s">
        <v>52</v>
      </c>
      <c r="O228" s="62" t="s">
        <v>541</v>
      </c>
      <c r="P228" s="63" t="s">
        <v>125</v>
      </c>
      <c r="Q228" s="64" t="s">
        <v>542</v>
      </c>
      <c r="R228" s="65" t="s">
        <v>543</v>
      </c>
      <c r="S228" s="66" t="s">
        <v>273</v>
      </c>
      <c r="T228" s="67">
        <v>3</v>
      </c>
      <c r="U228" s="68"/>
      <c r="V228" s="68"/>
      <c r="W228" s="69"/>
      <c r="X228" s="70" t="s">
        <v>12</v>
      </c>
    </row>
    <row r="229" spans="1:24" s="71" customFormat="1" x14ac:dyDescent="0.2">
      <c r="A229" s="57" t="str">
        <f t="shared" si="33"/>
        <v>S</v>
      </c>
      <c r="B229" s="58">
        <f t="shared" ca="1" si="26"/>
        <v>2</v>
      </c>
      <c r="C229" s="58" t="str">
        <f t="shared" ca="1" si="13"/>
        <v>S</v>
      </c>
      <c r="D229" s="58">
        <f t="shared" ca="1" si="27"/>
        <v>0</v>
      </c>
      <c r="E229" s="58">
        <f t="shared" ca="1" si="14"/>
        <v>1</v>
      </c>
      <c r="F229" s="58">
        <f t="shared" ca="1" si="15"/>
        <v>7</v>
      </c>
      <c r="G229" s="58">
        <f t="shared" ca="1" si="16"/>
        <v>0</v>
      </c>
      <c r="H229" s="58">
        <f t="shared" ca="1" si="17"/>
        <v>0</v>
      </c>
      <c r="I229" s="58">
        <f t="shared" ca="1" si="8"/>
        <v>0</v>
      </c>
      <c r="J229" s="58">
        <f t="shared" ca="1" si="30"/>
        <v>0</v>
      </c>
      <c r="K229" s="58">
        <f t="shared" ca="1" si="31"/>
        <v>0</v>
      </c>
      <c r="L229" s="59" t="s">
        <v>57</v>
      </c>
      <c r="M229" s="60" t="s">
        <v>52</v>
      </c>
      <c r="N229" s="61" t="s">
        <v>52</v>
      </c>
      <c r="O229" s="62" t="s">
        <v>544</v>
      </c>
      <c r="P229" s="63" t="s">
        <v>62</v>
      </c>
      <c r="Q229" s="64">
        <v>91021</v>
      </c>
      <c r="R229" s="65" t="s">
        <v>545</v>
      </c>
      <c r="S229" s="66" t="s">
        <v>98</v>
      </c>
      <c r="T229" s="67">
        <v>2</v>
      </c>
      <c r="U229" s="68"/>
      <c r="V229" s="68"/>
      <c r="W229" s="69"/>
      <c r="X229" s="70" t="s">
        <v>12</v>
      </c>
    </row>
    <row r="230" spans="1:24" s="71" customFormat="1" ht="33.75" x14ac:dyDescent="0.2">
      <c r="A230" s="57" t="str">
        <f t="shared" si="33"/>
        <v>S</v>
      </c>
      <c r="B230" s="58">
        <f t="shared" ca="1" si="26"/>
        <v>2</v>
      </c>
      <c r="C230" s="58" t="str">
        <f t="shared" ca="1" si="13"/>
        <v>S</v>
      </c>
      <c r="D230" s="58">
        <f t="shared" ca="1" si="27"/>
        <v>0</v>
      </c>
      <c r="E230" s="58">
        <f t="shared" ca="1" si="14"/>
        <v>1</v>
      </c>
      <c r="F230" s="58">
        <f t="shared" ca="1" si="15"/>
        <v>7</v>
      </c>
      <c r="G230" s="58">
        <f t="shared" ca="1" si="16"/>
        <v>0</v>
      </c>
      <c r="H230" s="58">
        <f t="shared" ca="1" si="17"/>
        <v>0</v>
      </c>
      <c r="I230" s="58">
        <f t="shared" ca="1" si="8"/>
        <v>0</v>
      </c>
      <c r="J230" s="58">
        <f t="shared" ca="1" si="30"/>
        <v>0</v>
      </c>
      <c r="K230" s="58">
        <f t="shared" ca="1" si="31"/>
        <v>0</v>
      </c>
      <c r="L230" s="59" t="s">
        <v>57</v>
      </c>
      <c r="M230" s="60" t="s">
        <v>52</v>
      </c>
      <c r="N230" s="61" t="s">
        <v>52</v>
      </c>
      <c r="O230" s="62" t="s">
        <v>546</v>
      </c>
      <c r="P230" s="63" t="s">
        <v>54</v>
      </c>
      <c r="Q230" s="64">
        <v>92692</v>
      </c>
      <c r="R230" s="65" t="s">
        <v>547</v>
      </c>
      <c r="S230" s="66" t="s">
        <v>212</v>
      </c>
      <c r="T230" s="67">
        <v>6</v>
      </c>
      <c r="U230" s="68"/>
      <c r="V230" s="68"/>
      <c r="W230" s="69"/>
      <c r="X230" s="70" t="s">
        <v>12</v>
      </c>
    </row>
    <row r="231" spans="1:24" s="71" customFormat="1" x14ac:dyDescent="0.2">
      <c r="A231" s="57" t="str">
        <f t="shared" si="33"/>
        <v>S</v>
      </c>
      <c r="B231" s="58">
        <f t="shared" ca="1" si="26"/>
        <v>2</v>
      </c>
      <c r="C231" s="58" t="str">
        <f t="shared" ca="1" si="13"/>
        <v>S</v>
      </c>
      <c r="D231" s="58">
        <f t="shared" ca="1" si="27"/>
        <v>0</v>
      </c>
      <c r="E231" s="58">
        <f t="shared" ca="1" si="14"/>
        <v>1</v>
      </c>
      <c r="F231" s="58">
        <f t="shared" ca="1" si="15"/>
        <v>7</v>
      </c>
      <c r="G231" s="58">
        <f t="shared" ca="1" si="16"/>
        <v>0</v>
      </c>
      <c r="H231" s="58">
        <f t="shared" ca="1" si="17"/>
        <v>0</v>
      </c>
      <c r="I231" s="58">
        <f t="shared" ca="1" si="8"/>
        <v>0</v>
      </c>
      <c r="J231" s="58">
        <f t="shared" ca="1" si="30"/>
        <v>0</v>
      </c>
      <c r="K231" s="58">
        <f t="shared" ca="1" si="31"/>
        <v>0</v>
      </c>
      <c r="L231" s="59" t="s">
        <v>57</v>
      </c>
      <c r="M231" s="60" t="s">
        <v>52</v>
      </c>
      <c r="N231" s="61" t="s">
        <v>52</v>
      </c>
      <c r="O231" s="62" t="s">
        <v>548</v>
      </c>
      <c r="P231" s="63" t="s">
        <v>62</v>
      </c>
      <c r="Q231" s="64">
        <v>91031</v>
      </c>
      <c r="R231" s="65" t="s">
        <v>549</v>
      </c>
      <c r="S231" s="66" t="s">
        <v>98</v>
      </c>
      <c r="T231" s="67">
        <v>6</v>
      </c>
      <c r="U231" s="68"/>
      <c r="V231" s="68"/>
      <c r="W231" s="69"/>
      <c r="X231" s="70" t="s">
        <v>12</v>
      </c>
    </row>
    <row r="232" spans="1:24" s="71" customFormat="1" x14ac:dyDescent="0.2">
      <c r="A232" s="57" t="str">
        <f t="shared" si="33"/>
        <v>S</v>
      </c>
      <c r="B232" s="58">
        <f t="shared" ca="1" si="26"/>
        <v>2</v>
      </c>
      <c r="C232" s="58" t="str">
        <f t="shared" ca="1" si="13"/>
        <v>S</v>
      </c>
      <c r="D232" s="58">
        <f t="shared" ca="1" si="27"/>
        <v>0</v>
      </c>
      <c r="E232" s="58">
        <f t="shared" ca="1" si="14"/>
        <v>1</v>
      </c>
      <c r="F232" s="58">
        <f t="shared" ca="1" si="15"/>
        <v>7</v>
      </c>
      <c r="G232" s="58">
        <f t="shared" ca="1" si="16"/>
        <v>0</v>
      </c>
      <c r="H232" s="58">
        <f t="shared" ca="1" si="17"/>
        <v>0</v>
      </c>
      <c r="I232" s="58">
        <f t="shared" ca="1" si="8"/>
        <v>0</v>
      </c>
      <c r="J232" s="58">
        <f t="shared" ca="1" si="30"/>
        <v>0</v>
      </c>
      <c r="K232" s="58">
        <f t="shared" ca="1" si="31"/>
        <v>0</v>
      </c>
      <c r="L232" s="59" t="s">
        <v>57</v>
      </c>
      <c r="M232" s="60" t="s">
        <v>52</v>
      </c>
      <c r="N232" s="61" t="s">
        <v>52</v>
      </c>
      <c r="O232" s="62" t="s">
        <v>550</v>
      </c>
      <c r="P232" s="63" t="s">
        <v>125</v>
      </c>
      <c r="Q232" s="64" t="s">
        <v>551</v>
      </c>
      <c r="R232" s="65" t="s">
        <v>552</v>
      </c>
      <c r="S232" s="66" t="s">
        <v>273</v>
      </c>
      <c r="T232" s="67">
        <v>4</v>
      </c>
      <c r="U232" s="68"/>
      <c r="V232" s="68"/>
      <c r="W232" s="69"/>
      <c r="X232" s="70" t="s">
        <v>12</v>
      </c>
    </row>
    <row r="233" spans="1:24" s="71" customFormat="1" x14ac:dyDescent="0.2">
      <c r="A233" s="57" t="str">
        <f t="shared" si="33"/>
        <v>S</v>
      </c>
      <c r="B233" s="58">
        <f t="shared" ca="1" si="26"/>
        <v>2</v>
      </c>
      <c r="C233" s="58" t="str">
        <f t="shared" ca="1" si="13"/>
        <v>S</v>
      </c>
      <c r="D233" s="58">
        <f t="shared" ca="1" si="27"/>
        <v>0</v>
      </c>
      <c r="E233" s="58">
        <f t="shared" ca="1" si="14"/>
        <v>1</v>
      </c>
      <c r="F233" s="58">
        <f t="shared" ca="1" si="15"/>
        <v>7</v>
      </c>
      <c r="G233" s="58">
        <f t="shared" ca="1" si="16"/>
        <v>0</v>
      </c>
      <c r="H233" s="58">
        <f t="shared" ca="1" si="17"/>
        <v>0</v>
      </c>
      <c r="I233" s="58">
        <f t="shared" ca="1" si="8"/>
        <v>0</v>
      </c>
      <c r="J233" s="58">
        <f t="shared" ca="1" si="30"/>
        <v>0</v>
      </c>
      <c r="K233" s="58">
        <f t="shared" ca="1" si="31"/>
        <v>0</v>
      </c>
      <c r="L233" s="59" t="s">
        <v>57</v>
      </c>
      <c r="M233" s="60" t="s">
        <v>52</v>
      </c>
      <c r="N233" s="61" t="s">
        <v>52</v>
      </c>
      <c r="O233" s="62" t="s">
        <v>553</v>
      </c>
      <c r="P233" s="63" t="s">
        <v>125</v>
      </c>
      <c r="Q233" s="64" t="s">
        <v>554</v>
      </c>
      <c r="R233" s="65" t="s">
        <v>555</v>
      </c>
      <c r="S233" s="66" t="s">
        <v>273</v>
      </c>
      <c r="T233" s="67">
        <v>4</v>
      </c>
      <c r="U233" s="68"/>
      <c r="V233" s="68"/>
      <c r="W233" s="69"/>
      <c r="X233" s="70" t="s">
        <v>12</v>
      </c>
    </row>
    <row r="234" spans="1:24" s="71" customFormat="1" ht="33.75" x14ac:dyDescent="0.2">
      <c r="A234" s="57" t="str">
        <f t="shared" si="33"/>
        <v>S</v>
      </c>
      <c r="B234" s="58">
        <f t="shared" ca="1" si="26"/>
        <v>2</v>
      </c>
      <c r="C234" s="58" t="str">
        <f t="shared" ca="1" si="13"/>
        <v>S</v>
      </c>
      <c r="D234" s="58">
        <f t="shared" ca="1" si="27"/>
        <v>0</v>
      </c>
      <c r="E234" s="58">
        <f t="shared" ca="1" si="14"/>
        <v>1</v>
      </c>
      <c r="F234" s="58">
        <f t="shared" ca="1" si="15"/>
        <v>7</v>
      </c>
      <c r="G234" s="58">
        <f t="shared" ca="1" si="16"/>
        <v>0</v>
      </c>
      <c r="H234" s="58">
        <f t="shared" ca="1" si="17"/>
        <v>0</v>
      </c>
      <c r="I234" s="58">
        <f t="shared" ca="1" si="8"/>
        <v>0</v>
      </c>
      <c r="J234" s="58">
        <f t="shared" ca="1" si="30"/>
        <v>0</v>
      </c>
      <c r="K234" s="58">
        <f t="shared" ca="1" si="31"/>
        <v>0</v>
      </c>
      <c r="L234" s="59" t="s">
        <v>57</v>
      </c>
      <c r="M234" s="60" t="s">
        <v>52</v>
      </c>
      <c r="N234" s="61" t="s">
        <v>52</v>
      </c>
      <c r="O234" s="62" t="s">
        <v>556</v>
      </c>
      <c r="P234" s="63" t="s">
        <v>54</v>
      </c>
      <c r="Q234" s="64">
        <v>92688</v>
      </c>
      <c r="R234" s="65" t="s">
        <v>557</v>
      </c>
      <c r="S234" s="66" t="s">
        <v>128</v>
      </c>
      <c r="T234" s="67">
        <v>9</v>
      </c>
      <c r="U234" s="68"/>
      <c r="V234" s="68"/>
      <c r="W234" s="69"/>
      <c r="X234" s="70" t="s">
        <v>12</v>
      </c>
    </row>
    <row r="235" spans="1:24" s="71" customFormat="1" ht="33.75" x14ac:dyDescent="0.2">
      <c r="A235" s="57" t="str">
        <f t="shared" si="33"/>
        <v>S</v>
      </c>
      <c r="B235" s="58">
        <f t="shared" ca="1" si="26"/>
        <v>2</v>
      </c>
      <c r="C235" s="58" t="str">
        <f t="shared" ca="1" si="13"/>
        <v>S</v>
      </c>
      <c r="D235" s="58">
        <f t="shared" ca="1" si="27"/>
        <v>0</v>
      </c>
      <c r="E235" s="58">
        <f t="shared" ca="1" si="14"/>
        <v>1</v>
      </c>
      <c r="F235" s="58">
        <f t="shared" ca="1" si="15"/>
        <v>7</v>
      </c>
      <c r="G235" s="58">
        <f t="shared" ca="1" si="16"/>
        <v>0</v>
      </c>
      <c r="H235" s="58">
        <f t="shared" ca="1" si="17"/>
        <v>0</v>
      </c>
      <c r="I235" s="58">
        <f t="shared" ca="1" si="8"/>
        <v>0</v>
      </c>
      <c r="J235" s="58">
        <f t="shared" ca="1" si="30"/>
        <v>0</v>
      </c>
      <c r="K235" s="58">
        <f t="shared" ca="1" si="31"/>
        <v>0</v>
      </c>
      <c r="L235" s="59" t="s">
        <v>57</v>
      </c>
      <c r="M235" s="60" t="s">
        <v>52</v>
      </c>
      <c r="N235" s="61" t="s">
        <v>52</v>
      </c>
      <c r="O235" s="62" t="s">
        <v>558</v>
      </c>
      <c r="P235" s="63" t="s">
        <v>54</v>
      </c>
      <c r="Q235" s="64">
        <v>92701</v>
      </c>
      <c r="R235" s="65" t="s">
        <v>559</v>
      </c>
      <c r="S235" s="66" t="s">
        <v>212</v>
      </c>
      <c r="T235" s="67">
        <v>3</v>
      </c>
      <c r="U235" s="68"/>
      <c r="V235" s="68"/>
      <c r="W235" s="69"/>
      <c r="X235" s="70" t="s">
        <v>12</v>
      </c>
    </row>
    <row r="236" spans="1:24" s="71" customFormat="1" x14ac:dyDescent="0.2">
      <c r="A236" s="57" t="str">
        <f t="shared" si="33"/>
        <v>S</v>
      </c>
      <c r="B236" s="58">
        <f t="shared" ca="1" si="26"/>
        <v>2</v>
      </c>
      <c r="C236" s="58" t="str">
        <f t="shared" ca="1" si="13"/>
        <v>S</v>
      </c>
      <c r="D236" s="58">
        <f t="shared" ca="1" si="27"/>
        <v>0</v>
      </c>
      <c r="E236" s="58">
        <f t="shared" ca="1" si="14"/>
        <v>1</v>
      </c>
      <c r="F236" s="58">
        <f t="shared" ca="1" si="15"/>
        <v>7</v>
      </c>
      <c r="G236" s="58">
        <f t="shared" ca="1" si="16"/>
        <v>0</v>
      </c>
      <c r="H236" s="58">
        <f t="shared" ca="1" si="17"/>
        <v>0</v>
      </c>
      <c r="I236" s="58">
        <f t="shared" ca="1" si="8"/>
        <v>0</v>
      </c>
      <c r="J236" s="58">
        <f t="shared" ca="1" si="30"/>
        <v>0</v>
      </c>
      <c r="K236" s="58">
        <f t="shared" ca="1" si="31"/>
        <v>0</v>
      </c>
      <c r="L236" s="59" t="s">
        <v>57</v>
      </c>
      <c r="M236" s="60" t="s">
        <v>52</v>
      </c>
      <c r="N236" s="61" t="s">
        <v>52</v>
      </c>
      <c r="O236" s="62" t="s">
        <v>560</v>
      </c>
      <c r="P236" s="63" t="s">
        <v>125</v>
      </c>
      <c r="Q236" s="64" t="s">
        <v>561</v>
      </c>
      <c r="R236" s="65" t="s">
        <v>562</v>
      </c>
      <c r="S236" s="66" t="s">
        <v>128</v>
      </c>
      <c r="T236" s="67">
        <v>6</v>
      </c>
      <c r="U236" s="68"/>
      <c r="V236" s="68"/>
      <c r="W236" s="69"/>
      <c r="X236" s="70" t="s">
        <v>12</v>
      </c>
    </row>
    <row r="237" spans="1:24" s="71" customFormat="1" x14ac:dyDescent="0.2">
      <c r="A237" s="57" t="str">
        <f t="shared" si="33"/>
        <v>S</v>
      </c>
      <c r="B237" s="58">
        <f t="shared" ca="1" si="26"/>
        <v>2</v>
      </c>
      <c r="C237" s="58" t="str">
        <f t="shared" ca="1" si="13"/>
        <v>S</v>
      </c>
      <c r="D237" s="58">
        <f t="shared" ca="1" si="27"/>
        <v>0</v>
      </c>
      <c r="E237" s="58">
        <f t="shared" ca="1" si="14"/>
        <v>1</v>
      </c>
      <c r="F237" s="58">
        <f t="shared" ca="1" si="15"/>
        <v>7</v>
      </c>
      <c r="G237" s="58">
        <f t="shared" ca="1" si="16"/>
        <v>0</v>
      </c>
      <c r="H237" s="58">
        <f t="shared" ca="1" si="17"/>
        <v>0</v>
      </c>
      <c r="I237" s="58">
        <f t="shared" ca="1" si="8"/>
        <v>0</v>
      </c>
      <c r="J237" s="58">
        <f t="shared" ca="1" si="30"/>
        <v>0</v>
      </c>
      <c r="K237" s="58">
        <f t="shared" ca="1" si="31"/>
        <v>0</v>
      </c>
      <c r="L237" s="59" t="s">
        <v>57</v>
      </c>
      <c r="M237" s="60" t="s">
        <v>52</v>
      </c>
      <c r="N237" s="61" t="s">
        <v>52</v>
      </c>
      <c r="O237" s="62" t="s">
        <v>563</v>
      </c>
      <c r="P237" s="63" t="s">
        <v>62</v>
      </c>
      <c r="Q237" s="64">
        <v>91025</v>
      </c>
      <c r="R237" s="65" t="s">
        <v>564</v>
      </c>
      <c r="S237" s="66" t="s">
        <v>98</v>
      </c>
      <c r="T237" s="67">
        <v>3</v>
      </c>
      <c r="U237" s="68"/>
      <c r="V237" s="68"/>
      <c r="W237" s="69"/>
      <c r="X237" s="70" t="s">
        <v>12</v>
      </c>
    </row>
    <row r="238" spans="1:24" s="71" customFormat="1" x14ac:dyDescent="0.2">
      <c r="A238" s="57" t="str">
        <f t="shared" si="33"/>
        <v>S</v>
      </c>
      <c r="B238" s="58">
        <f t="shared" ca="1" si="26"/>
        <v>2</v>
      </c>
      <c r="C238" s="58" t="str">
        <f t="shared" ca="1" si="13"/>
        <v>S</v>
      </c>
      <c r="D238" s="58">
        <f t="shared" ca="1" si="27"/>
        <v>0</v>
      </c>
      <c r="E238" s="58">
        <f t="shared" ca="1" si="14"/>
        <v>1</v>
      </c>
      <c r="F238" s="58">
        <f t="shared" ca="1" si="15"/>
        <v>7</v>
      </c>
      <c r="G238" s="58">
        <f t="shared" ca="1" si="16"/>
        <v>0</v>
      </c>
      <c r="H238" s="58">
        <f t="shared" ca="1" si="17"/>
        <v>0</v>
      </c>
      <c r="I238" s="58">
        <f t="shared" ca="1" si="8"/>
        <v>0</v>
      </c>
      <c r="J238" s="58">
        <f t="shared" ca="1" si="30"/>
        <v>0</v>
      </c>
      <c r="K238" s="58">
        <f t="shared" ca="1" si="31"/>
        <v>0</v>
      </c>
      <c r="L238" s="59" t="s">
        <v>57</v>
      </c>
      <c r="M238" s="60" t="s">
        <v>52</v>
      </c>
      <c r="N238" s="61" t="s">
        <v>52</v>
      </c>
      <c r="O238" s="62" t="s">
        <v>565</v>
      </c>
      <c r="P238" s="63" t="s">
        <v>62</v>
      </c>
      <c r="Q238" s="64">
        <v>91019</v>
      </c>
      <c r="R238" s="65" t="s">
        <v>566</v>
      </c>
      <c r="S238" s="66" t="s">
        <v>98</v>
      </c>
      <c r="T238" s="67">
        <v>1</v>
      </c>
      <c r="U238" s="68"/>
      <c r="V238" s="68"/>
      <c r="W238" s="69"/>
      <c r="X238" s="70" t="s">
        <v>12</v>
      </c>
    </row>
    <row r="239" spans="1:24" s="71" customFormat="1" x14ac:dyDescent="0.2">
      <c r="A239" s="57" t="str">
        <f t="shared" si="33"/>
        <v>S</v>
      </c>
      <c r="B239" s="58">
        <f t="shared" ca="1" si="26"/>
        <v>2</v>
      </c>
      <c r="C239" s="58" t="str">
        <f t="shared" ca="1" si="13"/>
        <v>S</v>
      </c>
      <c r="D239" s="58">
        <f t="shared" ca="1" si="27"/>
        <v>0</v>
      </c>
      <c r="E239" s="58">
        <f t="shared" ca="1" si="14"/>
        <v>1</v>
      </c>
      <c r="F239" s="58">
        <f t="shared" ca="1" si="15"/>
        <v>7</v>
      </c>
      <c r="G239" s="58">
        <f t="shared" ca="1" si="16"/>
        <v>0</v>
      </c>
      <c r="H239" s="58">
        <f t="shared" ca="1" si="17"/>
        <v>0</v>
      </c>
      <c r="I239" s="58">
        <f t="shared" ca="1" si="8"/>
        <v>0</v>
      </c>
      <c r="J239" s="58">
        <f t="shared" ca="1" si="30"/>
        <v>0</v>
      </c>
      <c r="K239" s="58">
        <f t="shared" ca="1" si="31"/>
        <v>0</v>
      </c>
      <c r="L239" s="59" t="s">
        <v>57</v>
      </c>
      <c r="M239" s="60" t="s">
        <v>52</v>
      </c>
      <c r="N239" s="61" t="s">
        <v>52</v>
      </c>
      <c r="O239" s="62" t="s">
        <v>567</v>
      </c>
      <c r="P239" s="63" t="s">
        <v>125</v>
      </c>
      <c r="Q239" s="64" t="s">
        <v>568</v>
      </c>
      <c r="R239" s="65" t="s">
        <v>569</v>
      </c>
      <c r="S239" s="66" t="s">
        <v>273</v>
      </c>
      <c r="T239" s="67">
        <v>4</v>
      </c>
      <c r="U239" s="68"/>
      <c r="V239" s="68"/>
      <c r="W239" s="69"/>
      <c r="X239" s="70" t="s">
        <v>12</v>
      </c>
    </row>
    <row r="240" spans="1:24" s="71" customFormat="1" x14ac:dyDescent="0.2">
      <c r="A240" s="57" t="str">
        <f t="shared" si="33"/>
        <v>S</v>
      </c>
      <c r="B240" s="58">
        <f t="shared" ca="1" si="26"/>
        <v>2</v>
      </c>
      <c r="C240" s="58" t="str">
        <f t="shared" ca="1" si="13"/>
        <v>S</v>
      </c>
      <c r="D240" s="58">
        <f t="shared" ca="1" si="27"/>
        <v>0</v>
      </c>
      <c r="E240" s="58">
        <f t="shared" ca="1" si="14"/>
        <v>1</v>
      </c>
      <c r="F240" s="58">
        <f t="shared" ca="1" si="15"/>
        <v>7</v>
      </c>
      <c r="G240" s="58">
        <f t="shared" ca="1" si="16"/>
        <v>0</v>
      </c>
      <c r="H240" s="58">
        <f t="shared" ca="1" si="17"/>
        <v>0</v>
      </c>
      <c r="I240" s="58">
        <f t="shared" ca="1" si="8"/>
        <v>0</v>
      </c>
      <c r="J240" s="58">
        <f t="shared" ca="1" si="30"/>
        <v>0</v>
      </c>
      <c r="K240" s="58">
        <f t="shared" ca="1" si="31"/>
        <v>0</v>
      </c>
      <c r="L240" s="59" t="s">
        <v>57</v>
      </c>
      <c r="M240" s="60" t="s">
        <v>52</v>
      </c>
      <c r="N240" s="61" t="s">
        <v>52</v>
      </c>
      <c r="O240" s="62" t="s">
        <v>570</v>
      </c>
      <c r="P240" s="63" t="s">
        <v>125</v>
      </c>
      <c r="Q240" s="64" t="s">
        <v>571</v>
      </c>
      <c r="R240" s="65" t="s">
        <v>572</v>
      </c>
      <c r="S240" s="66" t="s">
        <v>273</v>
      </c>
      <c r="T240" s="67">
        <v>4</v>
      </c>
      <c r="U240" s="68"/>
      <c r="V240" s="68"/>
      <c r="W240" s="69"/>
      <c r="X240" s="70" t="s">
        <v>12</v>
      </c>
    </row>
    <row r="241" spans="1:24" s="71" customFormat="1" x14ac:dyDescent="0.2">
      <c r="A241" s="57" t="str">
        <f t="shared" si="33"/>
        <v>S</v>
      </c>
      <c r="B241" s="58">
        <f t="shared" ref="B241:B304" ca="1" si="34">IF(OR(C241="s",C241=0),OFFSET(B241,-1,0),C241)</f>
        <v>2</v>
      </c>
      <c r="C241" s="58" t="str">
        <f t="shared" ca="1" si="13"/>
        <v>S</v>
      </c>
      <c r="D241" s="58">
        <f t="shared" ref="D241:D304" ca="1" si="35">IF(OR(C241="S",C241=0),0,IF(ISERROR(K241),J241,SMALL(J241:K241,1)))</f>
        <v>0</v>
      </c>
      <c r="E241" s="58">
        <f t="shared" ca="1" si="14"/>
        <v>1</v>
      </c>
      <c r="F241" s="58">
        <f t="shared" ca="1" si="15"/>
        <v>7</v>
      </c>
      <c r="G241" s="58">
        <f t="shared" ca="1" si="16"/>
        <v>0</v>
      </c>
      <c r="H241" s="58">
        <f t="shared" ca="1" si="17"/>
        <v>0</v>
      </c>
      <c r="I241" s="58">
        <f t="shared" ca="1" si="8"/>
        <v>0</v>
      </c>
      <c r="J241" s="58">
        <f t="shared" ca="1" si="30"/>
        <v>0</v>
      </c>
      <c r="K241" s="58">
        <f t="shared" ca="1" si="31"/>
        <v>0</v>
      </c>
      <c r="L241" s="59" t="s">
        <v>57</v>
      </c>
      <c r="M241" s="60" t="s">
        <v>52</v>
      </c>
      <c r="N241" s="61" t="s">
        <v>52</v>
      </c>
      <c r="O241" s="62" t="s">
        <v>573</v>
      </c>
      <c r="P241" s="63" t="s">
        <v>62</v>
      </c>
      <c r="Q241" s="64">
        <v>91029</v>
      </c>
      <c r="R241" s="65" t="s">
        <v>574</v>
      </c>
      <c r="S241" s="66" t="s">
        <v>98</v>
      </c>
      <c r="T241" s="67">
        <v>4</v>
      </c>
      <c r="U241" s="68"/>
      <c r="V241" s="68"/>
      <c r="W241" s="69"/>
      <c r="X241" s="70" t="s">
        <v>12</v>
      </c>
    </row>
    <row r="242" spans="1:24" s="71" customFormat="1" x14ac:dyDescent="0.2">
      <c r="A242" s="57" t="str">
        <f t="shared" si="33"/>
        <v>S</v>
      </c>
      <c r="B242" s="58">
        <f t="shared" ca="1" si="34"/>
        <v>2</v>
      </c>
      <c r="C242" s="58" t="str">
        <f t="shared" ca="1" si="13"/>
        <v>S</v>
      </c>
      <c r="D242" s="58">
        <f t="shared" ca="1" si="35"/>
        <v>0</v>
      </c>
      <c r="E242" s="58">
        <f t="shared" ca="1" si="14"/>
        <v>1</v>
      </c>
      <c r="F242" s="58">
        <f t="shared" ca="1" si="15"/>
        <v>7</v>
      </c>
      <c r="G242" s="58">
        <f t="shared" ca="1" si="16"/>
        <v>0</v>
      </c>
      <c r="H242" s="58">
        <f t="shared" ca="1" si="17"/>
        <v>0</v>
      </c>
      <c r="I242" s="58">
        <f t="shared" ca="1" si="8"/>
        <v>0</v>
      </c>
      <c r="J242" s="58">
        <f t="shared" ca="1" si="30"/>
        <v>0</v>
      </c>
      <c r="K242" s="58">
        <f t="shared" ca="1" si="31"/>
        <v>0</v>
      </c>
      <c r="L242" s="59" t="s">
        <v>57</v>
      </c>
      <c r="M242" s="60" t="s">
        <v>52</v>
      </c>
      <c r="N242" s="61" t="s">
        <v>52</v>
      </c>
      <c r="O242" s="62" t="s">
        <v>575</v>
      </c>
      <c r="P242" s="63" t="s">
        <v>125</v>
      </c>
      <c r="Q242" s="64" t="s">
        <v>576</v>
      </c>
      <c r="R242" s="65" t="s">
        <v>577</v>
      </c>
      <c r="S242" s="66" t="s">
        <v>273</v>
      </c>
      <c r="T242" s="67">
        <v>4</v>
      </c>
      <c r="U242" s="68"/>
      <c r="V242" s="68"/>
      <c r="W242" s="69"/>
      <c r="X242" s="70" t="s">
        <v>12</v>
      </c>
    </row>
    <row r="243" spans="1:24" s="71" customFormat="1" x14ac:dyDescent="0.2">
      <c r="A243" s="57" t="str">
        <f t="shared" si="33"/>
        <v>S</v>
      </c>
      <c r="B243" s="58">
        <f t="shared" ca="1" si="34"/>
        <v>2</v>
      </c>
      <c r="C243" s="58" t="str">
        <f t="shared" ca="1" si="13"/>
        <v>S</v>
      </c>
      <c r="D243" s="58">
        <f t="shared" ca="1" si="35"/>
        <v>0</v>
      </c>
      <c r="E243" s="58">
        <f t="shared" ca="1" si="14"/>
        <v>1</v>
      </c>
      <c r="F243" s="58">
        <f t="shared" ca="1" si="15"/>
        <v>7</v>
      </c>
      <c r="G243" s="58">
        <f t="shared" ca="1" si="16"/>
        <v>0</v>
      </c>
      <c r="H243" s="58">
        <f t="shared" ca="1" si="17"/>
        <v>0</v>
      </c>
      <c r="I243" s="58">
        <f t="shared" ca="1" si="8"/>
        <v>0</v>
      </c>
      <c r="J243" s="58">
        <f t="shared" ca="1" si="30"/>
        <v>0</v>
      </c>
      <c r="K243" s="58">
        <f t="shared" ca="1" si="31"/>
        <v>0</v>
      </c>
      <c r="L243" s="59" t="s">
        <v>57</v>
      </c>
      <c r="M243" s="60" t="s">
        <v>52</v>
      </c>
      <c r="N243" s="61" t="s">
        <v>52</v>
      </c>
      <c r="O243" s="62" t="s">
        <v>578</v>
      </c>
      <c r="P243" s="63" t="s">
        <v>125</v>
      </c>
      <c r="Q243" s="64" t="s">
        <v>579</v>
      </c>
      <c r="R243" s="65" t="s">
        <v>580</v>
      </c>
      <c r="S243" s="66" t="s">
        <v>273</v>
      </c>
      <c r="T243" s="67">
        <v>1</v>
      </c>
      <c r="U243" s="68"/>
      <c r="V243" s="68"/>
      <c r="W243" s="69"/>
      <c r="X243" s="70" t="s">
        <v>12</v>
      </c>
    </row>
    <row r="244" spans="1:24" s="71" customFormat="1" x14ac:dyDescent="0.2">
      <c r="A244" s="57" t="str">
        <f t="shared" si="33"/>
        <v>S</v>
      </c>
      <c r="B244" s="58">
        <f t="shared" ca="1" si="34"/>
        <v>2</v>
      </c>
      <c r="C244" s="58" t="str">
        <f t="shared" ca="1" si="13"/>
        <v>S</v>
      </c>
      <c r="D244" s="58">
        <f t="shared" ca="1" si="35"/>
        <v>0</v>
      </c>
      <c r="E244" s="58">
        <f t="shared" ca="1" si="14"/>
        <v>1</v>
      </c>
      <c r="F244" s="58">
        <f t="shared" ca="1" si="15"/>
        <v>7</v>
      </c>
      <c r="G244" s="58">
        <f t="shared" ca="1" si="16"/>
        <v>0</v>
      </c>
      <c r="H244" s="58">
        <f t="shared" ca="1" si="17"/>
        <v>0</v>
      </c>
      <c r="I244" s="58">
        <f t="shared" ca="1" si="8"/>
        <v>0</v>
      </c>
      <c r="J244" s="58">
        <f t="shared" ca="1" si="30"/>
        <v>0</v>
      </c>
      <c r="K244" s="58">
        <f t="shared" ca="1" si="31"/>
        <v>0</v>
      </c>
      <c r="L244" s="59" t="s">
        <v>57</v>
      </c>
      <c r="M244" s="60" t="s">
        <v>52</v>
      </c>
      <c r="N244" s="61" t="s">
        <v>52</v>
      </c>
      <c r="O244" s="62" t="s">
        <v>581</v>
      </c>
      <c r="P244" s="63" t="s">
        <v>62</v>
      </c>
      <c r="Q244" s="64">
        <v>85003</v>
      </c>
      <c r="R244" s="65" t="s">
        <v>518</v>
      </c>
      <c r="S244" s="66" t="s">
        <v>98</v>
      </c>
      <c r="T244" s="67">
        <v>1</v>
      </c>
      <c r="U244" s="68"/>
      <c r="V244" s="68"/>
      <c r="W244" s="69"/>
      <c r="X244" s="70" t="s">
        <v>12</v>
      </c>
    </row>
    <row r="245" spans="1:24" s="71" customFormat="1" x14ac:dyDescent="0.2">
      <c r="A245" s="57" t="str">
        <f t="shared" si="33"/>
        <v>S</v>
      </c>
      <c r="B245" s="58">
        <f t="shared" ca="1" si="34"/>
        <v>2</v>
      </c>
      <c r="C245" s="58" t="str">
        <f t="shared" ca="1" si="13"/>
        <v>S</v>
      </c>
      <c r="D245" s="58">
        <f t="shared" ca="1" si="35"/>
        <v>0</v>
      </c>
      <c r="E245" s="58">
        <f t="shared" ca="1" si="14"/>
        <v>1</v>
      </c>
      <c r="F245" s="58">
        <f t="shared" ca="1" si="15"/>
        <v>7</v>
      </c>
      <c r="G245" s="58">
        <f t="shared" ca="1" si="16"/>
        <v>0</v>
      </c>
      <c r="H245" s="58">
        <f t="shared" ca="1" si="17"/>
        <v>0</v>
      </c>
      <c r="I245" s="58">
        <f t="shared" ca="1" si="8"/>
        <v>0</v>
      </c>
      <c r="J245" s="58">
        <f t="shared" ca="1" si="30"/>
        <v>0</v>
      </c>
      <c r="K245" s="58">
        <f t="shared" ca="1" si="31"/>
        <v>0</v>
      </c>
      <c r="L245" s="59" t="s">
        <v>57</v>
      </c>
      <c r="M245" s="60" t="s">
        <v>52</v>
      </c>
      <c r="N245" s="61" t="s">
        <v>52</v>
      </c>
      <c r="O245" s="62" t="s">
        <v>582</v>
      </c>
      <c r="P245" s="63" t="s">
        <v>125</v>
      </c>
      <c r="Q245" s="64" t="s">
        <v>583</v>
      </c>
      <c r="R245" s="65" t="s">
        <v>584</v>
      </c>
      <c r="S245" s="66" t="s">
        <v>273</v>
      </c>
      <c r="T245" s="67">
        <v>2</v>
      </c>
      <c r="U245" s="68"/>
      <c r="V245" s="68"/>
      <c r="W245" s="69"/>
      <c r="X245" s="70" t="s">
        <v>12</v>
      </c>
    </row>
    <row r="246" spans="1:24" s="71" customFormat="1" x14ac:dyDescent="0.2">
      <c r="A246" s="57" t="str">
        <f t="shared" si="33"/>
        <v>S</v>
      </c>
      <c r="B246" s="58">
        <f t="shared" ca="1" si="34"/>
        <v>2</v>
      </c>
      <c r="C246" s="58" t="str">
        <f t="shared" ca="1" si="13"/>
        <v>S</v>
      </c>
      <c r="D246" s="58">
        <f t="shared" ca="1" si="35"/>
        <v>0</v>
      </c>
      <c r="E246" s="58">
        <f t="shared" ca="1" si="14"/>
        <v>1</v>
      </c>
      <c r="F246" s="58">
        <f t="shared" ca="1" si="15"/>
        <v>7</v>
      </c>
      <c r="G246" s="58">
        <f t="shared" ca="1" si="16"/>
        <v>0</v>
      </c>
      <c r="H246" s="58">
        <f t="shared" ca="1" si="17"/>
        <v>0</v>
      </c>
      <c r="I246" s="58">
        <f t="shared" ca="1" si="8"/>
        <v>0</v>
      </c>
      <c r="J246" s="58">
        <f t="shared" ca="1" si="30"/>
        <v>0</v>
      </c>
      <c r="K246" s="58">
        <f t="shared" ca="1" si="31"/>
        <v>0</v>
      </c>
      <c r="L246" s="59" t="s">
        <v>57</v>
      </c>
      <c r="M246" s="60" t="s">
        <v>52</v>
      </c>
      <c r="N246" s="61" t="s">
        <v>52</v>
      </c>
      <c r="O246" s="62" t="s">
        <v>585</v>
      </c>
      <c r="P246" s="63" t="s">
        <v>125</v>
      </c>
      <c r="Q246" s="64" t="s">
        <v>586</v>
      </c>
      <c r="R246" s="65" t="s">
        <v>587</v>
      </c>
      <c r="S246" s="66" t="s">
        <v>273</v>
      </c>
      <c r="T246" s="67">
        <v>2</v>
      </c>
      <c r="U246" s="68"/>
      <c r="V246" s="68"/>
      <c r="W246" s="69"/>
      <c r="X246" s="70" t="s">
        <v>12</v>
      </c>
    </row>
    <row r="247" spans="1:24" s="71" customFormat="1" x14ac:dyDescent="0.2">
      <c r="A247" s="57" t="str">
        <f t="shared" si="33"/>
        <v>S</v>
      </c>
      <c r="B247" s="58">
        <f t="shared" ca="1" si="34"/>
        <v>2</v>
      </c>
      <c r="C247" s="58" t="str">
        <f t="shared" ca="1" si="13"/>
        <v>S</v>
      </c>
      <c r="D247" s="58">
        <f t="shared" ca="1" si="35"/>
        <v>0</v>
      </c>
      <c r="E247" s="58">
        <f t="shared" ca="1" si="14"/>
        <v>1</v>
      </c>
      <c r="F247" s="58">
        <f t="shared" ca="1" si="15"/>
        <v>7</v>
      </c>
      <c r="G247" s="58">
        <f t="shared" ca="1" si="16"/>
        <v>0</v>
      </c>
      <c r="H247" s="58">
        <f t="shared" ca="1" si="17"/>
        <v>0</v>
      </c>
      <c r="I247" s="58">
        <f t="shared" ca="1" si="8"/>
        <v>0</v>
      </c>
      <c r="J247" s="58">
        <f t="shared" ca="1" si="30"/>
        <v>0</v>
      </c>
      <c r="K247" s="58">
        <f t="shared" ca="1" si="31"/>
        <v>0</v>
      </c>
      <c r="L247" s="59" t="s">
        <v>57</v>
      </c>
      <c r="M247" s="60" t="s">
        <v>52</v>
      </c>
      <c r="N247" s="61" t="s">
        <v>52</v>
      </c>
      <c r="O247" s="62" t="s">
        <v>588</v>
      </c>
      <c r="P247" s="63" t="s">
        <v>62</v>
      </c>
      <c r="Q247" s="64">
        <v>91043</v>
      </c>
      <c r="R247" s="65" t="s">
        <v>589</v>
      </c>
      <c r="S247" s="66" t="s">
        <v>98</v>
      </c>
      <c r="T247" s="67">
        <v>3</v>
      </c>
      <c r="U247" s="68"/>
      <c r="V247" s="68"/>
      <c r="W247" s="69"/>
      <c r="X247" s="70" t="s">
        <v>12</v>
      </c>
    </row>
    <row r="248" spans="1:24" s="71" customFormat="1" x14ac:dyDescent="0.2">
      <c r="A248" s="57" t="str">
        <f t="shared" si="33"/>
        <v>S</v>
      </c>
      <c r="B248" s="58">
        <f t="shared" ca="1" si="34"/>
        <v>2</v>
      </c>
      <c r="C248" s="58" t="str">
        <f t="shared" ca="1" si="13"/>
        <v>S</v>
      </c>
      <c r="D248" s="58">
        <f t="shared" ca="1" si="35"/>
        <v>0</v>
      </c>
      <c r="E248" s="58">
        <f t="shared" ca="1" si="14"/>
        <v>1</v>
      </c>
      <c r="F248" s="58">
        <f t="shared" ca="1" si="15"/>
        <v>7</v>
      </c>
      <c r="G248" s="58">
        <f t="shared" ca="1" si="16"/>
        <v>0</v>
      </c>
      <c r="H248" s="58">
        <f t="shared" ca="1" si="17"/>
        <v>0</v>
      </c>
      <c r="I248" s="58">
        <f t="shared" ca="1" si="8"/>
        <v>0</v>
      </c>
      <c r="J248" s="58">
        <f t="shared" ca="1" si="30"/>
        <v>0</v>
      </c>
      <c r="K248" s="58">
        <f t="shared" ca="1" si="31"/>
        <v>0</v>
      </c>
      <c r="L248" s="59" t="s">
        <v>57</v>
      </c>
      <c r="M248" s="60" t="s">
        <v>52</v>
      </c>
      <c r="N248" s="61" t="s">
        <v>52</v>
      </c>
      <c r="O248" s="62" t="s">
        <v>590</v>
      </c>
      <c r="P248" s="63" t="s">
        <v>62</v>
      </c>
      <c r="Q248" s="64">
        <v>71863</v>
      </c>
      <c r="R248" s="65" t="s">
        <v>591</v>
      </c>
      <c r="S248" s="66" t="s">
        <v>98</v>
      </c>
      <c r="T248" s="67">
        <v>6</v>
      </c>
      <c r="U248" s="68"/>
      <c r="V248" s="68"/>
      <c r="W248" s="69"/>
      <c r="X248" s="70" t="s">
        <v>12</v>
      </c>
    </row>
    <row r="249" spans="1:24" s="71" customFormat="1" x14ac:dyDescent="0.2">
      <c r="A249" s="57" t="str">
        <f t="shared" si="33"/>
        <v>S</v>
      </c>
      <c r="B249" s="58">
        <f t="shared" ca="1" si="34"/>
        <v>2</v>
      </c>
      <c r="C249" s="58" t="str">
        <f t="shared" ca="1" si="13"/>
        <v>S</v>
      </c>
      <c r="D249" s="58">
        <f t="shared" ca="1" si="35"/>
        <v>0</v>
      </c>
      <c r="E249" s="58">
        <f t="shared" ca="1" si="14"/>
        <v>1</v>
      </c>
      <c r="F249" s="58">
        <f t="shared" ca="1" si="15"/>
        <v>7</v>
      </c>
      <c r="G249" s="58">
        <f t="shared" ca="1" si="16"/>
        <v>0</v>
      </c>
      <c r="H249" s="58">
        <f t="shared" ca="1" si="17"/>
        <v>0</v>
      </c>
      <c r="I249" s="58">
        <f t="shared" ca="1" si="8"/>
        <v>0</v>
      </c>
      <c r="J249" s="58">
        <f t="shared" ca="1" si="30"/>
        <v>0</v>
      </c>
      <c r="K249" s="58">
        <f t="shared" ca="1" si="31"/>
        <v>0</v>
      </c>
      <c r="L249" s="59" t="s">
        <v>57</v>
      </c>
      <c r="M249" s="60" t="s">
        <v>52</v>
      </c>
      <c r="N249" s="61" t="s">
        <v>52</v>
      </c>
      <c r="O249" s="62" t="s">
        <v>592</v>
      </c>
      <c r="P249" s="63" t="s">
        <v>62</v>
      </c>
      <c r="Q249" s="64">
        <v>70393</v>
      </c>
      <c r="R249" s="65" t="s">
        <v>593</v>
      </c>
      <c r="S249" s="66" t="s">
        <v>98</v>
      </c>
      <c r="T249" s="67">
        <v>6</v>
      </c>
      <c r="U249" s="68"/>
      <c r="V249" s="68"/>
      <c r="W249" s="69"/>
      <c r="X249" s="70" t="s">
        <v>12</v>
      </c>
    </row>
    <row r="250" spans="1:24" s="71" customFormat="1" x14ac:dyDescent="0.2">
      <c r="A250" s="57" t="str">
        <f t="shared" si="33"/>
        <v>S</v>
      </c>
      <c r="B250" s="58">
        <f t="shared" ca="1" si="34"/>
        <v>2</v>
      </c>
      <c r="C250" s="58" t="str">
        <f t="shared" ca="1" si="13"/>
        <v>S</v>
      </c>
      <c r="D250" s="58">
        <f t="shared" ca="1" si="35"/>
        <v>0</v>
      </c>
      <c r="E250" s="58">
        <f t="shared" ca="1" si="14"/>
        <v>1</v>
      </c>
      <c r="F250" s="58">
        <f t="shared" ca="1" si="15"/>
        <v>7</v>
      </c>
      <c r="G250" s="58">
        <f t="shared" ca="1" si="16"/>
        <v>0</v>
      </c>
      <c r="H250" s="58">
        <f t="shared" ca="1" si="17"/>
        <v>0</v>
      </c>
      <c r="I250" s="58">
        <f t="shared" ca="1" si="8"/>
        <v>0</v>
      </c>
      <c r="J250" s="58">
        <f t="shared" ca="1" si="30"/>
        <v>0</v>
      </c>
      <c r="K250" s="58">
        <f t="shared" ca="1" si="31"/>
        <v>0</v>
      </c>
      <c r="L250" s="59" t="s">
        <v>57</v>
      </c>
      <c r="M250" s="60" t="s">
        <v>52</v>
      </c>
      <c r="N250" s="61" t="s">
        <v>52</v>
      </c>
      <c r="O250" s="62" t="s">
        <v>594</v>
      </c>
      <c r="P250" s="63" t="s">
        <v>62</v>
      </c>
      <c r="Q250" s="64">
        <v>91045</v>
      </c>
      <c r="R250" s="65" t="s">
        <v>595</v>
      </c>
      <c r="S250" s="66" t="s">
        <v>98</v>
      </c>
      <c r="T250" s="67">
        <v>2</v>
      </c>
      <c r="U250" s="68"/>
      <c r="V250" s="68"/>
      <c r="W250" s="69"/>
      <c r="X250" s="70" t="s">
        <v>12</v>
      </c>
    </row>
    <row r="251" spans="1:24" s="71" customFormat="1" x14ac:dyDescent="0.2">
      <c r="A251" s="57" t="str">
        <f t="shared" si="0"/>
        <v>S</v>
      </c>
      <c r="B251" s="58">
        <f t="shared" ca="1" si="34"/>
        <v>2</v>
      </c>
      <c r="C251" s="58" t="str">
        <f t="shared" ca="1" si="13"/>
        <v>S</v>
      </c>
      <c r="D251" s="58">
        <f t="shared" ca="1" si="35"/>
        <v>0</v>
      </c>
      <c r="E251" s="58">
        <f t="shared" ca="1" si="14"/>
        <v>1</v>
      </c>
      <c r="F251" s="58">
        <f t="shared" ca="1" si="15"/>
        <v>7</v>
      </c>
      <c r="G251" s="58">
        <f t="shared" ca="1" si="16"/>
        <v>0</v>
      </c>
      <c r="H251" s="58">
        <f t="shared" ca="1" si="17"/>
        <v>0</v>
      </c>
      <c r="I251" s="58">
        <f t="shared" ca="1" si="8"/>
        <v>0</v>
      </c>
      <c r="J251" s="58">
        <f t="shared" ca="1" si="30"/>
        <v>0</v>
      </c>
      <c r="K251" s="58">
        <f t="shared" ca="1" si="31"/>
        <v>0</v>
      </c>
      <c r="L251" s="59" t="s">
        <v>57</v>
      </c>
      <c r="M251" s="60" t="s">
        <v>52</v>
      </c>
      <c r="N251" s="61" t="s">
        <v>52</v>
      </c>
      <c r="O251" s="62" t="s">
        <v>596</v>
      </c>
      <c r="P251" s="63" t="s">
        <v>125</v>
      </c>
      <c r="Q251" s="64" t="s">
        <v>597</v>
      </c>
      <c r="R251" s="65" t="s">
        <v>598</v>
      </c>
      <c r="S251" s="66" t="s">
        <v>273</v>
      </c>
      <c r="T251" s="67">
        <v>1</v>
      </c>
      <c r="U251" s="68"/>
      <c r="V251" s="68"/>
      <c r="W251" s="69"/>
      <c r="X251" s="70" t="s">
        <v>12</v>
      </c>
    </row>
    <row r="252" spans="1:24" s="71" customFormat="1" x14ac:dyDescent="0.2">
      <c r="A252" s="57">
        <f t="shared" si="0"/>
        <v>2</v>
      </c>
      <c r="B252" s="58">
        <f t="shared" ca="1" si="34"/>
        <v>2</v>
      </c>
      <c r="C252" s="58">
        <f t="shared" ca="1" si="13"/>
        <v>2</v>
      </c>
      <c r="D252" s="58">
        <f t="shared" ca="1" si="35"/>
        <v>2</v>
      </c>
      <c r="E252" s="58">
        <f t="shared" ca="1" si="14"/>
        <v>1</v>
      </c>
      <c r="F252" s="58">
        <f t="shared" ca="1" si="15"/>
        <v>8</v>
      </c>
      <c r="G252" s="58">
        <f t="shared" ca="1" si="16"/>
        <v>0</v>
      </c>
      <c r="H252" s="58">
        <f t="shared" ca="1" si="17"/>
        <v>0</v>
      </c>
      <c r="I252" s="58">
        <f t="shared" ca="1" si="8"/>
        <v>0</v>
      </c>
      <c r="J252" s="58">
        <f t="shared" ca="1" si="30"/>
        <v>85</v>
      </c>
      <c r="K252" s="58">
        <f t="shared" ca="1" si="31"/>
        <v>2</v>
      </c>
      <c r="L252" s="59" t="s">
        <v>57</v>
      </c>
      <c r="M252" s="60" t="s">
        <v>63</v>
      </c>
      <c r="N252" s="61" t="s">
        <v>63</v>
      </c>
      <c r="O252" s="62" t="s">
        <v>599</v>
      </c>
      <c r="P252" s="63" t="s">
        <v>62</v>
      </c>
      <c r="Q252" s="64">
        <v>91045</v>
      </c>
      <c r="R252" s="96" t="s">
        <v>600</v>
      </c>
      <c r="S252" s="66" t="s">
        <v>98</v>
      </c>
      <c r="T252" s="67">
        <v>3</v>
      </c>
      <c r="U252" s="68"/>
      <c r="V252" s="68"/>
      <c r="W252" s="69"/>
      <c r="X252" s="70" t="s">
        <v>12</v>
      </c>
    </row>
    <row r="253" spans="1:24" s="71" customFormat="1" ht="45" x14ac:dyDescent="0.2">
      <c r="A253" s="57" t="str">
        <f t="shared" ref="A253" si="36">CHOOSE(1+LOG(1+2*(ORÇAMENTO.Nivel="Nível 1")+4*(ORÇAMENTO.Nivel="Nível 2")+8*(ORÇAMENTO.Nivel="Nível 3")+16*(ORÇAMENTO.Nivel="Nível 4")+32*(ORÇAMENTO.Nivel="Serviço"),2),0,1,2,3,4,"S")</f>
        <v>S</v>
      </c>
      <c r="B253" s="58">
        <f t="shared" ca="1" si="34"/>
        <v>2</v>
      </c>
      <c r="C253" s="58" t="str">
        <f t="shared" ca="1" si="13"/>
        <v>S</v>
      </c>
      <c r="D253" s="58">
        <f t="shared" ca="1" si="35"/>
        <v>0</v>
      </c>
      <c r="E253" s="58">
        <f t="shared" ca="1" si="14"/>
        <v>1</v>
      </c>
      <c r="F253" s="58">
        <f t="shared" ca="1" si="15"/>
        <v>8</v>
      </c>
      <c r="G253" s="58">
        <f t="shared" ca="1" si="16"/>
        <v>0</v>
      </c>
      <c r="H253" s="58">
        <f t="shared" ca="1" si="17"/>
        <v>0</v>
      </c>
      <c r="I253" s="58">
        <f t="shared" ca="1" si="8"/>
        <v>0</v>
      </c>
      <c r="J253" s="58">
        <f t="shared" ca="1" si="30"/>
        <v>0</v>
      </c>
      <c r="K253" s="58">
        <f t="shared" ca="1" si="31"/>
        <v>0</v>
      </c>
      <c r="L253" s="59" t="s">
        <v>57</v>
      </c>
      <c r="M253" s="60" t="s">
        <v>52</v>
      </c>
      <c r="N253" s="61" t="s">
        <v>52</v>
      </c>
      <c r="O253" s="62" t="s">
        <v>601</v>
      </c>
      <c r="P253" s="63" t="s">
        <v>54</v>
      </c>
      <c r="Q253" s="64">
        <v>87520</v>
      </c>
      <c r="R253" s="65" t="s">
        <v>602</v>
      </c>
      <c r="S253" s="66" t="s">
        <v>94</v>
      </c>
      <c r="T253" s="67">
        <v>44.48</v>
      </c>
      <c r="U253" s="68"/>
      <c r="V253" s="68"/>
      <c r="W253" s="69"/>
      <c r="X253" s="70" t="s">
        <v>603</v>
      </c>
    </row>
    <row r="254" spans="1:24" s="71" customFormat="1" x14ac:dyDescent="0.2">
      <c r="A254" s="57">
        <f t="shared" si="0"/>
        <v>2</v>
      </c>
      <c r="B254" s="58">
        <f t="shared" ca="1" si="34"/>
        <v>2</v>
      </c>
      <c r="C254" s="58">
        <f t="shared" ca="1" si="13"/>
        <v>2</v>
      </c>
      <c r="D254" s="58">
        <f t="shared" ca="1" si="35"/>
        <v>2</v>
      </c>
      <c r="E254" s="58">
        <f t="shared" ca="1" si="14"/>
        <v>1</v>
      </c>
      <c r="F254" s="58">
        <f t="shared" ca="1" si="15"/>
        <v>9</v>
      </c>
      <c r="G254" s="58">
        <f t="shared" ca="1" si="16"/>
        <v>0</v>
      </c>
      <c r="H254" s="58">
        <f t="shared" ca="1" si="17"/>
        <v>0</v>
      </c>
      <c r="I254" s="58">
        <f t="shared" ca="1" si="8"/>
        <v>0</v>
      </c>
      <c r="J254" s="58">
        <f t="shared" ca="1" si="30"/>
        <v>83</v>
      </c>
      <c r="K254" s="58">
        <f t="shared" ca="1" si="31"/>
        <v>2</v>
      </c>
      <c r="L254" s="59" t="s">
        <v>57</v>
      </c>
      <c r="M254" s="60" t="s">
        <v>63</v>
      </c>
      <c r="N254" s="61" t="s">
        <v>63</v>
      </c>
      <c r="O254" s="62" t="s">
        <v>604</v>
      </c>
      <c r="P254" s="63"/>
      <c r="Q254" s="64"/>
      <c r="R254" s="96" t="s">
        <v>605</v>
      </c>
      <c r="S254" s="66" t="s">
        <v>53</v>
      </c>
      <c r="T254" s="67"/>
      <c r="U254" s="68"/>
      <c r="V254" s="68"/>
      <c r="W254" s="69"/>
      <c r="X254" s="70" t="s">
        <v>12</v>
      </c>
    </row>
    <row r="255" spans="1:24" s="71" customFormat="1" ht="33.75" x14ac:dyDescent="0.2">
      <c r="A255" s="57" t="str">
        <f t="shared" ref="A255" si="37">CHOOSE(1+LOG(1+2*(ORÇAMENTO.Nivel="Nível 1")+4*(ORÇAMENTO.Nivel="Nível 2")+8*(ORÇAMENTO.Nivel="Nível 3")+16*(ORÇAMENTO.Nivel="Nível 4")+32*(ORÇAMENTO.Nivel="Serviço"),2),0,1,2,3,4,"S")</f>
        <v>S</v>
      </c>
      <c r="B255" s="58">
        <f t="shared" ca="1" si="34"/>
        <v>2</v>
      </c>
      <c r="C255" s="58" t="str">
        <f t="shared" ca="1" si="13"/>
        <v>S</v>
      </c>
      <c r="D255" s="58">
        <f t="shared" ca="1" si="35"/>
        <v>0</v>
      </c>
      <c r="E255" s="58">
        <f t="shared" ca="1" si="14"/>
        <v>1</v>
      </c>
      <c r="F255" s="58">
        <f t="shared" ca="1" si="15"/>
        <v>9</v>
      </c>
      <c r="G255" s="58">
        <f t="shared" ca="1" si="16"/>
        <v>0</v>
      </c>
      <c r="H255" s="58">
        <f t="shared" ca="1" si="17"/>
        <v>0</v>
      </c>
      <c r="I255" s="58">
        <f t="shared" ca="1" si="8"/>
        <v>0</v>
      </c>
      <c r="J255" s="58">
        <f t="shared" ca="1" si="30"/>
        <v>0</v>
      </c>
      <c r="K255" s="58">
        <f t="shared" ca="1" si="31"/>
        <v>0</v>
      </c>
      <c r="L255" s="59" t="s">
        <v>57</v>
      </c>
      <c r="M255" s="60" t="s">
        <v>52</v>
      </c>
      <c r="N255" s="61" t="s">
        <v>52</v>
      </c>
      <c r="O255" s="62" t="s">
        <v>606</v>
      </c>
      <c r="P255" s="63" t="s">
        <v>54</v>
      </c>
      <c r="Q255" s="64">
        <v>92541</v>
      </c>
      <c r="R255" s="65" t="s">
        <v>607</v>
      </c>
      <c r="S255" s="66" t="s">
        <v>94</v>
      </c>
      <c r="T255" s="67">
        <v>343.16</v>
      </c>
      <c r="U255" s="68"/>
      <c r="V255" s="68"/>
      <c r="W255" s="69"/>
      <c r="X255" s="70" t="s">
        <v>608</v>
      </c>
    </row>
    <row r="256" spans="1:24" s="71" customFormat="1" x14ac:dyDescent="0.2">
      <c r="A256" s="57">
        <f t="shared" si="0"/>
        <v>2</v>
      </c>
      <c r="B256" s="58">
        <f t="shared" ca="1" si="34"/>
        <v>2</v>
      </c>
      <c r="C256" s="58">
        <f t="shared" ca="1" si="13"/>
        <v>2</v>
      </c>
      <c r="D256" s="58">
        <f t="shared" ca="1" si="35"/>
        <v>3</v>
      </c>
      <c r="E256" s="58">
        <f t="shared" ca="1" si="14"/>
        <v>1</v>
      </c>
      <c r="F256" s="58">
        <f t="shared" ca="1" si="15"/>
        <v>10</v>
      </c>
      <c r="G256" s="58">
        <f t="shared" ca="1" si="16"/>
        <v>0</v>
      </c>
      <c r="H256" s="58">
        <f t="shared" ca="1" si="17"/>
        <v>0</v>
      </c>
      <c r="I256" s="58">
        <f t="shared" ca="1" si="8"/>
        <v>0</v>
      </c>
      <c r="J256" s="58">
        <f t="shared" ca="1" si="30"/>
        <v>81</v>
      </c>
      <c r="K256" s="58">
        <f t="shared" ca="1" si="31"/>
        <v>3</v>
      </c>
      <c r="L256" s="59" t="s">
        <v>57</v>
      </c>
      <c r="M256" s="60" t="s">
        <v>63</v>
      </c>
      <c r="N256" s="61" t="s">
        <v>63</v>
      </c>
      <c r="O256" s="62" t="s">
        <v>609</v>
      </c>
      <c r="P256" s="63"/>
      <c r="Q256" s="64"/>
      <c r="R256" s="96" t="s">
        <v>610</v>
      </c>
      <c r="S256" s="66" t="s">
        <v>53</v>
      </c>
      <c r="T256" s="67"/>
      <c r="U256" s="68"/>
      <c r="V256" s="68"/>
      <c r="W256" s="69"/>
      <c r="X256" s="70" t="s">
        <v>12</v>
      </c>
    </row>
    <row r="257" spans="1:24" s="71" customFormat="1" ht="22.5" x14ac:dyDescent="0.2">
      <c r="A257" s="57" t="str">
        <f t="shared" ref="A257:A258" si="38">CHOOSE(1+LOG(1+2*(ORÇAMENTO.Nivel="Nível 1")+4*(ORÇAMENTO.Nivel="Nível 2")+8*(ORÇAMENTO.Nivel="Nível 3")+16*(ORÇAMENTO.Nivel="Nível 4")+32*(ORÇAMENTO.Nivel="Serviço"),2),0,1,2,3,4,"S")</f>
        <v>S</v>
      </c>
      <c r="B257" s="58">
        <f t="shared" ca="1" si="34"/>
        <v>2</v>
      </c>
      <c r="C257" s="58" t="str">
        <f t="shared" ca="1" si="13"/>
        <v>S</v>
      </c>
      <c r="D257" s="58">
        <f t="shared" ca="1" si="35"/>
        <v>0</v>
      </c>
      <c r="E257" s="58">
        <f t="shared" ca="1" si="14"/>
        <v>1</v>
      </c>
      <c r="F257" s="58">
        <f t="shared" ca="1" si="15"/>
        <v>10</v>
      </c>
      <c r="G257" s="58">
        <f t="shared" ca="1" si="16"/>
        <v>0</v>
      </c>
      <c r="H257" s="58">
        <f t="shared" ca="1" si="17"/>
        <v>0</v>
      </c>
      <c r="I257" s="58">
        <f t="shared" ca="1" si="8"/>
        <v>0</v>
      </c>
      <c r="J257" s="58">
        <f t="shared" ca="1" si="30"/>
        <v>0</v>
      </c>
      <c r="K257" s="58">
        <f t="shared" ca="1" si="31"/>
        <v>0</v>
      </c>
      <c r="L257" s="59" t="s">
        <v>57</v>
      </c>
      <c r="M257" s="60" t="s">
        <v>52</v>
      </c>
      <c r="N257" s="61" t="s">
        <v>52</v>
      </c>
      <c r="O257" s="62" t="s">
        <v>611</v>
      </c>
      <c r="P257" s="63" t="s">
        <v>54</v>
      </c>
      <c r="Q257" s="64">
        <v>94445</v>
      </c>
      <c r="R257" s="65" t="s">
        <v>612</v>
      </c>
      <c r="S257" s="66" t="s">
        <v>94</v>
      </c>
      <c r="T257" s="67">
        <v>343.16</v>
      </c>
      <c r="U257" s="68"/>
      <c r="V257" s="68"/>
      <c r="W257" s="69"/>
      <c r="X257" s="70" t="s">
        <v>613</v>
      </c>
    </row>
    <row r="258" spans="1:24" s="71" customFormat="1" ht="22.5" x14ac:dyDescent="0.2">
      <c r="A258" s="57" t="str">
        <f t="shared" si="38"/>
        <v>S</v>
      </c>
      <c r="B258" s="58">
        <f t="shared" ca="1" si="34"/>
        <v>2</v>
      </c>
      <c r="C258" s="58" t="str">
        <f t="shared" ca="1" si="13"/>
        <v>S</v>
      </c>
      <c r="D258" s="58">
        <f t="shared" ca="1" si="35"/>
        <v>0</v>
      </c>
      <c r="E258" s="58">
        <f t="shared" ca="1" si="14"/>
        <v>1</v>
      </c>
      <c r="F258" s="58">
        <f t="shared" ca="1" si="15"/>
        <v>10</v>
      </c>
      <c r="G258" s="58">
        <f t="shared" ca="1" si="16"/>
        <v>0</v>
      </c>
      <c r="H258" s="58">
        <f t="shared" ca="1" si="17"/>
        <v>0</v>
      </c>
      <c r="I258" s="58">
        <f t="shared" ca="1" si="8"/>
        <v>0</v>
      </c>
      <c r="J258" s="58">
        <f t="shared" ca="1" si="30"/>
        <v>0</v>
      </c>
      <c r="K258" s="58">
        <f t="shared" ca="1" si="31"/>
        <v>0</v>
      </c>
      <c r="L258" s="59" t="s">
        <v>57</v>
      </c>
      <c r="M258" s="60" t="s">
        <v>52</v>
      </c>
      <c r="N258" s="61" t="s">
        <v>52</v>
      </c>
      <c r="O258" s="62" t="s">
        <v>614</v>
      </c>
      <c r="P258" s="63" t="s">
        <v>54</v>
      </c>
      <c r="Q258" s="64">
        <v>94231</v>
      </c>
      <c r="R258" s="65" t="s">
        <v>615</v>
      </c>
      <c r="S258" s="66" t="s">
        <v>128</v>
      </c>
      <c r="T258" s="67">
        <v>10.65</v>
      </c>
      <c r="U258" s="68"/>
      <c r="V258" s="68"/>
      <c r="W258" s="69"/>
      <c r="X258" s="70" t="s">
        <v>616</v>
      </c>
    </row>
    <row r="259" spans="1:24" s="71" customFormat="1" x14ac:dyDescent="0.2">
      <c r="A259" s="57">
        <f t="shared" si="0"/>
        <v>2</v>
      </c>
      <c r="B259" s="58">
        <f t="shared" ca="1" si="34"/>
        <v>2</v>
      </c>
      <c r="C259" s="58">
        <f t="shared" ca="1" si="13"/>
        <v>2</v>
      </c>
      <c r="D259" s="58">
        <f t="shared" ca="1" si="35"/>
        <v>6</v>
      </c>
      <c r="E259" s="58">
        <f t="shared" ca="1" si="14"/>
        <v>1</v>
      </c>
      <c r="F259" s="58">
        <f t="shared" ca="1" si="15"/>
        <v>11</v>
      </c>
      <c r="G259" s="58">
        <f t="shared" ca="1" si="16"/>
        <v>0</v>
      </c>
      <c r="H259" s="58">
        <f t="shared" ca="1" si="17"/>
        <v>0</v>
      </c>
      <c r="I259" s="58">
        <f t="shared" ca="1" si="8"/>
        <v>0</v>
      </c>
      <c r="J259" s="58">
        <f t="shared" ca="1" si="30"/>
        <v>78</v>
      </c>
      <c r="K259" s="58">
        <f t="shared" ca="1" si="31"/>
        <v>6</v>
      </c>
      <c r="L259" s="59" t="s">
        <v>57</v>
      </c>
      <c r="M259" s="60" t="s">
        <v>63</v>
      </c>
      <c r="N259" s="61" t="s">
        <v>63</v>
      </c>
      <c r="O259" s="62" t="s">
        <v>617</v>
      </c>
      <c r="P259" s="63"/>
      <c r="Q259" s="64"/>
      <c r="R259" s="96" t="s">
        <v>618</v>
      </c>
      <c r="S259" s="66" t="s">
        <v>53</v>
      </c>
      <c r="T259" s="67"/>
      <c r="U259" s="68"/>
      <c r="V259" s="68"/>
      <c r="W259" s="69"/>
      <c r="X259" s="70" t="s">
        <v>12</v>
      </c>
    </row>
    <row r="260" spans="1:24" s="71" customFormat="1" x14ac:dyDescent="0.2">
      <c r="A260" s="57">
        <f t="shared" ref="A260" si="39">CHOOSE(1+LOG(1+2*(ORÇAMENTO.Nivel="Nível 1")+4*(ORÇAMENTO.Nivel="Nível 2")+8*(ORÇAMENTO.Nivel="Nível 3")+16*(ORÇAMENTO.Nivel="Nível 4")+32*(ORÇAMENTO.Nivel="Serviço"),2),0,1,2,3,4,"S")</f>
        <v>3</v>
      </c>
      <c r="B260" s="58">
        <f t="shared" ca="1" si="34"/>
        <v>3</v>
      </c>
      <c r="C260" s="58">
        <f t="shared" ca="1" si="13"/>
        <v>3</v>
      </c>
      <c r="D260" s="58">
        <f t="shared" ca="1" si="35"/>
        <v>2</v>
      </c>
      <c r="E260" s="58">
        <f t="shared" ca="1" si="14"/>
        <v>1</v>
      </c>
      <c r="F260" s="58">
        <f t="shared" ca="1" si="15"/>
        <v>11</v>
      </c>
      <c r="G260" s="58">
        <f t="shared" ca="1" si="16"/>
        <v>1</v>
      </c>
      <c r="H260" s="58">
        <f t="shared" ca="1" si="17"/>
        <v>0</v>
      </c>
      <c r="I260" s="58">
        <f t="shared" ca="1" si="8"/>
        <v>0</v>
      </c>
      <c r="J260" s="58">
        <f t="shared" ca="1" si="30"/>
        <v>5</v>
      </c>
      <c r="K260" s="58">
        <f t="shared" ca="1" si="31"/>
        <v>2</v>
      </c>
      <c r="L260" s="59" t="s">
        <v>57</v>
      </c>
      <c r="M260" s="60" t="s">
        <v>66</v>
      </c>
      <c r="N260" s="61" t="s">
        <v>66</v>
      </c>
      <c r="O260" s="62" t="s">
        <v>619</v>
      </c>
      <c r="P260" s="63" t="s">
        <v>54</v>
      </c>
      <c r="Q260" s="64"/>
      <c r="R260" s="65" t="s">
        <v>87</v>
      </c>
      <c r="S260" s="66" t="s">
        <v>53</v>
      </c>
      <c r="T260" s="67"/>
      <c r="U260" s="68"/>
      <c r="V260" s="68"/>
      <c r="W260" s="69"/>
      <c r="X260" s="70" t="s">
        <v>12</v>
      </c>
    </row>
    <row r="261" spans="1:24" s="71" customFormat="1" ht="22.5" x14ac:dyDescent="0.2">
      <c r="A261" s="57" t="str">
        <f t="shared" si="0"/>
        <v>S</v>
      </c>
      <c r="B261" s="58">
        <f t="shared" ca="1" si="34"/>
        <v>3</v>
      </c>
      <c r="C261" s="58" t="str">
        <f t="shared" ca="1" si="13"/>
        <v>S</v>
      </c>
      <c r="D261" s="58">
        <f t="shared" ca="1" si="35"/>
        <v>0</v>
      </c>
      <c r="E261" s="58">
        <f t="shared" ca="1" si="14"/>
        <v>1</v>
      </c>
      <c r="F261" s="58">
        <f t="shared" ca="1" si="15"/>
        <v>11</v>
      </c>
      <c r="G261" s="58">
        <f t="shared" ca="1" si="16"/>
        <v>1</v>
      </c>
      <c r="H261" s="58">
        <f t="shared" ca="1" si="17"/>
        <v>0</v>
      </c>
      <c r="I261" s="58">
        <f t="shared" ca="1" si="8"/>
        <v>0</v>
      </c>
      <c r="J261" s="58">
        <f t="shared" ca="1" si="30"/>
        <v>0</v>
      </c>
      <c r="K261" s="58">
        <f t="shared" ca="1" si="31"/>
        <v>0</v>
      </c>
      <c r="L261" s="59" t="s">
        <v>57</v>
      </c>
      <c r="M261" s="60" t="s">
        <v>52</v>
      </c>
      <c r="N261" s="61" t="s">
        <v>52</v>
      </c>
      <c r="O261" s="62" t="s">
        <v>620</v>
      </c>
      <c r="P261" s="63" t="s">
        <v>54</v>
      </c>
      <c r="Q261" s="64" t="s">
        <v>621</v>
      </c>
      <c r="R261" s="65" t="s">
        <v>622</v>
      </c>
      <c r="S261" s="66" t="s">
        <v>94</v>
      </c>
      <c r="T261" s="67">
        <v>11.04</v>
      </c>
      <c r="U261" s="68"/>
      <c r="V261" s="68"/>
      <c r="W261" s="69"/>
      <c r="X261" s="70" t="s">
        <v>12</v>
      </c>
    </row>
    <row r="262" spans="1:24" s="71" customFormat="1" x14ac:dyDescent="0.2">
      <c r="A262" s="57">
        <f t="shared" si="0"/>
        <v>3</v>
      </c>
      <c r="B262" s="58">
        <f t="shared" ca="1" si="34"/>
        <v>3</v>
      </c>
      <c r="C262" s="58">
        <f t="shared" ca="1" si="13"/>
        <v>3</v>
      </c>
      <c r="D262" s="58">
        <f t="shared" ca="1" si="35"/>
        <v>3</v>
      </c>
      <c r="E262" s="58">
        <f t="shared" ca="1" si="14"/>
        <v>1</v>
      </c>
      <c r="F262" s="58">
        <f t="shared" ca="1" si="15"/>
        <v>11</v>
      </c>
      <c r="G262" s="58">
        <f t="shared" ca="1" si="16"/>
        <v>2</v>
      </c>
      <c r="H262" s="58">
        <f t="shared" ca="1" si="17"/>
        <v>0</v>
      </c>
      <c r="I262" s="58">
        <f t="shared" ca="1" si="8"/>
        <v>0</v>
      </c>
      <c r="J262" s="58">
        <f t="shared" ca="1" si="30"/>
        <v>3</v>
      </c>
      <c r="K262" s="58">
        <f t="shared" ca="1" si="31"/>
        <v>23</v>
      </c>
      <c r="L262" s="59" t="s">
        <v>57</v>
      </c>
      <c r="M262" s="60" t="s">
        <v>66</v>
      </c>
      <c r="N262" s="61" t="s">
        <v>66</v>
      </c>
      <c r="O262" s="62" t="s">
        <v>623</v>
      </c>
      <c r="P262" s="63" t="s">
        <v>54</v>
      </c>
      <c r="Q262" s="64"/>
      <c r="R262" s="65" t="s">
        <v>624</v>
      </c>
      <c r="S262" s="66" t="s">
        <v>53</v>
      </c>
      <c r="T262" s="67"/>
      <c r="U262" s="68"/>
      <c r="V262" s="68"/>
      <c r="W262" s="69"/>
      <c r="X262" s="70" t="s">
        <v>12</v>
      </c>
    </row>
    <row r="263" spans="1:24" s="71" customFormat="1" x14ac:dyDescent="0.2">
      <c r="A263" s="57" t="str">
        <f t="shared" si="0"/>
        <v>S</v>
      </c>
      <c r="B263" s="58">
        <f t="shared" ca="1" si="34"/>
        <v>3</v>
      </c>
      <c r="C263" s="58" t="str">
        <f t="shared" ca="1" si="13"/>
        <v>S</v>
      </c>
      <c r="D263" s="58">
        <f t="shared" ca="1" si="35"/>
        <v>0</v>
      </c>
      <c r="E263" s="58">
        <f t="shared" ca="1" si="14"/>
        <v>1</v>
      </c>
      <c r="F263" s="58">
        <f t="shared" ca="1" si="15"/>
        <v>11</v>
      </c>
      <c r="G263" s="58">
        <f t="shared" ca="1" si="16"/>
        <v>2</v>
      </c>
      <c r="H263" s="58">
        <f t="shared" ca="1" si="17"/>
        <v>0</v>
      </c>
      <c r="I263" s="58">
        <f t="shared" ca="1" si="8"/>
        <v>0</v>
      </c>
      <c r="J263" s="58">
        <f t="shared" ca="1" si="30"/>
        <v>0</v>
      </c>
      <c r="K263" s="58">
        <f t="shared" ca="1" si="31"/>
        <v>0</v>
      </c>
      <c r="L263" s="59" t="s">
        <v>57</v>
      </c>
      <c r="M263" s="60" t="s">
        <v>52</v>
      </c>
      <c r="N263" s="61" t="s">
        <v>52</v>
      </c>
      <c r="O263" s="62" t="s">
        <v>625</v>
      </c>
      <c r="P263" s="63" t="s">
        <v>125</v>
      </c>
      <c r="Q263" s="64" t="s">
        <v>626</v>
      </c>
      <c r="R263" s="65" t="s">
        <v>627</v>
      </c>
      <c r="S263" s="66" t="s">
        <v>128</v>
      </c>
      <c r="T263" s="67">
        <v>3.88</v>
      </c>
      <c r="U263" s="68"/>
      <c r="V263" s="68"/>
      <c r="W263" s="69"/>
      <c r="X263" s="70" t="s">
        <v>12</v>
      </c>
    </row>
    <row r="264" spans="1:24" s="71" customFormat="1" x14ac:dyDescent="0.2">
      <c r="A264" s="57" t="str">
        <f t="shared" ref="A264" si="40">CHOOSE(1+LOG(1+2*(ORÇAMENTO.Nivel="Nível 1")+4*(ORÇAMENTO.Nivel="Nível 2")+8*(ORÇAMENTO.Nivel="Nível 3")+16*(ORÇAMENTO.Nivel="Nível 4")+32*(ORÇAMENTO.Nivel="Serviço"),2),0,1,2,3,4,"S")</f>
        <v>S</v>
      </c>
      <c r="B264" s="58">
        <f t="shared" ca="1" si="34"/>
        <v>3</v>
      </c>
      <c r="C264" s="58" t="str">
        <f t="shared" ca="1" si="13"/>
        <v>S</v>
      </c>
      <c r="D264" s="58">
        <f t="shared" ca="1" si="35"/>
        <v>0</v>
      </c>
      <c r="E264" s="58">
        <f t="shared" ca="1" si="14"/>
        <v>1</v>
      </c>
      <c r="F264" s="58">
        <f t="shared" ca="1" si="15"/>
        <v>11</v>
      </c>
      <c r="G264" s="58">
        <f t="shared" ca="1" si="16"/>
        <v>2</v>
      </c>
      <c r="H264" s="58">
        <f t="shared" ca="1" si="17"/>
        <v>0</v>
      </c>
      <c r="I264" s="58">
        <f t="shared" ca="1" si="8"/>
        <v>0</v>
      </c>
      <c r="J264" s="58">
        <f t="shared" ca="1" si="30"/>
        <v>0</v>
      </c>
      <c r="K264" s="58">
        <f t="shared" ca="1" si="31"/>
        <v>0</v>
      </c>
      <c r="L264" s="59" t="s">
        <v>57</v>
      </c>
      <c r="M264" s="60" t="s">
        <v>52</v>
      </c>
      <c r="N264" s="61" t="s">
        <v>52</v>
      </c>
      <c r="O264" s="62" t="s">
        <v>628</v>
      </c>
      <c r="P264" s="63" t="s">
        <v>125</v>
      </c>
      <c r="Q264" s="64" t="s">
        <v>629</v>
      </c>
      <c r="R264" s="65" t="s">
        <v>630</v>
      </c>
      <c r="S264" s="66" t="s">
        <v>128</v>
      </c>
      <c r="T264" s="67">
        <v>14.65</v>
      </c>
      <c r="U264" s="68"/>
      <c r="V264" s="68"/>
      <c r="W264" s="69"/>
      <c r="X264" s="70" t="s">
        <v>12</v>
      </c>
    </row>
    <row r="265" spans="1:24" s="71" customFormat="1" x14ac:dyDescent="0.2">
      <c r="A265" s="57">
        <f t="shared" si="0"/>
        <v>2</v>
      </c>
      <c r="B265" s="58">
        <f t="shared" ca="1" si="34"/>
        <v>2</v>
      </c>
      <c r="C265" s="58">
        <f t="shared" ca="1" si="13"/>
        <v>2</v>
      </c>
      <c r="D265" s="58">
        <f t="shared" ca="1" si="35"/>
        <v>8</v>
      </c>
      <c r="E265" s="58">
        <f t="shared" ca="1" si="14"/>
        <v>1</v>
      </c>
      <c r="F265" s="58">
        <f t="shared" ca="1" si="15"/>
        <v>12</v>
      </c>
      <c r="G265" s="58">
        <f t="shared" ca="1" si="16"/>
        <v>0</v>
      </c>
      <c r="H265" s="58">
        <f t="shared" ca="1" si="17"/>
        <v>0</v>
      </c>
      <c r="I265" s="58">
        <f t="shared" ca="1" si="8"/>
        <v>0</v>
      </c>
      <c r="J265" s="58">
        <f t="shared" ca="1" si="30"/>
        <v>72</v>
      </c>
      <c r="K265" s="58">
        <f t="shared" ca="1" si="31"/>
        <v>8</v>
      </c>
      <c r="L265" s="59" t="s">
        <v>57</v>
      </c>
      <c r="M265" s="60" t="s">
        <v>63</v>
      </c>
      <c r="N265" s="61" t="s">
        <v>63</v>
      </c>
      <c r="O265" s="62" t="s">
        <v>631</v>
      </c>
      <c r="P265" s="63"/>
      <c r="Q265" s="64"/>
      <c r="R265" s="96" t="s">
        <v>632</v>
      </c>
      <c r="S265" s="66" t="s">
        <v>53</v>
      </c>
      <c r="T265" s="67"/>
      <c r="U265" s="68"/>
      <c r="V265" s="68"/>
      <c r="W265" s="69"/>
      <c r="X265" s="70" t="s">
        <v>12</v>
      </c>
    </row>
    <row r="266" spans="1:24" s="71" customFormat="1" x14ac:dyDescent="0.2">
      <c r="A266" s="57">
        <f t="shared" ref="A266:A272" si="41">CHOOSE(1+LOG(1+2*(ORÇAMENTO.Nivel="Nível 1")+4*(ORÇAMENTO.Nivel="Nível 2")+8*(ORÇAMENTO.Nivel="Nível 3")+16*(ORÇAMENTO.Nivel="Nível 4")+32*(ORÇAMENTO.Nivel="Serviço"),2),0,1,2,3,4,"S")</f>
        <v>3</v>
      </c>
      <c r="B266" s="58">
        <f t="shared" ca="1" si="34"/>
        <v>3</v>
      </c>
      <c r="C266" s="58">
        <f t="shared" ca="1" si="13"/>
        <v>3</v>
      </c>
      <c r="D266" s="58">
        <f t="shared" ca="1" si="35"/>
        <v>4</v>
      </c>
      <c r="E266" s="58">
        <f t="shared" ca="1" si="14"/>
        <v>1</v>
      </c>
      <c r="F266" s="58">
        <f t="shared" ca="1" si="15"/>
        <v>12</v>
      </c>
      <c r="G266" s="58">
        <f t="shared" ca="1" si="16"/>
        <v>1</v>
      </c>
      <c r="H266" s="58">
        <f t="shared" ca="1" si="17"/>
        <v>0</v>
      </c>
      <c r="I266" s="58">
        <f t="shared" ca="1" si="8"/>
        <v>0</v>
      </c>
      <c r="J266" s="58">
        <f t="shared" ca="1" si="30"/>
        <v>7</v>
      </c>
      <c r="K266" s="58">
        <f t="shared" ca="1" si="31"/>
        <v>4</v>
      </c>
      <c r="L266" s="59" t="s">
        <v>57</v>
      </c>
      <c r="M266" s="60" t="s">
        <v>66</v>
      </c>
      <c r="N266" s="61" t="s">
        <v>66</v>
      </c>
      <c r="O266" s="62" t="s">
        <v>633</v>
      </c>
      <c r="P266" s="63" t="s">
        <v>54</v>
      </c>
      <c r="Q266" s="64"/>
      <c r="R266" s="65" t="s">
        <v>87</v>
      </c>
      <c r="S266" s="66" t="s">
        <v>53</v>
      </c>
      <c r="T266" s="67"/>
      <c r="U266" s="68"/>
      <c r="V266" s="68"/>
      <c r="W266" s="69"/>
      <c r="X266" s="70" t="s">
        <v>12</v>
      </c>
    </row>
    <row r="267" spans="1:24" s="71" customFormat="1" ht="33.75" x14ac:dyDescent="0.2">
      <c r="A267" s="57" t="str">
        <f t="shared" si="41"/>
        <v>S</v>
      </c>
      <c r="B267" s="58">
        <f t="shared" ca="1" si="34"/>
        <v>3</v>
      </c>
      <c r="C267" s="58" t="str">
        <f t="shared" ca="1" si="13"/>
        <v>S</v>
      </c>
      <c r="D267" s="58">
        <f t="shared" ca="1" si="35"/>
        <v>0</v>
      </c>
      <c r="E267" s="58">
        <f t="shared" ca="1" si="14"/>
        <v>1</v>
      </c>
      <c r="F267" s="58">
        <f t="shared" ca="1" si="15"/>
        <v>12</v>
      </c>
      <c r="G267" s="58">
        <f t="shared" ca="1" si="16"/>
        <v>1</v>
      </c>
      <c r="H267" s="58">
        <f t="shared" ca="1" si="17"/>
        <v>0</v>
      </c>
      <c r="I267" s="58">
        <f t="shared" ca="1" si="8"/>
        <v>0</v>
      </c>
      <c r="J267" s="58">
        <f t="shared" ca="1" si="30"/>
        <v>0</v>
      </c>
      <c r="K267" s="58">
        <f t="shared" ca="1" si="31"/>
        <v>0</v>
      </c>
      <c r="L267" s="59" t="s">
        <v>57</v>
      </c>
      <c r="M267" s="60" t="s">
        <v>52</v>
      </c>
      <c r="N267" s="61" t="s">
        <v>52</v>
      </c>
      <c r="O267" s="62" t="s">
        <v>634</v>
      </c>
      <c r="P267" s="63" t="s">
        <v>54</v>
      </c>
      <c r="Q267" s="64">
        <v>87904</v>
      </c>
      <c r="R267" s="65" t="s">
        <v>635</v>
      </c>
      <c r="S267" s="66" t="s">
        <v>94</v>
      </c>
      <c r="T267" s="67">
        <v>88.96</v>
      </c>
      <c r="U267" s="68"/>
      <c r="V267" s="68"/>
      <c r="W267" s="69"/>
      <c r="X267" s="70" t="s">
        <v>636</v>
      </c>
    </row>
    <row r="268" spans="1:24" s="71" customFormat="1" ht="56.25" x14ac:dyDescent="0.2">
      <c r="A268" s="57" t="str">
        <f t="shared" si="41"/>
        <v>S</v>
      </c>
      <c r="B268" s="58">
        <f t="shared" ca="1" si="34"/>
        <v>3</v>
      </c>
      <c r="C268" s="58" t="str">
        <f t="shared" ca="1" si="13"/>
        <v>S</v>
      </c>
      <c r="D268" s="58">
        <f t="shared" ca="1" si="35"/>
        <v>0</v>
      </c>
      <c r="E268" s="58">
        <f t="shared" ca="1" si="14"/>
        <v>1</v>
      </c>
      <c r="F268" s="58">
        <f t="shared" ca="1" si="15"/>
        <v>12</v>
      </c>
      <c r="G268" s="58">
        <f t="shared" ca="1" si="16"/>
        <v>1</v>
      </c>
      <c r="H268" s="58">
        <f t="shared" ca="1" si="17"/>
        <v>0</v>
      </c>
      <c r="I268" s="58">
        <f t="shared" ca="1" si="8"/>
        <v>0</v>
      </c>
      <c r="J268" s="58">
        <f t="shared" ca="1" si="30"/>
        <v>0</v>
      </c>
      <c r="K268" s="58">
        <f t="shared" ca="1" si="31"/>
        <v>0</v>
      </c>
      <c r="L268" s="59" t="s">
        <v>57</v>
      </c>
      <c r="M268" s="60" t="s">
        <v>52</v>
      </c>
      <c r="N268" s="61" t="s">
        <v>52</v>
      </c>
      <c r="O268" s="62" t="s">
        <v>637</v>
      </c>
      <c r="P268" s="63" t="s">
        <v>54</v>
      </c>
      <c r="Q268" s="64">
        <v>87553</v>
      </c>
      <c r="R268" s="65" t="s">
        <v>638</v>
      </c>
      <c r="S268" s="66" t="s">
        <v>94</v>
      </c>
      <c r="T268" s="67">
        <v>88.96</v>
      </c>
      <c r="U268" s="68"/>
      <c r="V268" s="68"/>
      <c r="W268" s="69"/>
      <c r="X268" s="70" t="s">
        <v>12</v>
      </c>
    </row>
    <row r="269" spans="1:24" s="71" customFormat="1" ht="33.75" x14ac:dyDescent="0.2">
      <c r="A269" s="57" t="str">
        <f t="shared" si="41"/>
        <v>S</v>
      </c>
      <c r="B269" s="58">
        <f t="shared" ca="1" si="34"/>
        <v>3</v>
      </c>
      <c r="C269" s="58" t="str">
        <f t="shared" ca="1" si="13"/>
        <v>S</v>
      </c>
      <c r="D269" s="58">
        <f t="shared" ca="1" si="35"/>
        <v>0</v>
      </c>
      <c r="E269" s="58">
        <f t="shared" ca="1" si="14"/>
        <v>1</v>
      </c>
      <c r="F269" s="58">
        <f t="shared" ca="1" si="15"/>
        <v>12</v>
      </c>
      <c r="G269" s="58">
        <f t="shared" ca="1" si="16"/>
        <v>1</v>
      </c>
      <c r="H269" s="58">
        <f t="shared" ca="1" si="17"/>
        <v>0</v>
      </c>
      <c r="I269" s="58">
        <f t="shared" ca="1" si="8"/>
        <v>0</v>
      </c>
      <c r="J269" s="58">
        <f t="shared" ca="1" si="30"/>
        <v>0</v>
      </c>
      <c r="K269" s="58">
        <f t="shared" ca="1" si="31"/>
        <v>0</v>
      </c>
      <c r="L269" s="59" t="s">
        <v>57</v>
      </c>
      <c r="M269" s="60" t="s">
        <v>52</v>
      </c>
      <c r="N269" s="61" t="s">
        <v>52</v>
      </c>
      <c r="O269" s="62" t="s">
        <v>639</v>
      </c>
      <c r="P269" s="63" t="s">
        <v>54</v>
      </c>
      <c r="Q269" s="64">
        <v>87273</v>
      </c>
      <c r="R269" s="65" t="s">
        <v>640</v>
      </c>
      <c r="S269" s="66" t="s">
        <v>94</v>
      </c>
      <c r="T269" s="67">
        <v>200.91</v>
      </c>
      <c r="U269" s="68"/>
      <c r="V269" s="68"/>
      <c r="W269" s="69"/>
      <c r="X269" s="70" t="s">
        <v>12</v>
      </c>
    </row>
    <row r="270" spans="1:24" s="71" customFormat="1" x14ac:dyDescent="0.2">
      <c r="A270" s="57">
        <f t="shared" si="41"/>
        <v>3</v>
      </c>
      <c r="B270" s="58">
        <f t="shared" ca="1" si="34"/>
        <v>3</v>
      </c>
      <c r="C270" s="58">
        <f t="shared" ca="1" si="13"/>
        <v>3</v>
      </c>
      <c r="D270" s="58">
        <f t="shared" ca="1" si="35"/>
        <v>3</v>
      </c>
      <c r="E270" s="58">
        <f t="shared" ca="1" si="14"/>
        <v>1</v>
      </c>
      <c r="F270" s="58">
        <f t="shared" ca="1" si="15"/>
        <v>12</v>
      </c>
      <c r="G270" s="58">
        <f t="shared" ca="1" si="16"/>
        <v>2</v>
      </c>
      <c r="H270" s="58">
        <f t="shared" ca="1" si="17"/>
        <v>0</v>
      </c>
      <c r="I270" s="58">
        <f t="shared" ca="1" si="8"/>
        <v>0</v>
      </c>
      <c r="J270" s="58">
        <f t="shared" ca="1" si="30"/>
        <v>3</v>
      </c>
      <c r="K270" s="58">
        <f t="shared" ca="1" si="31"/>
        <v>15</v>
      </c>
      <c r="L270" s="59" t="s">
        <v>57</v>
      </c>
      <c r="M270" s="60" t="s">
        <v>66</v>
      </c>
      <c r="N270" s="61" t="s">
        <v>66</v>
      </c>
      <c r="O270" s="62" t="s">
        <v>641</v>
      </c>
      <c r="P270" s="63" t="s">
        <v>54</v>
      </c>
      <c r="Q270" s="64"/>
      <c r="R270" s="65" t="s">
        <v>114</v>
      </c>
      <c r="S270" s="66" t="s">
        <v>53</v>
      </c>
      <c r="T270" s="67"/>
      <c r="U270" s="68"/>
      <c r="V270" s="68"/>
      <c r="W270" s="69"/>
      <c r="X270" s="70" t="s">
        <v>12</v>
      </c>
    </row>
    <row r="271" spans="1:24" s="71" customFormat="1" ht="33.75" x14ac:dyDescent="0.2">
      <c r="A271" s="57" t="str">
        <f t="shared" si="41"/>
        <v>S</v>
      </c>
      <c r="B271" s="58">
        <f t="shared" ca="1" si="34"/>
        <v>3</v>
      </c>
      <c r="C271" s="58" t="str">
        <f t="shared" ca="1" si="13"/>
        <v>S</v>
      </c>
      <c r="D271" s="58">
        <f t="shared" ca="1" si="35"/>
        <v>0</v>
      </c>
      <c r="E271" s="58">
        <f t="shared" ca="1" si="14"/>
        <v>1</v>
      </c>
      <c r="F271" s="58">
        <f t="shared" ca="1" si="15"/>
        <v>12</v>
      </c>
      <c r="G271" s="58">
        <f t="shared" ca="1" si="16"/>
        <v>2</v>
      </c>
      <c r="H271" s="58">
        <f t="shared" ca="1" si="17"/>
        <v>0</v>
      </c>
      <c r="I271" s="58">
        <f t="shared" ca="1" si="8"/>
        <v>0</v>
      </c>
      <c r="J271" s="58">
        <f t="shared" ca="1" si="30"/>
        <v>0</v>
      </c>
      <c r="K271" s="58">
        <f t="shared" ca="1" si="31"/>
        <v>0</v>
      </c>
      <c r="L271" s="59" t="s">
        <v>57</v>
      </c>
      <c r="M271" s="60" t="s">
        <v>52</v>
      </c>
      <c r="N271" s="61" t="s">
        <v>52</v>
      </c>
      <c r="O271" s="62" t="s">
        <v>642</v>
      </c>
      <c r="P271" s="63" t="s">
        <v>54</v>
      </c>
      <c r="Q271" s="64">
        <v>87273</v>
      </c>
      <c r="R271" s="65" t="s">
        <v>640</v>
      </c>
      <c r="S271" s="66" t="s">
        <v>94</v>
      </c>
      <c r="T271" s="67">
        <v>78.28</v>
      </c>
      <c r="U271" s="68"/>
      <c r="V271" s="68"/>
      <c r="W271" s="69"/>
      <c r="X271" s="70" t="s">
        <v>12</v>
      </c>
    </row>
    <row r="272" spans="1:24" s="71" customFormat="1" ht="56.25" x14ac:dyDescent="0.2">
      <c r="A272" s="57" t="str">
        <f t="shared" si="41"/>
        <v>S</v>
      </c>
      <c r="B272" s="58">
        <f t="shared" ca="1" si="34"/>
        <v>3</v>
      </c>
      <c r="C272" s="58" t="str">
        <f t="shared" ca="1" si="13"/>
        <v>S</v>
      </c>
      <c r="D272" s="58">
        <f t="shared" ca="1" si="35"/>
        <v>0</v>
      </c>
      <c r="E272" s="58">
        <f t="shared" ca="1" si="14"/>
        <v>1</v>
      </c>
      <c r="F272" s="58">
        <f t="shared" ca="1" si="15"/>
        <v>12</v>
      </c>
      <c r="G272" s="58">
        <f t="shared" ca="1" si="16"/>
        <v>2</v>
      </c>
      <c r="H272" s="58">
        <f t="shared" ca="1" si="17"/>
        <v>0</v>
      </c>
      <c r="I272" s="58">
        <f t="shared" ca="1" si="8"/>
        <v>0</v>
      </c>
      <c r="J272" s="58">
        <f t="shared" ca="1" si="30"/>
        <v>0</v>
      </c>
      <c r="K272" s="58">
        <f t="shared" ca="1" si="31"/>
        <v>0</v>
      </c>
      <c r="L272" s="59" t="s">
        <v>57</v>
      </c>
      <c r="M272" s="60" t="s">
        <v>52</v>
      </c>
      <c r="N272" s="61" t="s">
        <v>52</v>
      </c>
      <c r="O272" s="62" t="s">
        <v>643</v>
      </c>
      <c r="P272" s="63" t="s">
        <v>54</v>
      </c>
      <c r="Q272" s="64">
        <v>87553</v>
      </c>
      <c r="R272" s="65" t="s">
        <v>638</v>
      </c>
      <c r="S272" s="66" t="s">
        <v>94</v>
      </c>
      <c r="T272" s="67">
        <v>27.96</v>
      </c>
      <c r="U272" s="68"/>
      <c r="V272" s="68"/>
      <c r="W272" s="69"/>
      <c r="X272" s="70" t="s">
        <v>12</v>
      </c>
    </row>
    <row r="273" spans="1:24" s="71" customFormat="1" x14ac:dyDescent="0.2">
      <c r="A273" s="57">
        <f t="shared" si="0"/>
        <v>2</v>
      </c>
      <c r="B273" s="58">
        <f t="shared" ca="1" si="34"/>
        <v>2</v>
      </c>
      <c r="C273" s="58">
        <f t="shared" ca="1" si="13"/>
        <v>2</v>
      </c>
      <c r="D273" s="58">
        <f t="shared" ca="1" si="35"/>
        <v>5</v>
      </c>
      <c r="E273" s="58">
        <f t="shared" ca="1" si="14"/>
        <v>1</v>
      </c>
      <c r="F273" s="58">
        <f t="shared" ca="1" si="15"/>
        <v>13</v>
      </c>
      <c r="G273" s="58">
        <f t="shared" ca="1" si="16"/>
        <v>0</v>
      </c>
      <c r="H273" s="58">
        <f t="shared" ca="1" si="17"/>
        <v>0</v>
      </c>
      <c r="I273" s="58">
        <f t="shared" ref="I273:I336" ca="1" si="42">IF(AND($C273&lt;=4,$C273&lt;&gt;0),0,IF(AND($C273="S",$W273&gt;0),OFFSET(I273,-1,0)+1,OFFSET(I273,-1,0)))</f>
        <v>0</v>
      </c>
      <c r="J273" s="58">
        <f t="shared" ca="1" si="30"/>
        <v>64</v>
      </c>
      <c r="K273" s="58">
        <f t="shared" ca="1" si="31"/>
        <v>5</v>
      </c>
      <c r="L273" s="59" t="s">
        <v>57</v>
      </c>
      <c r="M273" s="60" t="s">
        <v>63</v>
      </c>
      <c r="N273" s="61" t="s">
        <v>63</v>
      </c>
      <c r="O273" s="62" t="s">
        <v>644</v>
      </c>
      <c r="P273" s="63"/>
      <c r="Q273" s="64"/>
      <c r="R273" s="96" t="s">
        <v>645</v>
      </c>
      <c r="S273" s="66" t="s">
        <v>53</v>
      </c>
      <c r="T273" s="67"/>
      <c r="U273" s="68"/>
      <c r="V273" s="68"/>
      <c r="W273" s="69"/>
      <c r="X273" s="70" t="s">
        <v>12</v>
      </c>
    </row>
    <row r="274" spans="1:24" s="71" customFormat="1" x14ac:dyDescent="0.2">
      <c r="A274" s="57">
        <f t="shared" si="0"/>
        <v>3</v>
      </c>
      <c r="B274" s="58">
        <f t="shared" ca="1" si="34"/>
        <v>3</v>
      </c>
      <c r="C274" s="58">
        <f t="shared" ca="1" si="13"/>
        <v>3</v>
      </c>
      <c r="D274" s="58">
        <f t="shared" ca="1" si="35"/>
        <v>2</v>
      </c>
      <c r="E274" s="58">
        <f t="shared" ca="1" si="14"/>
        <v>1</v>
      </c>
      <c r="F274" s="58">
        <f t="shared" ca="1" si="15"/>
        <v>13</v>
      </c>
      <c r="G274" s="58">
        <f t="shared" ca="1" si="16"/>
        <v>1</v>
      </c>
      <c r="H274" s="58">
        <f t="shared" ca="1" si="17"/>
        <v>0</v>
      </c>
      <c r="I274" s="58">
        <f t="shared" ca="1" si="42"/>
        <v>0</v>
      </c>
      <c r="J274" s="58">
        <f t="shared" ca="1" si="30"/>
        <v>4</v>
      </c>
      <c r="K274" s="58">
        <f t="shared" ca="1" si="31"/>
        <v>2</v>
      </c>
      <c r="L274" s="59" t="s">
        <v>57</v>
      </c>
      <c r="M274" s="60" t="s">
        <v>66</v>
      </c>
      <c r="N274" s="61" t="s">
        <v>66</v>
      </c>
      <c r="O274" s="62" t="s">
        <v>646</v>
      </c>
      <c r="P274" s="63" t="s">
        <v>54</v>
      </c>
      <c r="Q274" s="64"/>
      <c r="R274" s="65" t="s">
        <v>647</v>
      </c>
      <c r="S274" s="66" t="s">
        <v>53</v>
      </c>
      <c r="T274" s="67"/>
      <c r="U274" s="68"/>
      <c r="V274" s="68"/>
      <c r="W274" s="69"/>
      <c r="X274" s="70" t="s">
        <v>12</v>
      </c>
    </row>
    <row r="275" spans="1:24" s="71" customFormat="1" ht="22.5" x14ac:dyDescent="0.2">
      <c r="A275" s="57" t="str">
        <f t="shared" si="0"/>
        <v>S</v>
      </c>
      <c r="B275" s="58">
        <f t="shared" ca="1" si="34"/>
        <v>3</v>
      </c>
      <c r="C275" s="58" t="str">
        <f t="shared" ref="C275:C336" ca="1" si="43">IF(OFFSET(C275,-1,0)="L",1,IF(OFFSET(C275,-1,0)=1,2,IF(OR(A275="s",A275=0),"S",IF(AND(OFFSET(C275,-1,0)=2,A275=4),3,IF(AND(OR(OFFSET(C275,-1,0)="s",OFFSET(C275,-1,0)=0),A275&lt;&gt;"s",A275&gt;OFFSET(B275,-1,0)),OFFSET(B275,-1,0),A275)))))</f>
        <v>S</v>
      </c>
      <c r="D275" s="58">
        <f t="shared" ca="1" si="35"/>
        <v>0</v>
      </c>
      <c r="E275" s="58">
        <f t="shared" ref="E275:E336" ca="1" si="44">IF($C275=1,OFFSET(E275,-1,0)+1,OFFSET(E275,-1,0))</f>
        <v>1</v>
      </c>
      <c r="F275" s="58">
        <f t="shared" ref="F275:F336" ca="1" si="45">IF($C275=1,0,IF($C275=2,OFFSET(F275,-1,0)+1,OFFSET(F275,-1,0)))</f>
        <v>13</v>
      </c>
      <c r="G275" s="58">
        <f t="shared" ref="G275:G336" ca="1" si="46">IF(AND($C275&lt;=2,$C275&lt;&gt;0),0,IF($C275=3,OFFSET(G275,-1,0)+1,OFFSET(G275,-1,0)))</f>
        <v>1</v>
      </c>
      <c r="H275" s="58">
        <f t="shared" ref="H275:H336" ca="1" si="47">IF(AND($C275&lt;=3,$C275&lt;&gt;0),0,IF($C275=4,OFFSET(H275,-1,0)+1,OFFSET(H275,-1,0)))</f>
        <v>0</v>
      </c>
      <c r="I275" s="58">
        <f t="shared" ca="1" si="42"/>
        <v>0</v>
      </c>
      <c r="J275" s="58">
        <f t="shared" ca="1" si="30"/>
        <v>0</v>
      </c>
      <c r="K275" s="58">
        <f t="shared" ca="1" si="31"/>
        <v>0</v>
      </c>
      <c r="L275" s="59" t="s">
        <v>57</v>
      </c>
      <c r="M275" s="60" t="s">
        <v>52</v>
      </c>
      <c r="N275" s="61" t="s">
        <v>52</v>
      </c>
      <c r="O275" s="62" t="s">
        <v>648</v>
      </c>
      <c r="P275" s="63" t="s">
        <v>62</v>
      </c>
      <c r="Q275" s="64">
        <v>210461</v>
      </c>
      <c r="R275" s="65" t="s">
        <v>649</v>
      </c>
      <c r="S275" s="66" t="s">
        <v>71</v>
      </c>
      <c r="T275" s="67">
        <v>367.05</v>
      </c>
      <c r="U275" s="68"/>
      <c r="V275" s="68"/>
      <c r="W275" s="69"/>
      <c r="X275" s="70" t="s">
        <v>12</v>
      </c>
    </row>
    <row r="276" spans="1:24" s="71" customFormat="1" x14ac:dyDescent="0.2">
      <c r="A276" s="57">
        <f t="shared" si="0"/>
        <v>3</v>
      </c>
      <c r="B276" s="58">
        <f t="shared" ca="1" si="34"/>
        <v>3</v>
      </c>
      <c r="C276" s="58">
        <f t="shared" ca="1" si="43"/>
        <v>3</v>
      </c>
      <c r="D276" s="58">
        <f t="shared" ca="1" si="35"/>
        <v>2</v>
      </c>
      <c r="E276" s="58">
        <f t="shared" ca="1" si="44"/>
        <v>1</v>
      </c>
      <c r="F276" s="58">
        <f t="shared" ca="1" si="45"/>
        <v>13</v>
      </c>
      <c r="G276" s="58">
        <f t="shared" ca="1" si="46"/>
        <v>2</v>
      </c>
      <c r="H276" s="58">
        <f t="shared" ca="1" si="47"/>
        <v>0</v>
      </c>
      <c r="I276" s="58">
        <f t="shared" ca="1" si="42"/>
        <v>0</v>
      </c>
      <c r="J276" s="58">
        <f t="shared" ca="1" si="30"/>
        <v>2</v>
      </c>
      <c r="K276" s="58">
        <f t="shared" ca="1" si="31"/>
        <v>9</v>
      </c>
      <c r="L276" s="59" t="s">
        <v>57</v>
      </c>
      <c r="M276" s="60" t="s">
        <v>66</v>
      </c>
      <c r="N276" s="61" t="s">
        <v>66</v>
      </c>
      <c r="O276" s="62" t="s">
        <v>650</v>
      </c>
      <c r="P276" s="63" t="s">
        <v>54</v>
      </c>
      <c r="Q276" s="64"/>
      <c r="R276" s="65" t="s">
        <v>651</v>
      </c>
      <c r="S276" s="66" t="s">
        <v>53</v>
      </c>
      <c r="T276" s="67"/>
      <c r="U276" s="68"/>
      <c r="V276" s="68"/>
      <c r="W276" s="69"/>
      <c r="X276" s="70" t="s">
        <v>12</v>
      </c>
    </row>
    <row r="277" spans="1:24" s="71" customFormat="1" ht="22.5" x14ac:dyDescent="0.2">
      <c r="A277" s="57" t="str">
        <f t="shared" si="0"/>
        <v>S</v>
      </c>
      <c r="B277" s="58">
        <f t="shared" ca="1" si="34"/>
        <v>3</v>
      </c>
      <c r="C277" s="58" t="str">
        <f t="shared" ca="1" si="43"/>
        <v>S</v>
      </c>
      <c r="D277" s="58">
        <f t="shared" ca="1" si="35"/>
        <v>0</v>
      </c>
      <c r="E277" s="58">
        <f t="shared" ca="1" si="44"/>
        <v>1</v>
      </c>
      <c r="F277" s="58">
        <f t="shared" ca="1" si="45"/>
        <v>13</v>
      </c>
      <c r="G277" s="58">
        <f t="shared" ca="1" si="46"/>
        <v>2</v>
      </c>
      <c r="H277" s="58">
        <f t="shared" ca="1" si="47"/>
        <v>0</v>
      </c>
      <c r="I277" s="58">
        <f t="shared" ca="1" si="42"/>
        <v>0</v>
      </c>
      <c r="J277" s="58">
        <f t="shared" ref="J277:J336" ca="1" si="48">IF(OR($C277="S",$C277=0),0,MATCH(0,OFFSET($D277,1,$C277,ROW($C$337)-ROW($C277)),0))</f>
        <v>0</v>
      </c>
      <c r="K277" s="58">
        <f t="shared" ref="K277:K336" ca="1" si="49">IF(OR($C277="S",$C277=0),0,MATCH(OFFSET($D277,0,$C277)+1,OFFSET($D277,1,$C277,ROW($C$337)-ROW($C277)),0))</f>
        <v>0</v>
      </c>
      <c r="L277" s="59" t="s">
        <v>57</v>
      </c>
      <c r="M277" s="60" t="s">
        <v>52</v>
      </c>
      <c r="N277" s="61" t="s">
        <v>52</v>
      </c>
      <c r="O277" s="62" t="s">
        <v>652</v>
      </c>
      <c r="P277" s="63" t="s">
        <v>54</v>
      </c>
      <c r="Q277" s="64">
        <v>96116</v>
      </c>
      <c r="R277" s="65" t="s">
        <v>653</v>
      </c>
      <c r="S277" s="66" t="s">
        <v>94</v>
      </c>
      <c r="T277" s="67">
        <v>184.55</v>
      </c>
      <c r="U277" s="68"/>
      <c r="V277" s="68"/>
      <c r="W277" s="69"/>
      <c r="X277" s="70" t="s">
        <v>654</v>
      </c>
    </row>
    <row r="278" spans="1:24" s="71" customFormat="1" x14ac:dyDescent="0.2">
      <c r="A278" s="57">
        <f t="shared" si="0"/>
        <v>2</v>
      </c>
      <c r="B278" s="58">
        <f t="shared" ca="1" si="34"/>
        <v>2</v>
      </c>
      <c r="C278" s="58">
        <f t="shared" ca="1" si="43"/>
        <v>2</v>
      </c>
      <c r="D278" s="58">
        <f t="shared" ca="1" si="35"/>
        <v>18</v>
      </c>
      <c r="E278" s="58">
        <f t="shared" ca="1" si="44"/>
        <v>1</v>
      </c>
      <c r="F278" s="58">
        <f t="shared" ca="1" si="45"/>
        <v>14</v>
      </c>
      <c r="G278" s="58">
        <f t="shared" ca="1" si="46"/>
        <v>0</v>
      </c>
      <c r="H278" s="58">
        <f t="shared" ca="1" si="47"/>
        <v>0</v>
      </c>
      <c r="I278" s="58">
        <f t="shared" ca="1" si="42"/>
        <v>0</v>
      </c>
      <c r="J278" s="58">
        <f t="shared" ca="1" si="48"/>
        <v>59</v>
      </c>
      <c r="K278" s="58">
        <f t="shared" ca="1" si="49"/>
        <v>18</v>
      </c>
      <c r="L278" s="59" t="s">
        <v>57</v>
      </c>
      <c r="M278" s="60" t="s">
        <v>63</v>
      </c>
      <c r="N278" s="61" t="s">
        <v>63</v>
      </c>
      <c r="O278" s="62" t="s">
        <v>655</v>
      </c>
      <c r="P278" s="63"/>
      <c r="Q278" s="64"/>
      <c r="R278" s="96" t="s">
        <v>656</v>
      </c>
      <c r="S278" s="66" t="s">
        <v>53</v>
      </c>
      <c r="T278" s="67"/>
      <c r="U278" s="68"/>
      <c r="V278" s="68"/>
      <c r="W278" s="69"/>
      <c r="X278" s="70" t="s">
        <v>12</v>
      </c>
    </row>
    <row r="279" spans="1:24" s="71" customFormat="1" x14ac:dyDescent="0.2">
      <c r="A279" s="57">
        <f t="shared" si="0"/>
        <v>3</v>
      </c>
      <c r="B279" s="58">
        <f t="shared" ca="1" si="34"/>
        <v>3</v>
      </c>
      <c r="C279" s="58">
        <f t="shared" ca="1" si="43"/>
        <v>3</v>
      </c>
      <c r="D279" s="58">
        <f t="shared" ca="1" si="35"/>
        <v>3</v>
      </c>
      <c r="E279" s="58">
        <f t="shared" ca="1" si="44"/>
        <v>1</v>
      </c>
      <c r="F279" s="58">
        <f t="shared" ca="1" si="45"/>
        <v>14</v>
      </c>
      <c r="G279" s="58">
        <f t="shared" ca="1" si="46"/>
        <v>1</v>
      </c>
      <c r="H279" s="58">
        <f t="shared" ca="1" si="47"/>
        <v>0</v>
      </c>
      <c r="I279" s="58">
        <f t="shared" ca="1" si="42"/>
        <v>0</v>
      </c>
      <c r="J279" s="58">
        <f t="shared" ca="1" si="48"/>
        <v>17</v>
      </c>
      <c r="K279" s="58">
        <f t="shared" ca="1" si="49"/>
        <v>3</v>
      </c>
      <c r="L279" s="59" t="s">
        <v>57</v>
      </c>
      <c r="M279" s="60" t="s">
        <v>66</v>
      </c>
      <c r="N279" s="61" t="s">
        <v>66</v>
      </c>
      <c r="O279" s="62" t="s">
        <v>657</v>
      </c>
      <c r="P279" s="63" t="s">
        <v>54</v>
      </c>
      <c r="Q279" s="64"/>
      <c r="R279" s="65" t="s">
        <v>83</v>
      </c>
      <c r="S279" s="66" t="s">
        <v>53</v>
      </c>
      <c r="T279" s="67"/>
      <c r="U279" s="68"/>
      <c r="V279" s="68"/>
      <c r="W279" s="69"/>
      <c r="X279" s="70" t="s">
        <v>12</v>
      </c>
    </row>
    <row r="280" spans="1:24" s="71" customFormat="1" ht="22.5" x14ac:dyDescent="0.2">
      <c r="A280" s="57" t="str">
        <f t="shared" si="0"/>
        <v>S</v>
      </c>
      <c r="B280" s="58">
        <f t="shared" ca="1" si="34"/>
        <v>3</v>
      </c>
      <c r="C280" s="58" t="str">
        <f t="shared" ca="1" si="43"/>
        <v>S</v>
      </c>
      <c r="D280" s="58">
        <f t="shared" ca="1" si="35"/>
        <v>0</v>
      </c>
      <c r="E280" s="58">
        <f t="shared" ca="1" si="44"/>
        <v>1</v>
      </c>
      <c r="F280" s="58">
        <f t="shared" ca="1" si="45"/>
        <v>14</v>
      </c>
      <c r="G280" s="58">
        <f t="shared" ca="1" si="46"/>
        <v>1</v>
      </c>
      <c r="H280" s="58">
        <f t="shared" ca="1" si="47"/>
        <v>0</v>
      </c>
      <c r="I280" s="58">
        <f t="shared" ca="1" si="42"/>
        <v>0</v>
      </c>
      <c r="J280" s="58">
        <f t="shared" ca="1" si="48"/>
        <v>0</v>
      </c>
      <c r="K280" s="58">
        <f t="shared" ca="1" si="49"/>
        <v>0</v>
      </c>
      <c r="L280" s="59" t="s">
        <v>57</v>
      </c>
      <c r="M280" s="60" t="s">
        <v>52</v>
      </c>
      <c r="N280" s="61" t="s">
        <v>52</v>
      </c>
      <c r="O280" s="62" t="s">
        <v>658</v>
      </c>
      <c r="P280" s="63" t="s">
        <v>54</v>
      </c>
      <c r="Q280" s="64">
        <v>84191</v>
      </c>
      <c r="R280" s="65" t="s">
        <v>659</v>
      </c>
      <c r="S280" s="66" t="s">
        <v>94</v>
      </c>
      <c r="T280" s="67">
        <v>147.03</v>
      </c>
      <c r="U280" s="68"/>
      <c r="V280" s="68"/>
      <c r="W280" s="69"/>
      <c r="X280" s="70" t="s">
        <v>660</v>
      </c>
    </row>
    <row r="281" spans="1:24" s="71" customFormat="1" x14ac:dyDescent="0.2">
      <c r="A281" s="57" t="str">
        <f t="shared" si="0"/>
        <v>S</v>
      </c>
      <c r="B281" s="58">
        <f t="shared" ca="1" si="34"/>
        <v>3</v>
      </c>
      <c r="C281" s="58" t="str">
        <f t="shared" ca="1" si="43"/>
        <v>S</v>
      </c>
      <c r="D281" s="58">
        <f t="shared" ca="1" si="35"/>
        <v>0</v>
      </c>
      <c r="E281" s="58">
        <f t="shared" ca="1" si="44"/>
        <v>1</v>
      </c>
      <c r="F281" s="58">
        <f t="shared" ca="1" si="45"/>
        <v>14</v>
      </c>
      <c r="G281" s="58">
        <f t="shared" ca="1" si="46"/>
        <v>1</v>
      </c>
      <c r="H281" s="58">
        <f t="shared" ca="1" si="47"/>
        <v>0</v>
      </c>
      <c r="I281" s="58">
        <f t="shared" ca="1" si="42"/>
        <v>0</v>
      </c>
      <c r="J281" s="58">
        <f t="shared" ca="1" si="48"/>
        <v>0</v>
      </c>
      <c r="K281" s="58">
        <f t="shared" ca="1" si="49"/>
        <v>0</v>
      </c>
      <c r="L281" s="59" t="s">
        <v>57</v>
      </c>
      <c r="M281" s="60" t="s">
        <v>52</v>
      </c>
      <c r="N281" s="61" t="s">
        <v>52</v>
      </c>
      <c r="O281" s="62" t="s">
        <v>661</v>
      </c>
      <c r="P281" s="63" t="s">
        <v>62</v>
      </c>
      <c r="Q281" s="64">
        <v>221104</v>
      </c>
      <c r="R281" s="65" t="s">
        <v>662</v>
      </c>
      <c r="S281" s="66" t="s">
        <v>71</v>
      </c>
      <c r="T281" s="67">
        <v>147.03</v>
      </c>
      <c r="U281" s="68"/>
      <c r="V281" s="68"/>
      <c r="W281" s="69"/>
      <c r="X281" s="70" t="s">
        <v>12</v>
      </c>
    </row>
    <row r="282" spans="1:24" s="71" customFormat="1" x14ac:dyDescent="0.2">
      <c r="A282" s="57">
        <f t="shared" si="0"/>
        <v>3</v>
      </c>
      <c r="B282" s="58">
        <f t="shared" ca="1" si="34"/>
        <v>3</v>
      </c>
      <c r="C282" s="58">
        <f t="shared" ca="1" si="43"/>
        <v>3</v>
      </c>
      <c r="D282" s="58">
        <f t="shared" ca="1" si="35"/>
        <v>3</v>
      </c>
      <c r="E282" s="58">
        <f t="shared" ca="1" si="44"/>
        <v>1</v>
      </c>
      <c r="F282" s="58">
        <f t="shared" ca="1" si="45"/>
        <v>14</v>
      </c>
      <c r="G282" s="58">
        <f t="shared" ca="1" si="46"/>
        <v>2</v>
      </c>
      <c r="H282" s="58">
        <f t="shared" ca="1" si="47"/>
        <v>0</v>
      </c>
      <c r="I282" s="58">
        <f t="shared" ca="1" si="42"/>
        <v>0</v>
      </c>
      <c r="J282" s="58">
        <f t="shared" ca="1" si="48"/>
        <v>14</v>
      </c>
      <c r="K282" s="58">
        <f t="shared" ca="1" si="49"/>
        <v>3</v>
      </c>
      <c r="L282" s="59" t="s">
        <v>57</v>
      </c>
      <c r="M282" s="60" t="s">
        <v>66</v>
      </c>
      <c r="N282" s="61" t="s">
        <v>66</v>
      </c>
      <c r="O282" s="62" t="s">
        <v>663</v>
      </c>
      <c r="P282" s="63" t="s">
        <v>54</v>
      </c>
      <c r="Q282" s="64"/>
      <c r="R282" s="65" t="s">
        <v>87</v>
      </c>
      <c r="S282" s="66" t="s">
        <v>53</v>
      </c>
      <c r="T282" s="67"/>
      <c r="U282" s="68"/>
      <c r="V282" s="68"/>
      <c r="W282" s="69"/>
      <c r="X282" s="70" t="s">
        <v>12</v>
      </c>
    </row>
    <row r="283" spans="1:24" s="71" customFormat="1" ht="22.5" x14ac:dyDescent="0.2">
      <c r="A283" s="57" t="str">
        <f t="shared" si="0"/>
        <v>S</v>
      </c>
      <c r="B283" s="58">
        <f t="shared" ca="1" si="34"/>
        <v>3</v>
      </c>
      <c r="C283" s="58" t="str">
        <f t="shared" ca="1" si="43"/>
        <v>S</v>
      </c>
      <c r="D283" s="58">
        <f t="shared" ca="1" si="35"/>
        <v>0</v>
      </c>
      <c r="E283" s="58">
        <f t="shared" ca="1" si="44"/>
        <v>1</v>
      </c>
      <c r="F283" s="58">
        <f t="shared" ca="1" si="45"/>
        <v>14</v>
      </c>
      <c r="G283" s="58">
        <f t="shared" ca="1" si="46"/>
        <v>2</v>
      </c>
      <c r="H283" s="58">
        <f t="shared" ca="1" si="47"/>
        <v>0</v>
      </c>
      <c r="I283" s="58">
        <f t="shared" ca="1" si="42"/>
        <v>0</v>
      </c>
      <c r="J283" s="58">
        <f t="shared" ca="1" si="48"/>
        <v>0</v>
      </c>
      <c r="K283" s="58">
        <f t="shared" ca="1" si="49"/>
        <v>0</v>
      </c>
      <c r="L283" s="59" t="s">
        <v>57</v>
      </c>
      <c r="M283" s="60" t="s">
        <v>52</v>
      </c>
      <c r="N283" s="61" t="s">
        <v>52</v>
      </c>
      <c r="O283" s="62" t="s">
        <v>664</v>
      </c>
      <c r="P283" s="63" t="s">
        <v>54</v>
      </c>
      <c r="Q283" s="64">
        <v>84191</v>
      </c>
      <c r="R283" s="65" t="s">
        <v>659</v>
      </c>
      <c r="S283" s="66" t="s">
        <v>94</v>
      </c>
      <c r="T283" s="67">
        <v>47.22</v>
      </c>
      <c r="U283" s="68"/>
      <c r="V283" s="68"/>
      <c r="W283" s="69"/>
      <c r="X283" s="70" t="s">
        <v>660</v>
      </c>
    </row>
    <row r="284" spans="1:24" s="71" customFormat="1" x14ac:dyDescent="0.2">
      <c r="A284" s="57" t="str">
        <f t="shared" si="0"/>
        <v>S</v>
      </c>
      <c r="B284" s="58">
        <f t="shared" ca="1" si="34"/>
        <v>3</v>
      </c>
      <c r="C284" s="58" t="str">
        <f t="shared" ca="1" si="43"/>
        <v>S</v>
      </c>
      <c r="D284" s="58">
        <f t="shared" ca="1" si="35"/>
        <v>0</v>
      </c>
      <c r="E284" s="58">
        <f t="shared" ca="1" si="44"/>
        <v>1</v>
      </c>
      <c r="F284" s="58">
        <f t="shared" ca="1" si="45"/>
        <v>14</v>
      </c>
      <c r="G284" s="58">
        <f t="shared" ca="1" si="46"/>
        <v>2</v>
      </c>
      <c r="H284" s="58">
        <f t="shared" ca="1" si="47"/>
        <v>0</v>
      </c>
      <c r="I284" s="58">
        <f t="shared" ca="1" si="42"/>
        <v>0</v>
      </c>
      <c r="J284" s="58">
        <f t="shared" ca="1" si="48"/>
        <v>0</v>
      </c>
      <c r="K284" s="58">
        <f t="shared" ca="1" si="49"/>
        <v>0</v>
      </c>
      <c r="L284" s="59" t="s">
        <v>57</v>
      </c>
      <c r="M284" s="60" t="s">
        <v>52</v>
      </c>
      <c r="N284" s="61" t="s">
        <v>52</v>
      </c>
      <c r="O284" s="62" t="s">
        <v>665</v>
      </c>
      <c r="P284" s="63" t="s">
        <v>62</v>
      </c>
      <c r="Q284" s="64">
        <v>221104</v>
      </c>
      <c r="R284" s="65" t="s">
        <v>662</v>
      </c>
      <c r="S284" s="66" t="s">
        <v>71</v>
      </c>
      <c r="T284" s="67">
        <v>47.22</v>
      </c>
      <c r="U284" s="68"/>
      <c r="V284" s="68"/>
      <c r="W284" s="69"/>
      <c r="X284" s="70" t="s">
        <v>12</v>
      </c>
    </row>
    <row r="285" spans="1:24" s="71" customFormat="1" x14ac:dyDescent="0.2">
      <c r="A285" s="57">
        <f t="shared" ref="A285:A293" si="50">CHOOSE(1+LOG(1+2*(ORÇAMENTO.Nivel="Nível 1")+4*(ORÇAMENTO.Nivel="Nível 2")+8*(ORÇAMENTO.Nivel="Nível 3")+16*(ORÇAMENTO.Nivel="Nível 4")+32*(ORÇAMENTO.Nivel="Serviço"),2),0,1,2,3,4,"S")</f>
        <v>3</v>
      </c>
      <c r="B285" s="58">
        <f t="shared" ca="1" si="34"/>
        <v>3</v>
      </c>
      <c r="C285" s="58">
        <f t="shared" ca="1" si="43"/>
        <v>3</v>
      </c>
      <c r="D285" s="58">
        <f t="shared" ca="1" si="35"/>
        <v>2</v>
      </c>
      <c r="E285" s="58">
        <f t="shared" ca="1" si="44"/>
        <v>1</v>
      </c>
      <c r="F285" s="58">
        <f t="shared" ca="1" si="45"/>
        <v>14</v>
      </c>
      <c r="G285" s="58">
        <f t="shared" ca="1" si="46"/>
        <v>3</v>
      </c>
      <c r="H285" s="58">
        <f t="shared" ca="1" si="47"/>
        <v>0</v>
      </c>
      <c r="I285" s="58">
        <f t="shared" ca="1" si="42"/>
        <v>0</v>
      </c>
      <c r="J285" s="58">
        <f t="shared" ca="1" si="48"/>
        <v>11</v>
      </c>
      <c r="K285" s="58">
        <f t="shared" ca="1" si="49"/>
        <v>2</v>
      </c>
      <c r="L285" s="59" t="s">
        <v>57</v>
      </c>
      <c r="M285" s="60" t="s">
        <v>66</v>
      </c>
      <c r="N285" s="61" t="s">
        <v>66</v>
      </c>
      <c r="O285" s="62" t="s">
        <v>666</v>
      </c>
      <c r="P285" s="63" t="s">
        <v>54</v>
      </c>
      <c r="Q285" s="64"/>
      <c r="R285" s="65" t="s">
        <v>114</v>
      </c>
      <c r="S285" s="66" t="s">
        <v>53</v>
      </c>
      <c r="T285" s="67"/>
      <c r="U285" s="68"/>
      <c r="V285" s="68"/>
      <c r="W285" s="69"/>
      <c r="X285" s="70" t="s">
        <v>12</v>
      </c>
    </row>
    <row r="286" spans="1:24" s="71" customFormat="1" ht="33.75" x14ac:dyDescent="0.2">
      <c r="A286" s="57" t="str">
        <f t="shared" si="50"/>
        <v>S</v>
      </c>
      <c r="B286" s="58">
        <f t="shared" ca="1" si="34"/>
        <v>3</v>
      </c>
      <c r="C286" s="58" t="str">
        <f t="shared" ca="1" si="43"/>
        <v>S</v>
      </c>
      <c r="D286" s="58">
        <f t="shared" ca="1" si="35"/>
        <v>0</v>
      </c>
      <c r="E286" s="58">
        <f t="shared" ca="1" si="44"/>
        <v>1</v>
      </c>
      <c r="F286" s="58">
        <f t="shared" ca="1" si="45"/>
        <v>14</v>
      </c>
      <c r="G286" s="58">
        <f t="shared" ca="1" si="46"/>
        <v>3</v>
      </c>
      <c r="H286" s="58">
        <f t="shared" ca="1" si="47"/>
        <v>0</v>
      </c>
      <c r="I286" s="58">
        <f t="shared" ca="1" si="42"/>
        <v>0</v>
      </c>
      <c r="J286" s="58">
        <f t="shared" ca="1" si="48"/>
        <v>0</v>
      </c>
      <c r="K286" s="58">
        <f t="shared" ca="1" si="49"/>
        <v>0</v>
      </c>
      <c r="L286" s="59" t="s">
        <v>57</v>
      </c>
      <c r="M286" s="60" t="s">
        <v>52</v>
      </c>
      <c r="N286" s="61" t="s">
        <v>52</v>
      </c>
      <c r="O286" s="62" t="s">
        <v>667</v>
      </c>
      <c r="P286" s="63" t="s">
        <v>54</v>
      </c>
      <c r="Q286" s="64">
        <v>87251</v>
      </c>
      <c r="R286" s="65" t="s">
        <v>668</v>
      </c>
      <c r="S286" s="66" t="s">
        <v>94</v>
      </c>
      <c r="T286" s="67">
        <v>27.68</v>
      </c>
      <c r="U286" s="68"/>
      <c r="V286" s="68"/>
      <c r="W286" s="69"/>
      <c r="X286" s="70" t="s">
        <v>12</v>
      </c>
    </row>
    <row r="287" spans="1:24" s="71" customFormat="1" x14ac:dyDescent="0.2">
      <c r="A287" s="57">
        <f t="shared" si="50"/>
        <v>3</v>
      </c>
      <c r="B287" s="58">
        <f t="shared" ca="1" si="34"/>
        <v>3</v>
      </c>
      <c r="C287" s="58">
        <f t="shared" ca="1" si="43"/>
        <v>3</v>
      </c>
      <c r="D287" s="58">
        <f t="shared" ca="1" si="35"/>
        <v>4</v>
      </c>
      <c r="E287" s="58">
        <f t="shared" ca="1" si="44"/>
        <v>1</v>
      </c>
      <c r="F287" s="58">
        <f t="shared" ca="1" si="45"/>
        <v>14</v>
      </c>
      <c r="G287" s="58">
        <f t="shared" ca="1" si="46"/>
        <v>4</v>
      </c>
      <c r="H287" s="58">
        <f t="shared" ca="1" si="47"/>
        <v>0</v>
      </c>
      <c r="I287" s="58">
        <f t="shared" ca="1" si="42"/>
        <v>0</v>
      </c>
      <c r="J287" s="58">
        <f t="shared" ca="1" si="48"/>
        <v>9</v>
      </c>
      <c r="K287" s="58">
        <f t="shared" ca="1" si="49"/>
        <v>4</v>
      </c>
      <c r="L287" s="59" t="s">
        <v>57</v>
      </c>
      <c r="M287" s="60" t="s">
        <v>66</v>
      </c>
      <c r="N287" s="61" t="s">
        <v>66</v>
      </c>
      <c r="O287" s="62" t="s">
        <v>669</v>
      </c>
      <c r="P287" s="63" t="s">
        <v>54</v>
      </c>
      <c r="Q287" s="64"/>
      <c r="R287" s="65" t="s">
        <v>624</v>
      </c>
      <c r="S287" s="66" t="s">
        <v>53</v>
      </c>
      <c r="T287" s="67"/>
      <c r="U287" s="68"/>
      <c r="V287" s="68"/>
      <c r="W287" s="69"/>
      <c r="X287" s="70" t="s">
        <v>12</v>
      </c>
    </row>
    <row r="288" spans="1:24" s="71" customFormat="1" ht="33.75" x14ac:dyDescent="0.2">
      <c r="A288" s="57" t="str">
        <f t="shared" si="50"/>
        <v>S</v>
      </c>
      <c r="B288" s="58">
        <f t="shared" ca="1" si="34"/>
        <v>3</v>
      </c>
      <c r="C288" s="58" t="str">
        <f t="shared" ca="1" si="43"/>
        <v>S</v>
      </c>
      <c r="D288" s="58">
        <f t="shared" ca="1" si="35"/>
        <v>0</v>
      </c>
      <c r="E288" s="58">
        <f t="shared" ca="1" si="44"/>
        <v>1</v>
      </c>
      <c r="F288" s="58">
        <f t="shared" ca="1" si="45"/>
        <v>14</v>
      </c>
      <c r="G288" s="58">
        <f t="shared" ca="1" si="46"/>
        <v>4</v>
      </c>
      <c r="H288" s="58">
        <f t="shared" ca="1" si="47"/>
        <v>0</v>
      </c>
      <c r="I288" s="58">
        <f t="shared" ca="1" si="42"/>
        <v>0</v>
      </c>
      <c r="J288" s="58">
        <f t="shared" ca="1" si="48"/>
        <v>0</v>
      </c>
      <c r="K288" s="58">
        <f t="shared" ca="1" si="49"/>
        <v>0</v>
      </c>
      <c r="L288" s="59" t="s">
        <v>57</v>
      </c>
      <c r="M288" s="60" t="s">
        <v>52</v>
      </c>
      <c r="N288" s="61" t="s">
        <v>52</v>
      </c>
      <c r="O288" s="62" t="s">
        <v>670</v>
      </c>
      <c r="P288" s="63" t="s">
        <v>62</v>
      </c>
      <c r="Q288" s="64">
        <v>221120</v>
      </c>
      <c r="R288" s="65" t="s">
        <v>671</v>
      </c>
      <c r="S288" s="66" t="s">
        <v>71</v>
      </c>
      <c r="T288" s="67">
        <v>1.45</v>
      </c>
      <c r="U288" s="68"/>
      <c r="V288" s="68"/>
      <c r="W288" s="69"/>
      <c r="X288" s="70" t="s">
        <v>12</v>
      </c>
    </row>
    <row r="289" spans="1:24" s="71" customFormat="1" ht="22.5" x14ac:dyDescent="0.2">
      <c r="A289" s="57" t="str">
        <f t="shared" si="50"/>
        <v>S</v>
      </c>
      <c r="B289" s="58">
        <f t="shared" ca="1" si="34"/>
        <v>3</v>
      </c>
      <c r="C289" s="58" t="str">
        <f t="shared" ca="1" si="43"/>
        <v>S</v>
      </c>
      <c r="D289" s="58">
        <f t="shared" ca="1" si="35"/>
        <v>0</v>
      </c>
      <c r="E289" s="58">
        <f t="shared" ca="1" si="44"/>
        <v>1</v>
      </c>
      <c r="F289" s="58">
        <f t="shared" ca="1" si="45"/>
        <v>14</v>
      </c>
      <c r="G289" s="58">
        <f t="shared" ca="1" si="46"/>
        <v>4</v>
      </c>
      <c r="H289" s="58">
        <f t="shared" ca="1" si="47"/>
        <v>0</v>
      </c>
      <c r="I289" s="58">
        <f t="shared" ca="1" si="42"/>
        <v>0</v>
      </c>
      <c r="J289" s="58">
        <f t="shared" ca="1" si="48"/>
        <v>0</v>
      </c>
      <c r="K289" s="58">
        <f t="shared" ca="1" si="49"/>
        <v>0</v>
      </c>
      <c r="L289" s="59" t="s">
        <v>57</v>
      </c>
      <c r="M289" s="60" t="s">
        <v>52</v>
      </c>
      <c r="N289" s="61" t="s">
        <v>52</v>
      </c>
      <c r="O289" s="62" t="s">
        <v>672</v>
      </c>
      <c r="P289" s="63" t="s">
        <v>62</v>
      </c>
      <c r="Q289" s="64">
        <v>221126</v>
      </c>
      <c r="R289" s="65" t="s">
        <v>673</v>
      </c>
      <c r="S289" s="66" t="s">
        <v>71</v>
      </c>
      <c r="T289" s="67">
        <v>1.06</v>
      </c>
      <c r="U289" s="68"/>
      <c r="V289" s="68"/>
      <c r="W289" s="69"/>
      <c r="X289" s="70" t="s">
        <v>12</v>
      </c>
    </row>
    <row r="290" spans="1:24" s="71" customFormat="1" x14ac:dyDescent="0.2">
      <c r="A290" s="57" t="str">
        <f t="shared" si="50"/>
        <v>S</v>
      </c>
      <c r="B290" s="58">
        <f t="shared" ca="1" si="34"/>
        <v>3</v>
      </c>
      <c r="C290" s="58" t="str">
        <f t="shared" ca="1" si="43"/>
        <v>S</v>
      </c>
      <c r="D290" s="58">
        <f t="shared" ca="1" si="35"/>
        <v>0</v>
      </c>
      <c r="E290" s="58">
        <f t="shared" ca="1" si="44"/>
        <v>1</v>
      </c>
      <c r="F290" s="58">
        <f t="shared" ca="1" si="45"/>
        <v>14</v>
      </c>
      <c r="G290" s="58">
        <f t="shared" ca="1" si="46"/>
        <v>4</v>
      </c>
      <c r="H290" s="58">
        <f t="shared" ca="1" si="47"/>
        <v>0</v>
      </c>
      <c r="I290" s="58">
        <f t="shared" ca="1" si="42"/>
        <v>0</v>
      </c>
      <c r="J290" s="58">
        <f t="shared" ca="1" si="48"/>
        <v>0</v>
      </c>
      <c r="K290" s="58">
        <f t="shared" ca="1" si="49"/>
        <v>0</v>
      </c>
      <c r="L290" s="59" t="s">
        <v>57</v>
      </c>
      <c r="M290" s="60" t="s">
        <v>52</v>
      </c>
      <c r="N290" s="61" t="s">
        <v>52</v>
      </c>
      <c r="O290" s="62" t="s">
        <v>674</v>
      </c>
      <c r="P290" s="63" t="s">
        <v>62</v>
      </c>
      <c r="Q290" s="64">
        <v>220102</v>
      </c>
      <c r="R290" s="65" t="s">
        <v>675</v>
      </c>
      <c r="S290" s="66" t="s">
        <v>71</v>
      </c>
      <c r="T290" s="67">
        <v>3.85</v>
      </c>
      <c r="U290" s="68"/>
      <c r="V290" s="68"/>
      <c r="W290" s="69"/>
      <c r="X290" s="70" t="s">
        <v>12</v>
      </c>
    </row>
    <row r="291" spans="1:24" s="71" customFormat="1" x14ac:dyDescent="0.2">
      <c r="A291" s="57">
        <f t="shared" si="50"/>
        <v>3</v>
      </c>
      <c r="B291" s="58">
        <f t="shared" ca="1" si="34"/>
        <v>3</v>
      </c>
      <c r="C291" s="58">
        <f t="shared" ca="1" si="43"/>
        <v>3</v>
      </c>
      <c r="D291" s="58">
        <f t="shared" ca="1" si="35"/>
        <v>3</v>
      </c>
      <c r="E291" s="58">
        <f t="shared" ca="1" si="44"/>
        <v>1</v>
      </c>
      <c r="F291" s="58">
        <f t="shared" ca="1" si="45"/>
        <v>14</v>
      </c>
      <c r="G291" s="58">
        <f t="shared" ca="1" si="46"/>
        <v>5</v>
      </c>
      <c r="H291" s="58">
        <f t="shared" ca="1" si="47"/>
        <v>0</v>
      </c>
      <c r="I291" s="58">
        <f t="shared" ca="1" si="42"/>
        <v>0</v>
      </c>
      <c r="J291" s="58">
        <f t="shared" ca="1" si="48"/>
        <v>5</v>
      </c>
      <c r="K291" s="58">
        <f t="shared" ca="1" si="49"/>
        <v>3</v>
      </c>
      <c r="L291" s="59" t="s">
        <v>57</v>
      </c>
      <c r="M291" s="60" t="s">
        <v>66</v>
      </c>
      <c r="N291" s="61" t="s">
        <v>66</v>
      </c>
      <c r="O291" s="62" t="s">
        <v>676</v>
      </c>
      <c r="P291" s="63" t="s">
        <v>54</v>
      </c>
      <c r="Q291" s="64"/>
      <c r="R291" s="65" t="s">
        <v>134</v>
      </c>
      <c r="S291" s="66" t="s">
        <v>53</v>
      </c>
      <c r="T291" s="67"/>
      <c r="U291" s="68"/>
      <c r="V291" s="68"/>
      <c r="W291" s="69"/>
      <c r="X291" s="70" t="s">
        <v>12</v>
      </c>
    </row>
    <row r="292" spans="1:24" s="71" customFormat="1" ht="22.5" x14ac:dyDescent="0.2">
      <c r="A292" s="57" t="str">
        <f t="shared" si="50"/>
        <v>S</v>
      </c>
      <c r="B292" s="58">
        <f t="shared" ca="1" si="34"/>
        <v>3</v>
      </c>
      <c r="C292" s="58" t="str">
        <f t="shared" ca="1" si="43"/>
        <v>S</v>
      </c>
      <c r="D292" s="58">
        <f t="shared" ca="1" si="35"/>
        <v>0</v>
      </c>
      <c r="E292" s="58">
        <f t="shared" ca="1" si="44"/>
        <v>1</v>
      </c>
      <c r="F292" s="58">
        <f t="shared" ca="1" si="45"/>
        <v>14</v>
      </c>
      <c r="G292" s="58">
        <f t="shared" ca="1" si="46"/>
        <v>5</v>
      </c>
      <c r="H292" s="58">
        <f t="shared" ca="1" si="47"/>
        <v>0</v>
      </c>
      <c r="I292" s="58">
        <f t="shared" ca="1" si="42"/>
        <v>0</v>
      </c>
      <c r="J292" s="58">
        <f t="shared" ca="1" si="48"/>
        <v>0</v>
      </c>
      <c r="K292" s="58">
        <f t="shared" ca="1" si="49"/>
        <v>0</v>
      </c>
      <c r="L292" s="59" t="s">
        <v>57</v>
      </c>
      <c r="M292" s="60" t="s">
        <v>52</v>
      </c>
      <c r="N292" s="61" t="s">
        <v>52</v>
      </c>
      <c r="O292" s="62" t="s">
        <v>677</v>
      </c>
      <c r="P292" s="63" t="s">
        <v>62</v>
      </c>
      <c r="Q292" s="64">
        <v>221126</v>
      </c>
      <c r="R292" s="65" t="s">
        <v>673</v>
      </c>
      <c r="S292" s="66" t="s">
        <v>71</v>
      </c>
      <c r="T292" s="67">
        <v>41.03</v>
      </c>
      <c r="U292" s="68"/>
      <c r="V292" s="68"/>
      <c r="W292" s="69"/>
      <c r="X292" s="70" t="s">
        <v>12</v>
      </c>
    </row>
    <row r="293" spans="1:24" s="71" customFormat="1" x14ac:dyDescent="0.2">
      <c r="A293" s="57" t="str">
        <f t="shared" si="50"/>
        <v>S</v>
      </c>
      <c r="B293" s="58">
        <f t="shared" ca="1" si="34"/>
        <v>3</v>
      </c>
      <c r="C293" s="58" t="str">
        <f t="shared" ca="1" si="43"/>
        <v>S</v>
      </c>
      <c r="D293" s="58">
        <f t="shared" ca="1" si="35"/>
        <v>0</v>
      </c>
      <c r="E293" s="58">
        <f t="shared" ca="1" si="44"/>
        <v>1</v>
      </c>
      <c r="F293" s="58">
        <f t="shared" ca="1" si="45"/>
        <v>14</v>
      </c>
      <c r="G293" s="58">
        <f t="shared" ca="1" si="46"/>
        <v>5</v>
      </c>
      <c r="H293" s="58">
        <f t="shared" ca="1" si="47"/>
        <v>0</v>
      </c>
      <c r="I293" s="58">
        <f t="shared" ca="1" si="42"/>
        <v>0</v>
      </c>
      <c r="J293" s="58">
        <f t="shared" ca="1" si="48"/>
        <v>0</v>
      </c>
      <c r="K293" s="58">
        <f t="shared" ca="1" si="49"/>
        <v>0</v>
      </c>
      <c r="L293" s="59" t="s">
        <v>57</v>
      </c>
      <c r="M293" s="60" t="s">
        <v>52</v>
      </c>
      <c r="N293" s="61" t="s">
        <v>52</v>
      </c>
      <c r="O293" s="62" t="s">
        <v>678</v>
      </c>
      <c r="P293" s="63" t="s">
        <v>62</v>
      </c>
      <c r="Q293" s="64">
        <v>220102</v>
      </c>
      <c r="R293" s="65" t="s">
        <v>675</v>
      </c>
      <c r="S293" s="66" t="s">
        <v>71</v>
      </c>
      <c r="T293" s="67">
        <v>448.66</v>
      </c>
      <c r="U293" s="68"/>
      <c r="V293" s="68"/>
      <c r="W293" s="69"/>
      <c r="X293" s="70" t="s">
        <v>12</v>
      </c>
    </row>
    <row r="294" spans="1:24" s="71" customFormat="1" x14ac:dyDescent="0.2">
      <c r="A294" s="57">
        <f t="shared" si="0"/>
        <v>3</v>
      </c>
      <c r="B294" s="58">
        <f t="shared" ca="1" si="34"/>
        <v>3</v>
      </c>
      <c r="C294" s="58">
        <f t="shared" ca="1" si="43"/>
        <v>3</v>
      </c>
      <c r="D294" s="58">
        <f t="shared" ca="1" si="35"/>
        <v>2</v>
      </c>
      <c r="E294" s="58">
        <f t="shared" ca="1" si="44"/>
        <v>1</v>
      </c>
      <c r="F294" s="58">
        <f t="shared" ca="1" si="45"/>
        <v>14</v>
      </c>
      <c r="G294" s="58">
        <f t="shared" ca="1" si="46"/>
        <v>6</v>
      </c>
      <c r="H294" s="58">
        <f t="shared" ca="1" si="47"/>
        <v>0</v>
      </c>
      <c r="I294" s="58">
        <f t="shared" ca="1" si="42"/>
        <v>0</v>
      </c>
      <c r="J294" s="58">
        <f t="shared" ca="1" si="48"/>
        <v>2</v>
      </c>
      <c r="K294" s="58">
        <f t="shared" ca="1" si="49"/>
        <v>29</v>
      </c>
      <c r="L294" s="59" t="s">
        <v>57</v>
      </c>
      <c r="M294" s="60" t="s">
        <v>66</v>
      </c>
      <c r="N294" s="61" t="s">
        <v>66</v>
      </c>
      <c r="O294" s="62" t="s">
        <v>679</v>
      </c>
      <c r="P294" s="63" t="s">
        <v>54</v>
      </c>
      <c r="Q294" s="64"/>
      <c r="R294" s="65" t="s">
        <v>143</v>
      </c>
      <c r="S294" s="66" t="s">
        <v>53</v>
      </c>
      <c r="T294" s="67"/>
      <c r="U294" s="68"/>
      <c r="V294" s="68"/>
      <c r="W294" s="69"/>
      <c r="X294" s="70" t="s">
        <v>12</v>
      </c>
    </row>
    <row r="295" spans="1:24" s="71" customFormat="1" x14ac:dyDescent="0.2">
      <c r="A295" s="57" t="str">
        <f t="shared" si="0"/>
        <v>S</v>
      </c>
      <c r="B295" s="58">
        <f t="shared" ca="1" si="34"/>
        <v>3</v>
      </c>
      <c r="C295" s="58" t="str">
        <f t="shared" ca="1" si="43"/>
        <v>S</v>
      </c>
      <c r="D295" s="58">
        <f t="shared" ca="1" si="35"/>
        <v>0</v>
      </c>
      <c r="E295" s="58">
        <f t="shared" ca="1" si="44"/>
        <v>1</v>
      </c>
      <c r="F295" s="58">
        <f t="shared" ca="1" si="45"/>
        <v>14</v>
      </c>
      <c r="G295" s="58">
        <f t="shared" ca="1" si="46"/>
        <v>6</v>
      </c>
      <c r="H295" s="58">
        <f t="shared" ca="1" si="47"/>
        <v>0</v>
      </c>
      <c r="I295" s="58">
        <f t="shared" ca="1" si="42"/>
        <v>0</v>
      </c>
      <c r="J295" s="58">
        <f t="shared" ca="1" si="48"/>
        <v>0</v>
      </c>
      <c r="K295" s="58">
        <f t="shared" ca="1" si="49"/>
        <v>0</v>
      </c>
      <c r="L295" s="59" t="s">
        <v>57</v>
      </c>
      <c r="M295" s="60" t="s">
        <v>52</v>
      </c>
      <c r="N295" s="61" t="s">
        <v>52</v>
      </c>
      <c r="O295" s="62" t="s">
        <v>680</v>
      </c>
      <c r="P295" s="63" t="s">
        <v>62</v>
      </c>
      <c r="Q295" s="64">
        <v>220102</v>
      </c>
      <c r="R295" s="65" t="s">
        <v>675</v>
      </c>
      <c r="S295" s="66" t="s">
        <v>71</v>
      </c>
      <c r="T295" s="67">
        <v>0.99</v>
      </c>
      <c r="U295" s="68"/>
      <c r="V295" s="68"/>
      <c r="W295" s="69"/>
      <c r="X295" s="70" t="s">
        <v>12</v>
      </c>
    </row>
    <row r="296" spans="1:24" s="71" customFormat="1" x14ac:dyDescent="0.2">
      <c r="A296" s="57">
        <f t="shared" si="0"/>
        <v>2</v>
      </c>
      <c r="B296" s="58">
        <f t="shared" ca="1" si="34"/>
        <v>2</v>
      </c>
      <c r="C296" s="58">
        <f t="shared" ca="1" si="43"/>
        <v>2</v>
      </c>
      <c r="D296" s="58">
        <f t="shared" ca="1" si="35"/>
        <v>3</v>
      </c>
      <c r="E296" s="58">
        <f t="shared" ca="1" si="44"/>
        <v>1</v>
      </c>
      <c r="F296" s="58">
        <f t="shared" ca="1" si="45"/>
        <v>15</v>
      </c>
      <c r="G296" s="58">
        <f t="shared" ca="1" si="46"/>
        <v>0</v>
      </c>
      <c r="H296" s="58">
        <f t="shared" ca="1" si="47"/>
        <v>0</v>
      </c>
      <c r="I296" s="58">
        <f t="shared" ca="1" si="42"/>
        <v>0</v>
      </c>
      <c r="J296" s="58">
        <f t="shared" ca="1" si="48"/>
        <v>41</v>
      </c>
      <c r="K296" s="58">
        <f t="shared" ca="1" si="49"/>
        <v>3</v>
      </c>
      <c r="L296" s="59" t="s">
        <v>57</v>
      </c>
      <c r="M296" s="60" t="s">
        <v>63</v>
      </c>
      <c r="N296" s="61" t="s">
        <v>63</v>
      </c>
      <c r="O296" s="62" t="s">
        <v>681</v>
      </c>
      <c r="P296" s="63"/>
      <c r="Q296" s="64"/>
      <c r="R296" s="96" t="s">
        <v>682</v>
      </c>
      <c r="S296" s="66" t="s">
        <v>53</v>
      </c>
      <c r="T296" s="67"/>
      <c r="U296" s="68"/>
      <c r="V296" s="68"/>
      <c r="W296" s="69"/>
      <c r="X296" s="70" t="s">
        <v>12</v>
      </c>
    </row>
    <row r="297" spans="1:24" s="71" customFormat="1" x14ac:dyDescent="0.2">
      <c r="A297" s="57" t="str">
        <f t="shared" ref="A297:A298" si="51">CHOOSE(1+LOG(1+2*(ORÇAMENTO.Nivel="Nível 1")+4*(ORÇAMENTO.Nivel="Nível 2")+8*(ORÇAMENTO.Nivel="Nível 3")+16*(ORÇAMENTO.Nivel="Nível 4")+32*(ORÇAMENTO.Nivel="Serviço"),2),0,1,2,3,4,"S")</f>
        <v>S</v>
      </c>
      <c r="B297" s="58">
        <f t="shared" ca="1" si="34"/>
        <v>2</v>
      </c>
      <c r="C297" s="58" t="str">
        <f t="shared" ca="1" si="43"/>
        <v>S</v>
      </c>
      <c r="D297" s="58">
        <f t="shared" ca="1" si="35"/>
        <v>0</v>
      </c>
      <c r="E297" s="58">
        <f t="shared" ca="1" si="44"/>
        <v>1</v>
      </c>
      <c r="F297" s="58">
        <f t="shared" ca="1" si="45"/>
        <v>15</v>
      </c>
      <c r="G297" s="58">
        <f t="shared" ca="1" si="46"/>
        <v>0</v>
      </c>
      <c r="H297" s="58">
        <f t="shared" ca="1" si="47"/>
        <v>0</v>
      </c>
      <c r="I297" s="58">
        <f t="shared" ca="1" si="42"/>
        <v>0</v>
      </c>
      <c r="J297" s="58">
        <f t="shared" ca="1" si="48"/>
        <v>0</v>
      </c>
      <c r="K297" s="58">
        <f t="shared" ca="1" si="49"/>
        <v>0</v>
      </c>
      <c r="L297" s="59" t="s">
        <v>57</v>
      </c>
      <c r="M297" s="60" t="s">
        <v>52</v>
      </c>
      <c r="N297" s="61" t="s">
        <v>52</v>
      </c>
      <c r="O297" s="62" t="s">
        <v>683</v>
      </c>
      <c r="P297" s="63" t="s">
        <v>62</v>
      </c>
      <c r="Q297" s="64">
        <v>230174</v>
      </c>
      <c r="R297" s="65" t="s">
        <v>684</v>
      </c>
      <c r="S297" s="66" t="s">
        <v>219</v>
      </c>
      <c r="T297" s="67">
        <v>6</v>
      </c>
      <c r="U297" s="68"/>
      <c r="V297" s="68"/>
      <c r="W297" s="69"/>
      <c r="X297" s="70" t="s">
        <v>12</v>
      </c>
    </row>
    <row r="298" spans="1:24" s="71" customFormat="1" x14ac:dyDescent="0.2">
      <c r="A298" s="57" t="str">
        <f t="shared" si="51"/>
        <v>S</v>
      </c>
      <c r="B298" s="58">
        <f t="shared" ca="1" si="34"/>
        <v>2</v>
      </c>
      <c r="C298" s="58" t="str">
        <f t="shared" ca="1" si="43"/>
        <v>S</v>
      </c>
      <c r="D298" s="58">
        <f t="shared" ca="1" si="35"/>
        <v>0</v>
      </c>
      <c r="E298" s="58">
        <f t="shared" ca="1" si="44"/>
        <v>1</v>
      </c>
      <c r="F298" s="58">
        <f t="shared" ca="1" si="45"/>
        <v>15</v>
      </c>
      <c r="G298" s="58">
        <f t="shared" ca="1" si="46"/>
        <v>0</v>
      </c>
      <c r="H298" s="58">
        <f t="shared" ca="1" si="47"/>
        <v>0</v>
      </c>
      <c r="I298" s="58">
        <f t="shared" ca="1" si="42"/>
        <v>0</v>
      </c>
      <c r="J298" s="58">
        <f t="shared" ca="1" si="48"/>
        <v>0</v>
      </c>
      <c r="K298" s="58">
        <f t="shared" ca="1" si="49"/>
        <v>0</v>
      </c>
      <c r="L298" s="59" t="s">
        <v>57</v>
      </c>
      <c r="M298" s="60" t="s">
        <v>52</v>
      </c>
      <c r="N298" s="61" t="s">
        <v>52</v>
      </c>
      <c r="O298" s="62" t="s">
        <v>685</v>
      </c>
      <c r="P298" s="63" t="s">
        <v>62</v>
      </c>
      <c r="Q298" s="64">
        <v>230176</v>
      </c>
      <c r="R298" s="65" t="s">
        <v>686</v>
      </c>
      <c r="S298" s="66" t="s">
        <v>219</v>
      </c>
      <c r="T298" s="67">
        <v>6</v>
      </c>
      <c r="U298" s="68"/>
      <c r="V298" s="68"/>
      <c r="W298" s="69"/>
      <c r="X298" s="70" t="s">
        <v>12</v>
      </c>
    </row>
    <row r="299" spans="1:24" s="71" customFormat="1" x14ac:dyDescent="0.2">
      <c r="A299" s="57">
        <f t="shared" si="0"/>
        <v>2</v>
      </c>
      <c r="B299" s="58">
        <f t="shared" ca="1" si="34"/>
        <v>2</v>
      </c>
      <c r="C299" s="58">
        <f t="shared" ca="1" si="43"/>
        <v>2</v>
      </c>
      <c r="D299" s="58">
        <f t="shared" ca="1" si="35"/>
        <v>3</v>
      </c>
      <c r="E299" s="58">
        <f t="shared" ca="1" si="44"/>
        <v>1</v>
      </c>
      <c r="F299" s="58">
        <f t="shared" ca="1" si="45"/>
        <v>16</v>
      </c>
      <c r="G299" s="58">
        <f t="shared" ca="1" si="46"/>
        <v>0</v>
      </c>
      <c r="H299" s="58">
        <f t="shared" ca="1" si="47"/>
        <v>0</v>
      </c>
      <c r="I299" s="58">
        <f t="shared" ca="1" si="42"/>
        <v>0</v>
      </c>
      <c r="J299" s="58">
        <f t="shared" ca="1" si="48"/>
        <v>38</v>
      </c>
      <c r="K299" s="58">
        <f t="shared" ca="1" si="49"/>
        <v>3</v>
      </c>
      <c r="L299" s="59" t="s">
        <v>57</v>
      </c>
      <c r="M299" s="60" t="s">
        <v>63</v>
      </c>
      <c r="N299" s="61" t="s">
        <v>63</v>
      </c>
      <c r="O299" s="62" t="s">
        <v>687</v>
      </c>
      <c r="P299" s="63"/>
      <c r="Q299" s="64"/>
      <c r="R299" s="96" t="s">
        <v>688</v>
      </c>
      <c r="S299" s="66" t="s">
        <v>53</v>
      </c>
      <c r="T299" s="67"/>
      <c r="U299" s="68"/>
      <c r="V299" s="68"/>
      <c r="W299" s="69"/>
      <c r="X299" s="70" t="s">
        <v>12</v>
      </c>
    </row>
    <row r="300" spans="1:24" s="71" customFormat="1" x14ac:dyDescent="0.2">
      <c r="A300" s="57" t="str">
        <f t="shared" si="0"/>
        <v>S</v>
      </c>
      <c r="B300" s="58">
        <f t="shared" ca="1" si="34"/>
        <v>2</v>
      </c>
      <c r="C300" s="58" t="str">
        <f t="shared" ca="1" si="43"/>
        <v>S</v>
      </c>
      <c r="D300" s="58">
        <f t="shared" ca="1" si="35"/>
        <v>0</v>
      </c>
      <c r="E300" s="58">
        <f t="shared" ca="1" si="44"/>
        <v>1</v>
      </c>
      <c r="F300" s="58">
        <f t="shared" ca="1" si="45"/>
        <v>16</v>
      </c>
      <c r="G300" s="58">
        <f t="shared" ca="1" si="46"/>
        <v>0</v>
      </c>
      <c r="H300" s="58">
        <f t="shared" ca="1" si="47"/>
        <v>0</v>
      </c>
      <c r="I300" s="58">
        <f t="shared" ca="1" si="42"/>
        <v>0</v>
      </c>
      <c r="J300" s="58">
        <f t="shared" ca="1" si="48"/>
        <v>0</v>
      </c>
      <c r="K300" s="58">
        <f t="shared" ca="1" si="49"/>
        <v>0</v>
      </c>
      <c r="L300" s="59" t="s">
        <v>57</v>
      </c>
      <c r="M300" s="60" t="s">
        <v>52</v>
      </c>
      <c r="N300" s="61" t="s">
        <v>52</v>
      </c>
      <c r="O300" s="62" t="s">
        <v>689</v>
      </c>
      <c r="P300" s="63" t="s">
        <v>54</v>
      </c>
      <c r="Q300" s="64">
        <v>90778</v>
      </c>
      <c r="R300" s="65" t="s">
        <v>690</v>
      </c>
      <c r="S300" s="66" t="s">
        <v>691</v>
      </c>
      <c r="T300" s="67">
        <v>90</v>
      </c>
      <c r="U300" s="68"/>
      <c r="V300" s="68"/>
      <c r="W300" s="69"/>
      <c r="X300" s="70" t="s">
        <v>692</v>
      </c>
    </row>
    <row r="301" spans="1:24" s="71" customFormat="1" x14ac:dyDescent="0.2">
      <c r="A301" s="57" t="str">
        <f t="shared" si="0"/>
        <v>S</v>
      </c>
      <c r="B301" s="58">
        <f t="shared" ca="1" si="34"/>
        <v>2</v>
      </c>
      <c r="C301" s="58" t="str">
        <f t="shared" ca="1" si="43"/>
        <v>S</v>
      </c>
      <c r="D301" s="58">
        <f t="shared" ca="1" si="35"/>
        <v>0</v>
      </c>
      <c r="E301" s="58">
        <f t="shared" ca="1" si="44"/>
        <v>1</v>
      </c>
      <c r="F301" s="58">
        <f t="shared" ca="1" si="45"/>
        <v>16</v>
      </c>
      <c r="G301" s="58">
        <f t="shared" ca="1" si="46"/>
        <v>0</v>
      </c>
      <c r="H301" s="58">
        <f t="shared" ca="1" si="47"/>
        <v>0</v>
      </c>
      <c r="I301" s="58">
        <f t="shared" ca="1" si="42"/>
        <v>0</v>
      </c>
      <c r="J301" s="58">
        <f t="shared" ca="1" si="48"/>
        <v>0</v>
      </c>
      <c r="K301" s="58">
        <f t="shared" ca="1" si="49"/>
        <v>0</v>
      </c>
      <c r="L301" s="59" t="s">
        <v>57</v>
      </c>
      <c r="M301" s="60" t="s">
        <v>52</v>
      </c>
      <c r="N301" s="61" t="s">
        <v>52</v>
      </c>
      <c r="O301" s="62" t="s">
        <v>693</v>
      </c>
      <c r="P301" s="63" t="s">
        <v>54</v>
      </c>
      <c r="Q301" s="64">
        <v>90776</v>
      </c>
      <c r="R301" s="65" t="s">
        <v>694</v>
      </c>
      <c r="S301" s="66" t="s">
        <v>691</v>
      </c>
      <c r="T301" s="67">
        <v>450</v>
      </c>
      <c r="U301" s="68"/>
      <c r="V301" s="68"/>
      <c r="W301" s="69"/>
      <c r="X301" s="70" t="s">
        <v>695</v>
      </c>
    </row>
    <row r="302" spans="1:24" s="71" customFormat="1" x14ac:dyDescent="0.2">
      <c r="A302" s="57">
        <f t="shared" si="0"/>
        <v>2</v>
      </c>
      <c r="B302" s="58">
        <f t="shared" ca="1" si="34"/>
        <v>2</v>
      </c>
      <c r="C302" s="58">
        <f t="shared" ca="1" si="43"/>
        <v>2</v>
      </c>
      <c r="D302" s="58">
        <f t="shared" ca="1" si="35"/>
        <v>25</v>
      </c>
      <c r="E302" s="58">
        <f t="shared" ca="1" si="44"/>
        <v>1</v>
      </c>
      <c r="F302" s="58">
        <f t="shared" ca="1" si="45"/>
        <v>17</v>
      </c>
      <c r="G302" s="58">
        <f t="shared" ca="1" si="46"/>
        <v>0</v>
      </c>
      <c r="H302" s="58">
        <f t="shared" ca="1" si="47"/>
        <v>0</v>
      </c>
      <c r="I302" s="58">
        <f t="shared" ca="1" si="42"/>
        <v>0</v>
      </c>
      <c r="J302" s="58">
        <f t="shared" ca="1" si="48"/>
        <v>35</v>
      </c>
      <c r="K302" s="58">
        <f t="shared" ca="1" si="49"/>
        <v>25</v>
      </c>
      <c r="L302" s="59" t="s">
        <v>57</v>
      </c>
      <c r="M302" s="60" t="s">
        <v>63</v>
      </c>
      <c r="N302" s="61" t="s">
        <v>63</v>
      </c>
      <c r="O302" s="62" t="s">
        <v>696</v>
      </c>
      <c r="P302" s="63"/>
      <c r="Q302" s="64"/>
      <c r="R302" s="96" t="s">
        <v>697</v>
      </c>
      <c r="S302" s="66" t="s">
        <v>53</v>
      </c>
      <c r="T302" s="67"/>
      <c r="U302" s="68"/>
      <c r="V302" s="68"/>
      <c r="W302" s="69"/>
      <c r="X302" s="70" t="s">
        <v>12</v>
      </c>
    </row>
    <row r="303" spans="1:24" s="71" customFormat="1" x14ac:dyDescent="0.2">
      <c r="A303" s="57">
        <f t="shared" ref="A303:A324" si="52">CHOOSE(1+LOG(1+2*(ORÇAMENTO.Nivel="Nível 1")+4*(ORÇAMENTO.Nivel="Nível 2")+8*(ORÇAMENTO.Nivel="Nível 3")+16*(ORÇAMENTO.Nivel="Nível 4")+32*(ORÇAMENTO.Nivel="Serviço"),2),0,1,2,3,4,"S")</f>
        <v>3</v>
      </c>
      <c r="B303" s="58">
        <f t="shared" ca="1" si="34"/>
        <v>3</v>
      </c>
      <c r="C303" s="58">
        <f t="shared" ca="1" si="43"/>
        <v>3</v>
      </c>
      <c r="D303" s="58">
        <f t="shared" ca="1" si="35"/>
        <v>3</v>
      </c>
      <c r="E303" s="58">
        <f t="shared" ca="1" si="44"/>
        <v>1</v>
      </c>
      <c r="F303" s="58">
        <f t="shared" ca="1" si="45"/>
        <v>17</v>
      </c>
      <c r="G303" s="58">
        <f t="shared" ca="1" si="46"/>
        <v>1</v>
      </c>
      <c r="H303" s="58">
        <f t="shared" ca="1" si="47"/>
        <v>0</v>
      </c>
      <c r="I303" s="58">
        <f t="shared" ca="1" si="42"/>
        <v>0</v>
      </c>
      <c r="J303" s="58">
        <f t="shared" ca="1" si="48"/>
        <v>24</v>
      </c>
      <c r="K303" s="58">
        <f t="shared" ca="1" si="49"/>
        <v>3</v>
      </c>
      <c r="L303" s="59" t="s">
        <v>57</v>
      </c>
      <c r="M303" s="60" t="s">
        <v>66</v>
      </c>
      <c r="N303" s="61" t="s">
        <v>66</v>
      </c>
      <c r="O303" s="62" t="s">
        <v>698</v>
      </c>
      <c r="P303" s="63" t="s">
        <v>54</v>
      </c>
      <c r="Q303" s="64"/>
      <c r="R303" s="65" t="s">
        <v>123</v>
      </c>
      <c r="S303" s="66" t="s">
        <v>53</v>
      </c>
      <c r="T303" s="67"/>
      <c r="U303" s="68"/>
      <c r="V303" s="68"/>
      <c r="W303" s="69"/>
      <c r="X303" s="70" t="s">
        <v>12</v>
      </c>
    </row>
    <row r="304" spans="1:24" s="71" customFormat="1" x14ac:dyDescent="0.2">
      <c r="A304" s="57" t="str">
        <f t="shared" si="52"/>
        <v>S</v>
      </c>
      <c r="B304" s="58">
        <f t="shared" ca="1" si="34"/>
        <v>3</v>
      </c>
      <c r="C304" s="58" t="str">
        <f t="shared" ca="1" si="43"/>
        <v>S</v>
      </c>
      <c r="D304" s="58">
        <f t="shared" ca="1" si="35"/>
        <v>0</v>
      </c>
      <c r="E304" s="58">
        <f t="shared" ca="1" si="44"/>
        <v>1</v>
      </c>
      <c r="F304" s="58">
        <f t="shared" ca="1" si="45"/>
        <v>17</v>
      </c>
      <c r="G304" s="58">
        <f t="shared" ca="1" si="46"/>
        <v>1</v>
      </c>
      <c r="H304" s="58">
        <f t="shared" ca="1" si="47"/>
        <v>0</v>
      </c>
      <c r="I304" s="58">
        <f t="shared" ca="1" si="42"/>
        <v>0</v>
      </c>
      <c r="J304" s="58">
        <f t="shared" ca="1" si="48"/>
        <v>0</v>
      </c>
      <c r="K304" s="58">
        <f t="shared" ca="1" si="49"/>
        <v>0</v>
      </c>
      <c r="L304" s="59" t="s">
        <v>57</v>
      </c>
      <c r="M304" s="60" t="s">
        <v>52</v>
      </c>
      <c r="N304" s="61" t="s">
        <v>52</v>
      </c>
      <c r="O304" s="62" t="s">
        <v>699</v>
      </c>
      <c r="P304" s="63" t="s">
        <v>54</v>
      </c>
      <c r="Q304" s="64" t="s">
        <v>700</v>
      </c>
      <c r="R304" s="65" t="s">
        <v>701</v>
      </c>
      <c r="S304" s="66" t="s">
        <v>94</v>
      </c>
      <c r="T304" s="67">
        <v>328.2</v>
      </c>
      <c r="U304" s="68"/>
      <c r="V304" s="68"/>
      <c r="W304" s="69"/>
      <c r="X304" s="70" t="s">
        <v>702</v>
      </c>
    </row>
    <row r="305" spans="1:24" s="71" customFormat="1" ht="22.5" x14ac:dyDescent="0.2">
      <c r="A305" s="57" t="str">
        <f t="shared" si="52"/>
        <v>S</v>
      </c>
      <c r="B305" s="58">
        <f t="shared" ref="B305:B336" ca="1" si="53">IF(OR(C305="s",C305=0),OFFSET(B305,-1,0),C305)</f>
        <v>3</v>
      </c>
      <c r="C305" s="58" t="str">
        <f t="shared" ca="1" si="43"/>
        <v>S</v>
      </c>
      <c r="D305" s="58">
        <f t="shared" ref="D305:D336" ca="1" si="54">IF(OR(C305="S",C305=0),0,IF(ISERROR(K305),J305,SMALL(J305:K305,1)))</f>
        <v>0</v>
      </c>
      <c r="E305" s="58">
        <f t="shared" ca="1" si="44"/>
        <v>1</v>
      </c>
      <c r="F305" s="58">
        <f t="shared" ca="1" si="45"/>
        <v>17</v>
      </c>
      <c r="G305" s="58">
        <f t="shared" ca="1" si="46"/>
        <v>1</v>
      </c>
      <c r="H305" s="58">
        <f t="shared" ca="1" si="47"/>
        <v>0</v>
      </c>
      <c r="I305" s="58">
        <f t="shared" ca="1" si="42"/>
        <v>0</v>
      </c>
      <c r="J305" s="58">
        <f t="shared" ca="1" si="48"/>
        <v>0</v>
      </c>
      <c r="K305" s="58">
        <f t="shared" ca="1" si="49"/>
        <v>0</v>
      </c>
      <c r="L305" s="59" t="s">
        <v>57</v>
      </c>
      <c r="M305" s="60" t="s">
        <v>52</v>
      </c>
      <c r="N305" s="61" t="s">
        <v>52</v>
      </c>
      <c r="O305" s="62" t="s">
        <v>703</v>
      </c>
      <c r="P305" s="63" t="s">
        <v>54</v>
      </c>
      <c r="Q305" s="64">
        <v>41595</v>
      </c>
      <c r="R305" s="65" t="s">
        <v>704</v>
      </c>
      <c r="S305" s="66" t="s">
        <v>128</v>
      </c>
      <c r="T305" s="67">
        <v>100.6</v>
      </c>
      <c r="U305" s="68"/>
      <c r="V305" s="68"/>
      <c r="W305" s="69"/>
      <c r="X305" s="70" t="s">
        <v>705</v>
      </c>
    </row>
    <row r="306" spans="1:24" s="71" customFormat="1" x14ac:dyDescent="0.2">
      <c r="A306" s="57">
        <f t="shared" si="52"/>
        <v>3</v>
      </c>
      <c r="B306" s="58">
        <f t="shared" ca="1" si="53"/>
        <v>3</v>
      </c>
      <c r="C306" s="58">
        <f t="shared" ca="1" si="43"/>
        <v>3</v>
      </c>
      <c r="D306" s="58">
        <f t="shared" ca="1" si="54"/>
        <v>3</v>
      </c>
      <c r="E306" s="58">
        <f t="shared" ca="1" si="44"/>
        <v>1</v>
      </c>
      <c r="F306" s="58">
        <f t="shared" ca="1" si="45"/>
        <v>17</v>
      </c>
      <c r="G306" s="58">
        <f t="shared" ca="1" si="46"/>
        <v>2</v>
      </c>
      <c r="H306" s="58">
        <f t="shared" ca="1" si="47"/>
        <v>0</v>
      </c>
      <c r="I306" s="58">
        <f t="shared" ca="1" si="42"/>
        <v>0</v>
      </c>
      <c r="J306" s="58">
        <f t="shared" ca="1" si="48"/>
        <v>21</v>
      </c>
      <c r="K306" s="58">
        <f t="shared" ca="1" si="49"/>
        <v>3</v>
      </c>
      <c r="L306" s="59" t="s">
        <v>57</v>
      </c>
      <c r="M306" s="60" t="s">
        <v>66</v>
      </c>
      <c r="N306" s="61" t="s">
        <v>66</v>
      </c>
      <c r="O306" s="62" t="s">
        <v>706</v>
      </c>
      <c r="P306" s="63" t="s">
        <v>54</v>
      </c>
      <c r="Q306" s="64"/>
      <c r="R306" s="65" t="s">
        <v>707</v>
      </c>
      <c r="S306" s="66" t="s">
        <v>53</v>
      </c>
      <c r="T306" s="67"/>
      <c r="U306" s="68"/>
      <c r="V306" s="68"/>
      <c r="W306" s="69"/>
      <c r="X306" s="70" t="s">
        <v>12</v>
      </c>
    </row>
    <row r="307" spans="1:24" s="71" customFormat="1" ht="22.5" x14ac:dyDescent="0.2">
      <c r="A307" s="57" t="str">
        <f t="shared" si="52"/>
        <v>S</v>
      </c>
      <c r="B307" s="58">
        <f t="shared" ca="1" si="53"/>
        <v>3</v>
      </c>
      <c r="C307" s="58" t="str">
        <f t="shared" ca="1" si="43"/>
        <v>S</v>
      </c>
      <c r="D307" s="58">
        <f t="shared" ca="1" si="54"/>
        <v>0</v>
      </c>
      <c r="E307" s="58">
        <f t="shared" ca="1" si="44"/>
        <v>1</v>
      </c>
      <c r="F307" s="58">
        <f t="shared" ca="1" si="45"/>
        <v>17</v>
      </c>
      <c r="G307" s="58">
        <f t="shared" ca="1" si="46"/>
        <v>2</v>
      </c>
      <c r="H307" s="58">
        <f t="shared" ca="1" si="47"/>
        <v>0</v>
      </c>
      <c r="I307" s="58">
        <f t="shared" ca="1" si="42"/>
        <v>0</v>
      </c>
      <c r="J307" s="58">
        <f t="shared" ca="1" si="48"/>
        <v>0</v>
      </c>
      <c r="K307" s="58">
        <f t="shared" ca="1" si="49"/>
        <v>0</v>
      </c>
      <c r="L307" s="59" t="s">
        <v>57</v>
      </c>
      <c r="M307" s="60" t="s">
        <v>52</v>
      </c>
      <c r="N307" s="61" t="s">
        <v>52</v>
      </c>
      <c r="O307" s="62" t="s">
        <v>708</v>
      </c>
      <c r="P307" s="63" t="s">
        <v>54</v>
      </c>
      <c r="Q307" s="64">
        <v>88489</v>
      </c>
      <c r="R307" s="65" t="s">
        <v>709</v>
      </c>
      <c r="S307" s="66" t="s">
        <v>94</v>
      </c>
      <c r="T307" s="67">
        <v>601.65</v>
      </c>
      <c r="U307" s="68"/>
      <c r="V307" s="68"/>
      <c r="W307" s="69"/>
      <c r="X307" s="70" t="s">
        <v>710</v>
      </c>
    </row>
    <row r="308" spans="1:24" s="71" customFormat="1" ht="22.5" x14ac:dyDescent="0.2">
      <c r="A308" s="57" t="str">
        <f t="shared" si="52"/>
        <v>S</v>
      </c>
      <c r="B308" s="58">
        <f t="shared" ca="1" si="53"/>
        <v>3</v>
      </c>
      <c r="C308" s="58" t="str">
        <f t="shared" ca="1" si="43"/>
        <v>S</v>
      </c>
      <c r="D308" s="58">
        <f t="shared" ca="1" si="54"/>
        <v>0</v>
      </c>
      <c r="E308" s="58">
        <f t="shared" ca="1" si="44"/>
        <v>1</v>
      </c>
      <c r="F308" s="58">
        <f t="shared" ca="1" si="45"/>
        <v>17</v>
      </c>
      <c r="G308" s="58">
        <f t="shared" ca="1" si="46"/>
        <v>2</v>
      </c>
      <c r="H308" s="58">
        <f t="shared" ca="1" si="47"/>
        <v>0</v>
      </c>
      <c r="I308" s="58">
        <f t="shared" ca="1" si="42"/>
        <v>0</v>
      </c>
      <c r="J308" s="58">
        <f t="shared" ca="1" si="48"/>
        <v>0</v>
      </c>
      <c r="K308" s="58">
        <f t="shared" ca="1" si="49"/>
        <v>0</v>
      </c>
      <c r="L308" s="59" t="s">
        <v>57</v>
      </c>
      <c r="M308" s="60" t="s">
        <v>52</v>
      </c>
      <c r="N308" s="61" t="s">
        <v>52</v>
      </c>
      <c r="O308" s="62" t="s">
        <v>711</v>
      </c>
      <c r="P308" s="63" t="s">
        <v>54</v>
      </c>
      <c r="Q308" s="64">
        <v>88423</v>
      </c>
      <c r="R308" s="65" t="s">
        <v>712</v>
      </c>
      <c r="S308" s="66" t="s">
        <v>94</v>
      </c>
      <c r="T308" s="67">
        <v>618.79999999999995</v>
      </c>
      <c r="U308" s="68"/>
      <c r="V308" s="68"/>
      <c r="W308" s="69"/>
      <c r="X308" s="70" t="s">
        <v>713</v>
      </c>
    </row>
    <row r="309" spans="1:24" s="71" customFormat="1" x14ac:dyDescent="0.2">
      <c r="A309" s="57">
        <f t="shared" si="52"/>
        <v>3</v>
      </c>
      <c r="B309" s="58">
        <f t="shared" ca="1" si="53"/>
        <v>3</v>
      </c>
      <c r="C309" s="58">
        <f t="shared" ca="1" si="43"/>
        <v>3</v>
      </c>
      <c r="D309" s="58">
        <f t="shared" ca="1" si="54"/>
        <v>3</v>
      </c>
      <c r="E309" s="58">
        <f t="shared" ca="1" si="44"/>
        <v>1</v>
      </c>
      <c r="F309" s="58">
        <f t="shared" ca="1" si="45"/>
        <v>17</v>
      </c>
      <c r="G309" s="58">
        <f t="shared" ca="1" si="46"/>
        <v>3</v>
      </c>
      <c r="H309" s="58">
        <f t="shared" ca="1" si="47"/>
        <v>0</v>
      </c>
      <c r="I309" s="58">
        <f t="shared" ca="1" si="42"/>
        <v>0</v>
      </c>
      <c r="J309" s="58">
        <f t="shared" ca="1" si="48"/>
        <v>18</v>
      </c>
      <c r="K309" s="58">
        <f t="shared" ca="1" si="49"/>
        <v>3</v>
      </c>
      <c r="L309" s="59" t="s">
        <v>57</v>
      </c>
      <c r="M309" s="60" t="s">
        <v>66</v>
      </c>
      <c r="N309" s="61" t="s">
        <v>66</v>
      </c>
      <c r="O309" s="62" t="s">
        <v>714</v>
      </c>
      <c r="P309" s="63" t="s">
        <v>62</v>
      </c>
      <c r="Q309" s="64"/>
      <c r="R309" s="65" t="s">
        <v>715</v>
      </c>
      <c r="S309" s="66" t="s">
        <v>53</v>
      </c>
      <c r="T309" s="67"/>
      <c r="U309" s="68"/>
      <c r="V309" s="68"/>
      <c r="W309" s="69"/>
      <c r="X309" s="70" t="s">
        <v>12</v>
      </c>
    </row>
    <row r="310" spans="1:24" s="71" customFormat="1" x14ac:dyDescent="0.2">
      <c r="A310" s="57" t="str">
        <f t="shared" si="52"/>
        <v>S</v>
      </c>
      <c r="B310" s="58">
        <f t="shared" ca="1" si="53"/>
        <v>3</v>
      </c>
      <c r="C310" s="58" t="str">
        <f t="shared" ca="1" si="43"/>
        <v>S</v>
      </c>
      <c r="D310" s="58">
        <f t="shared" ca="1" si="54"/>
        <v>0</v>
      </c>
      <c r="E310" s="58">
        <f t="shared" ca="1" si="44"/>
        <v>1</v>
      </c>
      <c r="F310" s="58">
        <f t="shared" ca="1" si="45"/>
        <v>17</v>
      </c>
      <c r="G310" s="58">
        <f t="shared" ca="1" si="46"/>
        <v>3</v>
      </c>
      <c r="H310" s="58">
        <f t="shared" ca="1" si="47"/>
        <v>0</v>
      </c>
      <c r="I310" s="58">
        <f t="shared" ca="1" si="42"/>
        <v>0</v>
      </c>
      <c r="J310" s="58">
        <f t="shared" ca="1" si="48"/>
        <v>0</v>
      </c>
      <c r="K310" s="58">
        <f t="shared" ca="1" si="49"/>
        <v>0</v>
      </c>
      <c r="L310" s="59" t="s">
        <v>57</v>
      </c>
      <c r="M310" s="60" t="s">
        <v>52</v>
      </c>
      <c r="N310" s="61" t="s">
        <v>52</v>
      </c>
      <c r="O310" s="62" t="s">
        <v>716</v>
      </c>
      <c r="P310" s="63" t="s">
        <v>54</v>
      </c>
      <c r="Q310" s="64">
        <v>79462</v>
      </c>
      <c r="R310" s="65" t="s">
        <v>717</v>
      </c>
      <c r="S310" s="66" t="s">
        <v>94</v>
      </c>
      <c r="T310" s="67">
        <v>5.76</v>
      </c>
      <c r="U310" s="68"/>
      <c r="V310" s="68"/>
      <c r="W310" s="69"/>
      <c r="X310" s="70" t="s">
        <v>718</v>
      </c>
    </row>
    <row r="311" spans="1:24" s="71" customFormat="1" x14ac:dyDescent="0.2">
      <c r="A311" s="57" t="str">
        <f t="shared" si="52"/>
        <v>S</v>
      </c>
      <c r="B311" s="58">
        <f t="shared" ca="1" si="53"/>
        <v>3</v>
      </c>
      <c r="C311" s="58" t="str">
        <f t="shared" ca="1" si="43"/>
        <v>S</v>
      </c>
      <c r="D311" s="58">
        <f t="shared" ca="1" si="54"/>
        <v>0</v>
      </c>
      <c r="E311" s="58">
        <f t="shared" ca="1" si="44"/>
        <v>1</v>
      </c>
      <c r="F311" s="58">
        <f t="shared" ca="1" si="45"/>
        <v>17</v>
      </c>
      <c r="G311" s="58">
        <f t="shared" ca="1" si="46"/>
        <v>3</v>
      </c>
      <c r="H311" s="58">
        <f t="shared" ca="1" si="47"/>
        <v>0</v>
      </c>
      <c r="I311" s="58">
        <f t="shared" ca="1" si="42"/>
        <v>0</v>
      </c>
      <c r="J311" s="58">
        <f t="shared" ca="1" si="48"/>
        <v>0</v>
      </c>
      <c r="K311" s="58">
        <f t="shared" ca="1" si="49"/>
        <v>0</v>
      </c>
      <c r="L311" s="59" t="s">
        <v>57</v>
      </c>
      <c r="M311" s="60" t="s">
        <v>52</v>
      </c>
      <c r="N311" s="61" t="s">
        <v>52</v>
      </c>
      <c r="O311" s="62" t="s">
        <v>719</v>
      </c>
      <c r="P311" s="63" t="s">
        <v>62</v>
      </c>
      <c r="Q311" s="64">
        <v>261620</v>
      </c>
      <c r="R311" s="65" t="s">
        <v>720</v>
      </c>
      <c r="S311" s="66" t="s">
        <v>71</v>
      </c>
      <c r="T311" s="67">
        <v>7.2</v>
      </c>
      <c r="U311" s="68"/>
      <c r="V311" s="68"/>
      <c r="W311" s="69"/>
      <c r="X311" s="70" t="s">
        <v>12</v>
      </c>
    </row>
    <row r="312" spans="1:24" s="71" customFormat="1" x14ac:dyDescent="0.2">
      <c r="A312" s="57">
        <f t="shared" si="52"/>
        <v>3</v>
      </c>
      <c r="B312" s="58">
        <f t="shared" ca="1" si="53"/>
        <v>3</v>
      </c>
      <c r="C312" s="58">
        <f t="shared" ca="1" si="43"/>
        <v>3</v>
      </c>
      <c r="D312" s="58">
        <f t="shared" ca="1" si="54"/>
        <v>4</v>
      </c>
      <c r="E312" s="58">
        <f t="shared" ca="1" si="44"/>
        <v>1</v>
      </c>
      <c r="F312" s="58">
        <f t="shared" ca="1" si="45"/>
        <v>17</v>
      </c>
      <c r="G312" s="58">
        <f t="shared" ca="1" si="46"/>
        <v>4</v>
      </c>
      <c r="H312" s="58">
        <f t="shared" ca="1" si="47"/>
        <v>0</v>
      </c>
      <c r="I312" s="58">
        <f t="shared" ca="1" si="42"/>
        <v>0</v>
      </c>
      <c r="J312" s="58">
        <f t="shared" ca="1" si="48"/>
        <v>15</v>
      </c>
      <c r="K312" s="58">
        <f t="shared" ca="1" si="49"/>
        <v>4</v>
      </c>
      <c r="L312" s="59" t="s">
        <v>57</v>
      </c>
      <c r="M312" s="60" t="s">
        <v>66</v>
      </c>
      <c r="N312" s="61" t="s">
        <v>66</v>
      </c>
      <c r="O312" s="62" t="s">
        <v>721</v>
      </c>
      <c r="P312" s="63" t="s">
        <v>54</v>
      </c>
      <c r="Q312" s="64"/>
      <c r="R312" s="65" t="s">
        <v>722</v>
      </c>
      <c r="S312" s="66" t="s">
        <v>53</v>
      </c>
      <c r="T312" s="67"/>
      <c r="U312" s="68"/>
      <c r="V312" s="68"/>
      <c r="W312" s="69"/>
      <c r="X312" s="70" t="s">
        <v>12</v>
      </c>
    </row>
    <row r="313" spans="1:24" s="71" customFormat="1" x14ac:dyDescent="0.2">
      <c r="A313" s="57" t="str">
        <f t="shared" si="52"/>
        <v>S</v>
      </c>
      <c r="B313" s="58">
        <f t="shared" ca="1" si="53"/>
        <v>3</v>
      </c>
      <c r="C313" s="58" t="str">
        <f t="shared" ca="1" si="43"/>
        <v>S</v>
      </c>
      <c r="D313" s="58">
        <f t="shared" ca="1" si="54"/>
        <v>0</v>
      </c>
      <c r="E313" s="58">
        <f t="shared" ca="1" si="44"/>
        <v>1</v>
      </c>
      <c r="F313" s="58">
        <f t="shared" ca="1" si="45"/>
        <v>17</v>
      </c>
      <c r="G313" s="58">
        <f t="shared" ca="1" si="46"/>
        <v>4</v>
      </c>
      <c r="H313" s="58">
        <f t="shared" ca="1" si="47"/>
        <v>0</v>
      </c>
      <c r="I313" s="58">
        <f t="shared" ca="1" si="42"/>
        <v>0</v>
      </c>
      <c r="J313" s="58">
        <f t="shared" ca="1" si="48"/>
        <v>0</v>
      </c>
      <c r="K313" s="58">
        <f t="shared" ca="1" si="49"/>
        <v>0</v>
      </c>
      <c r="L313" s="59" t="s">
        <v>57</v>
      </c>
      <c r="M313" s="60" t="s">
        <v>52</v>
      </c>
      <c r="N313" s="61" t="s">
        <v>52</v>
      </c>
      <c r="O313" s="62" t="s">
        <v>723</v>
      </c>
      <c r="P313" s="63" t="s">
        <v>62</v>
      </c>
      <c r="Q313" s="64">
        <v>260105</v>
      </c>
      <c r="R313" s="65" t="s">
        <v>724</v>
      </c>
      <c r="S313" s="66" t="s">
        <v>71</v>
      </c>
      <c r="T313" s="67">
        <v>201</v>
      </c>
      <c r="U313" s="68"/>
      <c r="V313" s="68"/>
      <c r="W313" s="69"/>
      <c r="X313" s="70" t="s">
        <v>12</v>
      </c>
    </row>
    <row r="314" spans="1:24" s="71" customFormat="1" ht="22.5" x14ac:dyDescent="0.2">
      <c r="A314" s="57" t="str">
        <f t="shared" si="52"/>
        <v>S</v>
      </c>
      <c r="B314" s="58">
        <f t="shared" ca="1" si="53"/>
        <v>3</v>
      </c>
      <c r="C314" s="58" t="str">
        <f t="shared" ca="1" si="43"/>
        <v>S</v>
      </c>
      <c r="D314" s="58">
        <f t="shared" ca="1" si="54"/>
        <v>0</v>
      </c>
      <c r="E314" s="58">
        <f t="shared" ca="1" si="44"/>
        <v>1</v>
      </c>
      <c r="F314" s="58">
        <f t="shared" ca="1" si="45"/>
        <v>17</v>
      </c>
      <c r="G314" s="58">
        <f t="shared" ca="1" si="46"/>
        <v>4</v>
      </c>
      <c r="H314" s="58">
        <f t="shared" ca="1" si="47"/>
        <v>0</v>
      </c>
      <c r="I314" s="58">
        <f t="shared" ca="1" si="42"/>
        <v>0</v>
      </c>
      <c r="J314" s="58">
        <f t="shared" ca="1" si="48"/>
        <v>0</v>
      </c>
      <c r="K314" s="58">
        <f t="shared" ca="1" si="49"/>
        <v>0</v>
      </c>
      <c r="L314" s="59" t="s">
        <v>57</v>
      </c>
      <c r="M314" s="60" t="s">
        <v>52</v>
      </c>
      <c r="N314" s="61" t="s">
        <v>52</v>
      </c>
      <c r="O314" s="62" t="s">
        <v>725</v>
      </c>
      <c r="P314" s="63" t="s">
        <v>54</v>
      </c>
      <c r="Q314" s="64">
        <v>88497</v>
      </c>
      <c r="R314" s="65" t="s">
        <v>726</v>
      </c>
      <c r="S314" s="66" t="s">
        <v>94</v>
      </c>
      <c r="T314" s="67">
        <v>201</v>
      </c>
      <c r="U314" s="68"/>
      <c r="V314" s="68"/>
      <c r="W314" s="69"/>
      <c r="X314" s="70" t="s">
        <v>727</v>
      </c>
    </row>
    <row r="315" spans="1:24" s="71" customFormat="1" x14ac:dyDescent="0.2">
      <c r="A315" s="57" t="str">
        <f t="shared" si="52"/>
        <v>S</v>
      </c>
      <c r="B315" s="58">
        <f t="shared" ca="1" si="53"/>
        <v>3</v>
      </c>
      <c r="C315" s="58" t="str">
        <f t="shared" ca="1" si="43"/>
        <v>S</v>
      </c>
      <c r="D315" s="58">
        <f t="shared" ca="1" si="54"/>
        <v>0</v>
      </c>
      <c r="E315" s="58">
        <f t="shared" ca="1" si="44"/>
        <v>1</v>
      </c>
      <c r="F315" s="58">
        <f t="shared" ca="1" si="45"/>
        <v>17</v>
      </c>
      <c r="G315" s="58">
        <f t="shared" ca="1" si="46"/>
        <v>4</v>
      </c>
      <c r="H315" s="58">
        <f t="shared" ca="1" si="47"/>
        <v>0</v>
      </c>
      <c r="I315" s="58">
        <f t="shared" ca="1" si="42"/>
        <v>0</v>
      </c>
      <c r="J315" s="58">
        <f t="shared" ca="1" si="48"/>
        <v>0</v>
      </c>
      <c r="K315" s="58">
        <f t="shared" ca="1" si="49"/>
        <v>0</v>
      </c>
      <c r="L315" s="59" t="s">
        <v>57</v>
      </c>
      <c r="M315" s="60" t="s">
        <v>52</v>
      </c>
      <c r="N315" s="61" t="s">
        <v>52</v>
      </c>
      <c r="O315" s="62" t="s">
        <v>728</v>
      </c>
      <c r="P315" s="63" t="s">
        <v>62</v>
      </c>
      <c r="Q315" s="64">
        <v>261550</v>
      </c>
      <c r="R315" s="65" t="s">
        <v>729</v>
      </c>
      <c r="S315" s="66" t="s">
        <v>71</v>
      </c>
      <c r="T315" s="67">
        <v>630.29999999999995</v>
      </c>
      <c r="U315" s="68"/>
      <c r="V315" s="68"/>
      <c r="W315" s="69"/>
      <c r="X315" s="70" t="s">
        <v>12</v>
      </c>
    </row>
    <row r="316" spans="1:24" s="71" customFormat="1" x14ac:dyDescent="0.2">
      <c r="A316" s="57">
        <f t="shared" si="52"/>
        <v>3</v>
      </c>
      <c r="B316" s="58">
        <f t="shared" ca="1" si="53"/>
        <v>3</v>
      </c>
      <c r="C316" s="58">
        <f t="shared" ca="1" si="43"/>
        <v>3</v>
      </c>
      <c r="D316" s="58">
        <f t="shared" ca="1" si="54"/>
        <v>4</v>
      </c>
      <c r="E316" s="58">
        <f t="shared" ca="1" si="44"/>
        <v>1</v>
      </c>
      <c r="F316" s="58">
        <f t="shared" ca="1" si="45"/>
        <v>17</v>
      </c>
      <c r="G316" s="58">
        <f t="shared" ca="1" si="46"/>
        <v>5</v>
      </c>
      <c r="H316" s="58">
        <f t="shared" ca="1" si="47"/>
        <v>0</v>
      </c>
      <c r="I316" s="58">
        <f t="shared" ca="1" si="42"/>
        <v>0</v>
      </c>
      <c r="J316" s="58">
        <f t="shared" ca="1" si="48"/>
        <v>11</v>
      </c>
      <c r="K316" s="58">
        <f t="shared" ca="1" si="49"/>
        <v>4</v>
      </c>
      <c r="L316" s="59" t="s">
        <v>57</v>
      </c>
      <c r="M316" s="60" t="s">
        <v>66</v>
      </c>
      <c r="N316" s="61" t="s">
        <v>66</v>
      </c>
      <c r="O316" s="62" t="s">
        <v>730</v>
      </c>
      <c r="P316" s="63" t="s">
        <v>62</v>
      </c>
      <c r="Q316" s="64"/>
      <c r="R316" s="65" t="s">
        <v>731</v>
      </c>
      <c r="S316" s="66" t="s">
        <v>53</v>
      </c>
      <c r="T316" s="67"/>
      <c r="U316" s="68"/>
      <c r="V316" s="68"/>
      <c r="W316" s="69"/>
      <c r="X316" s="70" t="s">
        <v>12</v>
      </c>
    </row>
    <row r="317" spans="1:24" s="71" customFormat="1" x14ac:dyDescent="0.2">
      <c r="A317" s="57" t="str">
        <f t="shared" si="52"/>
        <v>S</v>
      </c>
      <c r="B317" s="58">
        <f t="shared" ca="1" si="53"/>
        <v>3</v>
      </c>
      <c r="C317" s="58" t="str">
        <f t="shared" ca="1" si="43"/>
        <v>S</v>
      </c>
      <c r="D317" s="58">
        <f t="shared" ca="1" si="54"/>
        <v>0</v>
      </c>
      <c r="E317" s="58">
        <f t="shared" ca="1" si="44"/>
        <v>1</v>
      </c>
      <c r="F317" s="58">
        <f t="shared" ca="1" si="45"/>
        <v>17</v>
      </c>
      <c r="G317" s="58">
        <f t="shared" ca="1" si="46"/>
        <v>5</v>
      </c>
      <c r="H317" s="58">
        <f t="shared" ca="1" si="47"/>
        <v>0</v>
      </c>
      <c r="I317" s="58">
        <f t="shared" ca="1" si="42"/>
        <v>0</v>
      </c>
      <c r="J317" s="58">
        <f t="shared" ca="1" si="48"/>
        <v>0</v>
      </c>
      <c r="K317" s="58">
        <f t="shared" ca="1" si="49"/>
        <v>0</v>
      </c>
      <c r="L317" s="59" t="s">
        <v>57</v>
      </c>
      <c r="M317" s="60" t="s">
        <v>52</v>
      </c>
      <c r="N317" s="61" t="s">
        <v>52</v>
      </c>
      <c r="O317" s="62" t="s">
        <v>732</v>
      </c>
      <c r="P317" s="63" t="s">
        <v>62</v>
      </c>
      <c r="Q317" s="64">
        <v>260104</v>
      </c>
      <c r="R317" s="65" t="s">
        <v>733</v>
      </c>
      <c r="S317" s="66" t="s">
        <v>71</v>
      </c>
      <c r="T317" s="67">
        <v>201</v>
      </c>
      <c r="U317" s="68"/>
      <c r="V317" s="68"/>
      <c r="W317" s="69"/>
      <c r="X317" s="70" t="s">
        <v>12</v>
      </c>
    </row>
    <row r="318" spans="1:24" s="71" customFormat="1" ht="22.5" x14ac:dyDescent="0.2">
      <c r="A318" s="57" t="str">
        <f t="shared" si="52"/>
        <v>S</v>
      </c>
      <c r="B318" s="58">
        <f t="shared" ca="1" si="53"/>
        <v>3</v>
      </c>
      <c r="C318" s="58" t="str">
        <f t="shared" ca="1" si="43"/>
        <v>S</v>
      </c>
      <c r="D318" s="58">
        <f t="shared" ca="1" si="54"/>
        <v>0</v>
      </c>
      <c r="E318" s="58">
        <f t="shared" ca="1" si="44"/>
        <v>1</v>
      </c>
      <c r="F318" s="58">
        <f t="shared" ca="1" si="45"/>
        <v>17</v>
      </c>
      <c r="G318" s="58">
        <f t="shared" ca="1" si="46"/>
        <v>5</v>
      </c>
      <c r="H318" s="58">
        <f t="shared" ca="1" si="47"/>
        <v>0</v>
      </c>
      <c r="I318" s="58">
        <f t="shared" ca="1" si="42"/>
        <v>0</v>
      </c>
      <c r="J318" s="58">
        <f t="shared" ca="1" si="48"/>
        <v>0</v>
      </c>
      <c r="K318" s="58">
        <f t="shared" ca="1" si="49"/>
        <v>0</v>
      </c>
      <c r="L318" s="59" t="s">
        <v>57</v>
      </c>
      <c r="M318" s="60" t="s">
        <v>52</v>
      </c>
      <c r="N318" s="61" t="s">
        <v>52</v>
      </c>
      <c r="O318" s="62" t="s">
        <v>734</v>
      </c>
      <c r="P318" s="63" t="s">
        <v>54</v>
      </c>
      <c r="Q318" s="64">
        <v>88497</v>
      </c>
      <c r="R318" s="65" t="s">
        <v>726</v>
      </c>
      <c r="S318" s="66" t="s">
        <v>94</v>
      </c>
      <c r="T318" s="67">
        <v>201</v>
      </c>
      <c r="U318" s="68"/>
      <c r="V318" s="68"/>
      <c r="W318" s="69"/>
      <c r="X318" s="70" t="s">
        <v>727</v>
      </c>
    </row>
    <row r="319" spans="1:24" s="71" customFormat="1" ht="22.5" x14ac:dyDescent="0.2">
      <c r="A319" s="57" t="str">
        <f t="shared" si="52"/>
        <v>S</v>
      </c>
      <c r="B319" s="58">
        <f t="shared" ca="1" si="53"/>
        <v>3</v>
      </c>
      <c r="C319" s="58" t="str">
        <f t="shared" ca="1" si="43"/>
        <v>S</v>
      </c>
      <c r="D319" s="58">
        <f t="shared" ca="1" si="54"/>
        <v>0</v>
      </c>
      <c r="E319" s="58">
        <f t="shared" ca="1" si="44"/>
        <v>1</v>
      </c>
      <c r="F319" s="58">
        <f t="shared" ca="1" si="45"/>
        <v>17</v>
      </c>
      <c r="G319" s="58">
        <f t="shared" ca="1" si="46"/>
        <v>5</v>
      </c>
      <c r="H319" s="58">
        <f t="shared" ca="1" si="47"/>
        <v>0</v>
      </c>
      <c r="I319" s="58">
        <f t="shared" ca="1" si="42"/>
        <v>0</v>
      </c>
      <c r="J319" s="58">
        <f t="shared" ca="1" si="48"/>
        <v>0</v>
      </c>
      <c r="K319" s="58">
        <f t="shared" ca="1" si="49"/>
        <v>0</v>
      </c>
      <c r="L319" s="59" t="s">
        <v>57</v>
      </c>
      <c r="M319" s="60" t="s">
        <v>52</v>
      </c>
      <c r="N319" s="61" t="s">
        <v>52</v>
      </c>
      <c r="O319" s="62" t="s">
        <v>735</v>
      </c>
      <c r="P319" s="63" t="s">
        <v>54</v>
      </c>
      <c r="Q319" s="64">
        <v>88489</v>
      </c>
      <c r="R319" s="65" t="s">
        <v>709</v>
      </c>
      <c r="S319" s="66" t="s">
        <v>94</v>
      </c>
      <c r="T319" s="67">
        <v>546.29999999999995</v>
      </c>
      <c r="U319" s="68"/>
      <c r="V319" s="68"/>
      <c r="W319" s="69"/>
      <c r="X319" s="70" t="s">
        <v>710</v>
      </c>
    </row>
    <row r="320" spans="1:24" s="71" customFormat="1" x14ac:dyDescent="0.2">
      <c r="A320" s="57">
        <f t="shared" si="52"/>
        <v>3</v>
      </c>
      <c r="B320" s="58">
        <f t="shared" ca="1" si="53"/>
        <v>3</v>
      </c>
      <c r="C320" s="58">
        <f t="shared" ca="1" si="43"/>
        <v>3</v>
      </c>
      <c r="D320" s="58">
        <f t="shared" ca="1" si="54"/>
        <v>3</v>
      </c>
      <c r="E320" s="58">
        <f t="shared" ca="1" si="44"/>
        <v>1</v>
      </c>
      <c r="F320" s="58">
        <f t="shared" ca="1" si="45"/>
        <v>17</v>
      </c>
      <c r="G320" s="58">
        <f t="shared" ca="1" si="46"/>
        <v>6</v>
      </c>
      <c r="H320" s="58">
        <f t="shared" ca="1" si="47"/>
        <v>0</v>
      </c>
      <c r="I320" s="58">
        <f t="shared" ca="1" si="42"/>
        <v>0</v>
      </c>
      <c r="J320" s="58">
        <f t="shared" ca="1" si="48"/>
        <v>7</v>
      </c>
      <c r="K320" s="58">
        <f t="shared" ca="1" si="49"/>
        <v>3</v>
      </c>
      <c r="L320" s="59" t="s">
        <v>57</v>
      </c>
      <c r="M320" s="60" t="s">
        <v>66</v>
      </c>
      <c r="N320" s="61" t="s">
        <v>66</v>
      </c>
      <c r="O320" s="62" t="s">
        <v>736</v>
      </c>
      <c r="P320" s="63" t="s">
        <v>54</v>
      </c>
      <c r="Q320" s="64"/>
      <c r="R320" s="99" t="s">
        <v>737</v>
      </c>
      <c r="S320" s="66" t="s">
        <v>53</v>
      </c>
      <c r="T320" s="67"/>
      <c r="U320" s="68"/>
      <c r="V320" s="68"/>
      <c r="W320" s="69"/>
      <c r="X320" s="70" t="s">
        <v>12</v>
      </c>
    </row>
    <row r="321" spans="1:24" s="71" customFormat="1" x14ac:dyDescent="0.2">
      <c r="A321" s="57" t="str">
        <f t="shared" si="52"/>
        <v>S</v>
      </c>
      <c r="B321" s="58">
        <f t="shared" ca="1" si="53"/>
        <v>3</v>
      </c>
      <c r="C321" s="58" t="str">
        <f t="shared" ca="1" si="43"/>
        <v>S</v>
      </c>
      <c r="D321" s="58">
        <f t="shared" ca="1" si="54"/>
        <v>0</v>
      </c>
      <c r="E321" s="58">
        <f t="shared" ca="1" si="44"/>
        <v>1</v>
      </c>
      <c r="F321" s="58">
        <f t="shared" ca="1" si="45"/>
        <v>17</v>
      </c>
      <c r="G321" s="58">
        <f t="shared" ca="1" si="46"/>
        <v>6</v>
      </c>
      <c r="H321" s="58">
        <f t="shared" ca="1" si="47"/>
        <v>0</v>
      </c>
      <c r="I321" s="58">
        <f t="shared" ca="1" si="42"/>
        <v>0</v>
      </c>
      <c r="J321" s="58">
        <f t="shared" ca="1" si="48"/>
        <v>0</v>
      </c>
      <c r="K321" s="58">
        <f t="shared" ca="1" si="49"/>
        <v>0</v>
      </c>
      <c r="L321" s="59" t="s">
        <v>57</v>
      </c>
      <c r="M321" s="60" t="s">
        <v>52</v>
      </c>
      <c r="N321" s="61" t="s">
        <v>52</v>
      </c>
      <c r="O321" s="62" t="s">
        <v>738</v>
      </c>
      <c r="P321" s="63" t="s">
        <v>62</v>
      </c>
      <c r="Q321" s="64">
        <v>260105</v>
      </c>
      <c r="R321" s="65" t="s">
        <v>724</v>
      </c>
      <c r="S321" s="66" t="s">
        <v>71</v>
      </c>
      <c r="T321" s="67">
        <v>346.8</v>
      </c>
      <c r="U321" s="68"/>
      <c r="V321" s="68"/>
      <c r="W321" s="69"/>
      <c r="X321" s="70" t="s">
        <v>12</v>
      </c>
    </row>
    <row r="322" spans="1:24" s="71" customFormat="1" x14ac:dyDescent="0.2">
      <c r="A322" s="57" t="str">
        <f t="shared" si="52"/>
        <v>S</v>
      </c>
      <c r="B322" s="58">
        <f t="shared" ca="1" si="53"/>
        <v>3</v>
      </c>
      <c r="C322" s="58" t="str">
        <f t="shared" ca="1" si="43"/>
        <v>S</v>
      </c>
      <c r="D322" s="58">
        <f t="shared" ca="1" si="54"/>
        <v>0</v>
      </c>
      <c r="E322" s="58">
        <f t="shared" ca="1" si="44"/>
        <v>1</v>
      </c>
      <c r="F322" s="58">
        <f t="shared" ca="1" si="45"/>
        <v>17</v>
      </c>
      <c r="G322" s="58">
        <f t="shared" ca="1" si="46"/>
        <v>6</v>
      </c>
      <c r="H322" s="58">
        <f t="shared" ca="1" si="47"/>
        <v>0</v>
      </c>
      <c r="I322" s="58">
        <f t="shared" ca="1" si="42"/>
        <v>0</v>
      </c>
      <c r="J322" s="58">
        <f t="shared" ca="1" si="48"/>
        <v>0</v>
      </c>
      <c r="K322" s="58">
        <f t="shared" ca="1" si="49"/>
        <v>0</v>
      </c>
      <c r="L322" s="59" t="s">
        <v>57</v>
      </c>
      <c r="M322" s="60" t="s">
        <v>52</v>
      </c>
      <c r="N322" s="61" t="s">
        <v>52</v>
      </c>
      <c r="O322" s="62" t="s">
        <v>739</v>
      </c>
      <c r="P322" s="63" t="s">
        <v>54</v>
      </c>
      <c r="Q322" s="64" t="s">
        <v>740</v>
      </c>
      <c r="R322" s="65" t="s">
        <v>741</v>
      </c>
      <c r="S322" s="66" t="s">
        <v>94</v>
      </c>
      <c r="T322" s="67">
        <v>346.8</v>
      </c>
      <c r="U322" s="68"/>
      <c r="V322" s="68"/>
      <c r="W322" s="69"/>
      <c r="X322" s="70" t="s">
        <v>742</v>
      </c>
    </row>
    <row r="323" spans="1:24" s="71" customFormat="1" x14ac:dyDescent="0.2">
      <c r="A323" s="57">
        <f t="shared" si="52"/>
        <v>3</v>
      </c>
      <c r="B323" s="58">
        <f t="shared" ca="1" si="53"/>
        <v>3</v>
      </c>
      <c r="C323" s="58">
        <f t="shared" ca="1" si="43"/>
        <v>3</v>
      </c>
      <c r="D323" s="58">
        <f t="shared" ca="1" si="54"/>
        <v>2</v>
      </c>
      <c r="E323" s="58">
        <f t="shared" ca="1" si="44"/>
        <v>1</v>
      </c>
      <c r="F323" s="58">
        <f t="shared" ca="1" si="45"/>
        <v>17</v>
      </c>
      <c r="G323" s="58">
        <f t="shared" ca="1" si="46"/>
        <v>7</v>
      </c>
      <c r="H323" s="58">
        <f t="shared" ca="1" si="47"/>
        <v>0</v>
      </c>
      <c r="I323" s="58">
        <f t="shared" ca="1" si="42"/>
        <v>0</v>
      </c>
      <c r="J323" s="58">
        <f t="shared" ca="1" si="48"/>
        <v>4</v>
      </c>
      <c r="K323" s="58">
        <f t="shared" ca="1" si="49"/>
        <v>2</v>
      </c>
      <c r="L323" s="59" t="s">
        <v>57</v>
      </c>
      <c r="M323" s="60" t="s">
        <v>66</v>
      </c>
      <c r="N323" s="61" t="s">
        <v>66</v>
      </c>
      <c r="O323" s="62" t="s">
        <v>743</v>
      </c>
      <c r="P323" s="63" t="s">
        <v>62</v>
      </c>
      <c r="Q323" s="64"/>
      <c r="R323" s="99" t="s">
        <v>744</v>
      </c>
      <c r="S323" s="66" t="s">
        <v>53</v>
      </c>
      <c r="T323" s="67"/>
      <c r="U323" s="68"/>
      <c r="V323" s="68"/>
      <c r="W323" s="69"/>
      <c r="X323" s="70" t="s">
        <v>12</v>
      </c>
    </row>
    <row r="324" spans="1:24" s="71" customFormat="1" ht="33.75" x14ac:dyDescent="0.2">
      <c r="A324" s="57" t="str">
        <f t="shared" si="52"/>
        <v>S</v>
      </c>
      <c r="B324" s="58">
        <f t="shared" ca="1" si="53"/>
        <v>3</v>
      </c>
      <c r="C324" s="58" t="str">
        <f t="shared" ca="1" si="43"/>
        <v>S</v>
      </c>
      <c r="D324" s="58">
        <f t="shared" ca="1" si="54"/>
        <v>0</v>
      </c>
      <c r="E324" s="58">
        <f t="shared" ca="1" si="44"/>
        <v>1</v>
      </c>
      <c r="F324" s="58">
        <f t="shared" ca="1" si="45"/>
        <v>17</v>
      </c>
      <c r="G324" s="58">
        <f t="shared" ca="1" si="46"/>
        <v>7</v>
      </c>
      <c r="H324" s="58">
        <f t="shared" ca="1" si="47"/>
        <v>0</v>
      </c>
      <c r="I324" s="58">
        <f t="shared" ca="1" si="42"/>
        <v>0</v>
      </c>
      <c r="J324" s="58">
        <f t="shared" ca="1" si="48"/>
        <v>0</v>
      </c>
      <c r="K324" s="58">
        <f t="shared" ca="1" si="49"/>
        <v>0</v>
      </c>
      <c r="L324" s="59" t="s">
        <v>57</v>
      </c>
      <c r="M324" s="60" t="s">
        <v>52</v>
      </c>
      <c r="N324" s="61" t="s">
        <v>52</v>
      </c>
      <c r="O324" s="62" t="s">
        <v>745</v>
      </c>
      <c r="P324" s="63" t="s">
        <v>54</v>
      </c>
      <c r="Q324" s="64" t="s">
        <v>746</v>
      </c>
      <c r="R324" s="65" t="s">
        <v>747</v>
      </c>
      <c r="S324" s="66" t="s">
        <v>94</v>
      </c>
      <c r="T324" s="67">
        <v>31.7</v>
      </c>
      <c r="U324" s="68"/>
      <c r="V324" s="68"/>
      <c r="W324" s="69"/>
      <c r="X324" s="70" t="s">
        <v>748</v>
      </c>
    </row>
    <row r="325" spans="1:24" s="71" customFormat="1" x14ac:dyDescent="0.2">
      <c r="A325" s="57">
        <f t="shared" si="0"/>
        <v>3</v>
      </c>
      <c r="B325" s="58">
        <f t="shared" ca="1" si="53"/>
        <v>3</v>
      </c>
      <c r="C325" s="58">
        <f t="shared" ca="1" si="43"/>
        <v>3</v>
      </c>
      <c r="D325" s="58">
        <f t="shared" ca="1" si="54"/>
        <v>2</v>
      </c>
      <c r="E325" s="58">
        <f t="shared" ca="1" si="44"/>
        <v>1</v>
      </c>
      <c r="F325" s="58">
        <f t="shared" ca="1" si="45"/>
        <v>17</v>
      </c>
      <c r="G325" s="58">
        <f t="shared" ca="1" si="46"/>
        <v>8</v>
      </c>
      <c r="H325" s="58">
        <f t="shared" ca="1" si="47"/>
        <v>0</v>
      </c>
      <c r="I325" s="58">
        <f t="shared" ca="1" si="42"/>
        <v>0</v>
      </c>
      <c r="J325" s="58">
        <f t="shared" ca="1" si="48"/>
        <v>2</v>
      </c>
      <c r="K325" s="58" t="e">
        <f t="shared" ca="1" si="49"/>
        <v>#N/A</v>
      </c>
      <c r="L325" s="59" t="s">
        <v>57</v>
      </c>
      <c r="M325" s="60" t="s">
        <v>66</v>
      </c>
      <c r="N325" s="61" t="s">
        <v>66</v>
      </c>
      <c r="O325" s="62" t="s">
        <v>749</v>
      </c>
      <c r="P325" s="63" t="s">
        <v>54</v>
      </c>
      <c r="Q325" s="64"/>
      <c r="R325" s="65" t="s">
        <v>750</v>
      </c>
      <c r="S325" s="66" t="s">
        <v>53</v>
      </c>
      <c r="T325" s="67"/>
      <c r="U325" s="68"/>
      <c r="V325" s="68"/>
      <c r="W325" s="69"/>
      <c r="X325" s="70" t="s">
        <v>12</v>
      </c>
    </row>
    <row r="326" spans="1:24" s="71" customFormat="1" ht="33.75" x14ac:dyDescent="0.2">
      <c r="A326" s="57" t="str">
        <f t="shared" si="0"/>
        <v>S</v>
      </c>
      <c r="B326" s="58">
        <f t="shared" ca="1" si="53"/>
        <v>3</v>
      </c>
      <c r="C326" s="58" t="str">
        <f t="shared" ca="1" si="43"/>
        <v>S</v>
      </c>
      <c r="D326" s="58">
        <f t="shared" ca="1" si="54"/>
        <v>0</v>
      </c>
      <c r="E326" s="58">
        <f t="shared" ca="1" si="44"/>
        <v>1</v>
      </c>
      <c r="F326" s="58">
        <f t="shared" ca="1" si="45"/>
        <v>17</v>
      </c>
      <c r="G326" s="58">
        <f t="shared" ca="1" si="46"/>
        <v>8</v>
      </c>
      <c r="H326" s="58">
        <f t="shared" ca="1" si="47"/>
        <v>0</v>
      </c>
      <c r="I326" s="58">
        <f t="shared" ca="1" si="42"/>
        <v>0</v>
      </c>
      <c r="J326" s="58">
        <f t="shared" ca="1" si="48"/>
        <v>0</v>
      </c>
      <c r="K326" s="58">
        <f t="shared" ca="1" si="49"/>
        <v>0</v>
      </c>
      <c r="L326" s="59" t="s">
        <v>57</v>
      </c>
      <c r="M326" s="60" t="s">
        <v>52</v>
      </c>
      <c r="N326" s="61" t="s">
        <v>52</v>
      </c>
      <c r="O326" s="62" t="s">
        <v>751</v>
      </c>
      <c r="P326" s="63" t="s">
        <v>54</v>
      </c>
      <c r="Q326" s="64" t="s">
        <v>746</v>
      </c>
      <c r="R326" s="65" t="s">
        <v>747</v>
      </c>
      <c r="S326" s="66" t="s">
        <v>94</v>
      </c>
      <c r="T326" s="67">
        <v>73.98</v>
      </c>
      <c r="U326" s="68"/>
      <c r="V326" s="68"/>
      <c r="W326" s="69"/>
      <c r="X326" s="70" t="s">
        <v>748</v>
      </c>
    </row>
    <row r="327" spans="1:24" s="71" customFormat="1" x14ac:dyDescent="0.2">
      <c r="A327" s="57">
        <f t="shared" si="0"/>
        <v>2</v>
      </c>
      <c r="B327" s="58">
        <f t="shared" ca="1" si="53"/>
        <v>2</v>
      </c>
      <c r="C327" s="58">
        <f t="shared" ca="1" si="43"/>
        <v>2</v>
      </c>
      <c r="D327" s="58">
        <f t="shared" ca="1" si="54"/>
        <v>10</v>
      </c>
      <c r="E327" s="58">
        <f t="shared" ca="1" si="44"/>
        <v>1</v>
      </c>
      <c r="F327" s="58">
        <f t="shared" ca="1" si="45"/>
        <v>18</v>
      </c>
      <c r="G327" s="58">
        <f t="shared" ca="1" si="46"/>
        <v>0</v>
      </c>
      <c r="H327" s="58">
        <f t="shared" ca="1" si="47"/>
        <v>0</v>
      </c>
      <c r="I327" s="58">
        <f t="shared" ca="1" si="42"/>
        <v>0</v>
      </c>
      <c r="J327" s="58">
        <f t="shared" ca="1" si="48"/>
        <v>10</v>
      </c>
      <c r="K327" s="58" t="e">
        <f t="shared" ca="1" si="49"/>
        <v>#N/A</v>
      </c>
      <c r="L327" s="59" t="s">
        <v>57</v>
      </c>
      <c r="M327" s="60" t="s">
        <v>63</v>
      </c>
      <c r="N327" s="61" t="s">
        <v>63</v>
      </c>
      <c r="O327" s="62" t="s">
        <v>752</v>
      </c>
      <c r="P327" s="63"/>
      <c r="Q327" s="64"/>
      <c r="R327" s="96" t="s">
        <v>753</v>
      </c>
      <c r="S327" s="66" t="s">
        <v>53</v>
      </c>
      <c r="T327" s="67"/>
      <c r="U327" s="68"/>
      <c r="V327" s="68"/>
      <c r="W327" s="69"/>
      <c r="X327" s="70" t="s">
        <v>12</v>
      </c>
    </row>
    <row r="328" spans="1:24" s="71" customFormat="1" x14ac:dyDescent="0.2">
      <c r="A328" s="57">
        <f t="shared" si="0"/>
        <v>3</v>
      </c>
      <c r="B328" s="58">
        <f t="shared" ca="1" si="53"/>
        <v>3</v>
      </c>
      <c r="C328" s="58">
        <f t="shared" ca="1" si="43"/>
        <v>3</v>
      </c>
      <c r="D328" s="58">
        <f t="shared" ca="1" si="54"/>
        <v>2</v>
      </c>
      <c r="E328" s="58">
        <f t="shared" ca="1" si="44"/>
        <v>1</v>
      </c>
      <c r="F328" s="58">
        <f t="shared" ca="1" si="45"/>
        <v>18</v>
      </c>
      <c r="G328" s="58">
        <f t="shared" ca="1" si="46"/>
        <v>1</v>
      </c>
      <c r="H328" s="58">
        <f t="shared" ca="1" si="47"/>
        <v>0</v>
      </c>
      <c r="I328" s="58">
        <f t="shared" ca="1" si="42"/>
        <v>0</v>
      </c>
      <c r="J328" s="58">
        <f t="shared" ca="1" si="48"/>
        <v>9</v>
      </c>
      <c r="K328" s="58">
        <f t="shared" ca="1" si="49"/>
        <v>2</v>
      </c>
      <c r="L328" s="59" t="s">
        <v>57</v>
      </c>
      <c r="M328" s="60" t="s">
        <v>66</v>
      </c>
      <c r="N328" s="61" t="s">
        <v>66</v>
      </c>
      <c r="O328" s="62" t="s">
        <v>754</v>
      </c>
      <c r="P328" s="63" t="s">
        <v>54</v>
      </c>
      <c r="Q328" s="64"/>
      <c r="R328" s="65" t="s">
        <v>87</v>
      </c>
      <c r="S328" s="66" t="s">
        <v>53</v>
      </c>
      <c r="T328" s="67"/>
      <c r="U328" s="68"/>
      <c r="V328" s="68"/>
      <c r="W328" s="69"/>
      <c r="X328" s="70" t="s">
        <v>12</v>
      </c>
    </row>
    <row r="329" spans="1:24" s="71" customFormat="1" x14ac:dyDescent="0.2">
      <c r="A329" s="57" t="str">
        <f t="shared" ref="A329:A335" si="55">CHOOSE(1+LOG(1+2*(ORÇAMENTO.Nivel="Nível 1")+4*(ORÇAMENTO.Nivel="Nível 2")+8*(ORÇAMENTO.Nivel="Nível 3")+16*(ORÇAMENTO.Nivel="Nível 4")+32*(ORÇAMENTO.Nivel="Serviço"),2),0,1,2,3,4,"S")</f>
        <v>S</v>
      </c>
      <c r="B329" s="58">
        <f t="shared" ca="1" si="53"/>
        <v>3</v>
      </c>
      <c r="C329" s="58" t="str">
        <f t="shared" ca="1" si="43"/>
        <v>S</v>
      </c>
      <c r="D329" s="58">
        <f t="shared" ca="1" si="54"/>
        <v>0</v>
      </c>
      <c r="E329" s="58">
        <f t="shared" ca="1" si="44"/>
        <v>1</v>
      </c>
      <c r="F329" s="58">
        <f t="shared" ca="1" si="45"/>
        <v>18</v>
      </c>
      <c r="G329" s="58">
        <f t="shared" ca="1" si="46"/>
        <v>1</v>
      </c>
      <c r="H329" s="58">
        <f t="shared" ca="1" si="47"/>
        <v>0</v>
      </c>
      <c r="I329" s="58">
        <f t="shared" ca="1" si="42"/>
        <v>0</v>
      </c>
      <c r="J329" s="58">
        <f t="shared" ca="1" si="48"/>
        <v>0</v>
      </c>
      <c r="K329" s="58">
        <f t="shared" ca="1" si="49"/>
        <v>0</v>
      </c>
      <c r="L329" s="59" t="s">
        <v>57</v>
      </c>
      <c r="M329" s="60" t="s">
        <v>52</v>
      </c>
      <c r="N329" s="61" t="s">
        <v>52</v>
      </c>
      <c r="O329" s="62" t="s">
        <v>755</v>
      </c>
      <c r="P329" s="63" t="s">
        <v>62</v>
      </c>
      <c r="Q329" s="64">
        <v>271608</v>
      </c>
      <c r="R329" s="65" t="s">
        <v>756</v>
      </c>
      <c r="S329" s="66" t="s">
        <v>71</v>
      </c>
      <c r="T329" s="67">
        <v>6</v>
      </c>
      <c r="U329" s="68"/>
      <c r="V329" s="68"/>
      <c r="W329" s="69"/>
      <c r="X329" s="70" t="s">
        <v>12</v>
      </c>
    </row>
    <row r="330" spans="1:24" s="71" customFormat="1" x14ac:dyDescent="0.2">
      <c r="A330" s="57">
        <f t="shared" si="55"/>
        <v>3</v>
      </c>
      <c r="B330" s="58">
        <f t="shared" ca="1" si="53"/>
        <v>3</v>
      </c>
      <c r="C330" s="58">
        <f t="shared" ca="1" si="43"/>
        <v>3</v>
      </c>
      <c r="D330" s="58">
        <f t="shared" ca="1" si="54"/>
        <v>2</v>
      </c>
      <c r="E330" s="58">
        <f t="shared" ca="1" si="44"/>
        <v>1</v>
      </c>
      <c r="F330" s="58">
        <f t="shared" ca="1" si="45"/>
        <v>18</v>
      </c>
      <c r="G330" s="58">
        <f t="shared" ca="1" si="46"/>
        <v>2</v>
      </c>
      <c r="H330" s="58">
        <f t="shared" ca="1" si="47"/>
        <v>0</v>
      </c>
      <c r="I330" s="58">
        <f t="shared" ca="1" si="42"/>
        <v>0</v>
      </c>
      <c r="J330" s="58">
        <f t="shared" ca="1" si="48"/>
        <v>7</v>
      </c>
      <c r="K330" s="58">
        <f t="shared" ca="1" si="49"/>
        <v>2</v>
      </c>
      <c r="L330" s="59" t="s">
        <v>57</v>
      </c>
      <c r="M330" s="60" t="s">
        <v>66</v>
      </c>
      <c r="N330" s="61" t="s">
        <v>66</v>
      </c>
      <c r="O330" s="62" t="s">
        <v>757</v>
      </c>
      <c r="P330" s="63" t="s">
        <v>54</v>
      </c>
      <c r="Q330" s="64"/>
      <c r="R330" s="65" t="s">
        <v>114</v>
      </c>
      <c r="S330" s="66" t="s">
        <v>53</v>
      </c>
      <c r="T330" s="67"/>
      <c r="U330" s="68"/>
      <c r="V330" s="68"/>
      <c r="W330" s="69"/>
      <c r="X330" s="70" t="s">
        <v>12</v>
      </c>
    </row>
    <row r="331" spans="1:24" s="71" customFormat="1" x14ac:dyDescent="0.2">
      <c r="A331" s="57" t="str">
        <f t="shared" si="55"/>
        <v>S</v>
      </c>
      <c r="B331" s="58">
        <f t="shared" ca="1" si="53"/>
        <v>3</v>
      </c>
      <c r="C331" s="58" t="str">
        <f t="shared" ca="1" si="43"/>
        <v>S</v>
      </c>
      <c r="D331" s="58">
        <f t="shared" ca="1" si="54"/>
        <v>0</v>
      </c>
      <c r="E331" s="58">
        <f t="shared" ca="1" si="44"/>
        <v>1</v>
      </c>
      <c r="F331" s="58">
        <f t="shared" ca="1" si="45"/>
        <v>18</v>
      </c>
      <c r="G331" s="58">
        <f t="shared" ca="1" si="46"/>
        <v>2</v>
      </c>
      <c r="H331" s="58">
        <f t="shared" ca="1" si="47"/>
        <v>0</v>
      </c>
      <c r="I331" s="58">
        <f t="shared" ca="1" si="42"/>
        <v>0</v>
      </c>
      <c r="J331" s="58">
        <f t="shared" ca="1" si="48"/>
        <v>0</v>
      </c>
      <c r="K331" s="58">
        <f t="shared" ca="1" si="49"/>
        <v>0</v>
      </c>
      <c r="L331" s="59" t="s">
        <v>57</v>
      </c>
      <c r="M331" s="60" t="s">
        <v>52</v>
      </c>
      <c r="N331" s="61" t="s">
        <v>52</v>
      </c>
      <c r="O331" s="62" t="s">
        <v>758</v>
      </c>
      <c r="P331" s="63" t="s">
        <v>62</v>
      </c>
      <c r="Q331" s="64">
        <v>271608</v>
      </c>
      <c r="R331" s="65" t="s">
        <v>756</v>
      </c>
      <c r="S331" s="66" t="s">
        <v>71</v>
      </c>
      <c r="T331" s="67">
        <v>2.96</v>
      </c>
      <c r="U331" s="68"/>
      <c r="V331" s="68"/>
      <c r="W331" s="69"/>
      <c r="X331" s="70" t="s">
        <v>12</v>
      </c>
    </row>
    <row r="332" spans="1:24" s="71" customFormat="1" x14ac:dyDescent="0.2">
      <c r="A332" s="57">
        <f t="shared" si="55"/>
        <v>3</v>
      </c>
      <c r="B332" s="58">
        <f t="shared" ca="1" si="53"/>
        <v>3</v>
      </c>
      <c r="C332" s="58">
        <f t="shared" ca="1" si="43"/>
        <v>3</v>
      </c>
      <c r="D332" s="58">
        <f t="shared" ca="1" si="54"/>
        <v>3</v>
      </c>
      <c r="E332" s="58">
        <f t="shared" ca="1" si="44"/>
        <v>1</v>
      </c>
      <c r="F332" s="58">
        <f t="shared" ca="1" si="45"/>
        <v>18</v>
      </c>
      <c r="G332" s="58">
        <f t="shared" ca="1" si="46"/>
        <v>3</v>
      </c>
      <c r="H332" s="58">
        <f t="shared" ca="1" si="47"/>
        <v>0</v>
      </c>
      <c r="I332" s="58">
        <f t="shared" ca="1" si="42"/>
        <v>0</v>
      </c>
      <c r="J332" s="58">
        <f t="shared" ca="1" si="48"/>
        <v>5</v>
      </c>
      <c r="K332" s="58">
        <f t="shared" ca="1" si="49"/>
        <v>3</v>
      </c>
      <c r="L332" s="59" t="s">
        <v>57</v>
      </c>
      <c r="M332" s="60" t="s">
        <v>66</v>
      </c>
      <c r="N332" s="61" t="s">
        <v>66</v>
      </c>
      <c r="O332" s="62" t="s">
        <v>759</v>
      </c>
      <c r="P332" s="63" t="s">
        <v>54</v>
      </c>
      <c r="Q332" s="64"/>
      <c r="R332" s="65" t="s">
        <v>123</v>
      </c>
      <c r="S332" s="66" t="s">
        <v>53</v>
      </c>
      <c r="T332" s="67"/>
      <c r="U332" s="68"/>
      <c r="V332" s="68"/>
      <c r="W332" s="69"/>
      <c r="X332" s="70" t="s">
        <v>12</v>
      </c>
    </row>
    <row r="333" spans="1:24" s="71" customFormat="1" ht="45" x14ac:dyDescent="0.2">
      <c r="A333" s="57" t="str">
        <f t="shared" si="55"/>
        <v>S</v>
      </c>
      <c r="B333" s="58">
        <f t="shared" ca="1" si="53"/>
        <v>3</v>
      </c>
      <c r="C333" s="58" t="str">
        <f t="shared" ca="1" si="43"/>
        <v>S</v>
      </c>
      <c r="D333" s="58">
        <f t="shared" ca="1" si="54"/>
        <v>0</v>
      </c>
      <c r="E333" s="58">
        <f t="shared" ca="1" si="44"/>
        <v>1</v>
      </c>
      <c r="F333" s="58">
        <f t="shared" ca="1" si="45"/>
        <v>18</v>
      </c>
      <c r="G333" s="58">
        <f t="shared" ca="1" si="46"/>
        <v>3</v>
      </c>
      <c r="H333" s="58">
        <f t="shared" ca="1" si="47"/>
        <v>0</v>
      </c>
      <c r="I333" s="58">
        <f t="shared" ca="1" si="42"/>
        <v>0</v>
      </c>
      <c r="J333" s="58">
        <f t="shared" ca="1" si="48"/>
        <v>0</v>
      </c>
      <c r="K333" s="58">
        <f t="shared" ca="1" si="49"/>
        <v>0</v>
      </c>
      <c r="L333" s="59" t="s">
        <v>57</v>
      </c>
      <c r="M333" s="60" t="s">
        <v>52</v>
      </c>
      <c r="N333" s="61" t="s">
        <v>52</v>
      </c>
      <c r="O333" s="62" t="s">
        <v>760</v>
      </c>
      <c r="P333" s="63" t="s">
        <v>54</v>
      </c>
      <c r="Q333" s="64" t="s">
        <v>761</v>
      </c>
      <c r="R333" s="65" t="s">
        <v>762</v>
      </c>
      <c r="S333" s="66" t="s">
        <v>94</v>
      </c>
      <c r="T333" s="67">
        <v>49.32</v>
      </c>
      <c r="U333" s="68"/>
      <c r="V333" s="68"/>
      <c r="W333" s="69"/>
      <c r="X333" s="70" t="s">
        <v>763</v>
      </c>
    </row>
    <row r="334" spans="1:24" s="71" customFormat="1" ht="22.5" x14ac:dyDescent="0.2">
      <c r="A334" s="57" t="str">
        <f t="shared" si="55"/>
        <v>S</v>
      </c>
      <c r="B334" s="58">
        <f t="shared" ca="1" si="53"/>
        <v>3</v>
      </c>
      <c r="C334" s="58" t="str">
        <f t="shared" ca="1" si="43"/>
        <v>S</v>
      </c>
      <c r="D334" s="58">
        <f t="shared" ca="1" si="54"/>
        <v>0</v>
      </c>
      <c r="E334" s="58">
        <f t="shared" ca="1" si="44"/>
        <v>1</v>
      </c>
      <c r="F334" s="58">
        <f t="shared" ca="1" si="45"/>
        <v>18</v>
      </c>
      <c r="G334" s="58">
        <f t="shared" ca="1" si="46"/>
        <v>3</v>
      </c>
      <c r="H334" s="58">
        <f t="shared" ca="1" si="47"/>
        <v>0</v>
      </c>
      <c r="I334" s="58">
        <f t="shared" ca="1" si="42"/>
        <v>0</v>
      </c>
      <c r="J334" s="58">
        <f t="shared" ca="1" si="48"/>
        <v>0</v>
      </c>
      <c r="K334" s="58">
        <f t="shared" ca="1" si="49"/>
        <v>0</v>
      </c>
      <c r="L334" s="59" t="s">
        <v>57</v>
      </c>
      <c r="M334" s="60" t="s">
        <v>52</v>
      </c>
      <c r="N334" s="61" t="s">
        <v>52</v>
      </c>
      <c r="O334" s="62" t="s">
        <v>764</v>
      </c>
      <c r="P334" s="63" t="s">
        <v>62</v>
      </c>
      <c r="Q334" s="64">
        <v>271101</v>
      </c>
      <c r="R334" s="65" t="s">
        <v>765</v>
      </c>
      <c r="S334" s="66" t="s">
        <v>340</v>
      </c>
      <c r="T334" s="67">
        <v>1</v>
      </c>
      <c r="U334" s="68"/>
      <c r="V334" s="68"/>
      <c r="W334" s="69"/>
      <c r="X334" s="70" t="s">
        <v>12</v>
      </c>
    </row>
    <row r="335" spans="1:24" s="71" customFormat="1" x14ac:dyDescent="0.2">
      <c r="A335" s="57">
        <f t="shared" si="55"/>
        <v>3</v>
      </c>
      <c r="B335" s="58">
        <f t="shared" ca="1" si="53"/>
        <v>3</v>
      </c>
      <c r="C335" s="58">
        <f t="shared" ca="1" si="43"/>
        <v>3</v>
      </c>
      <c r="D335" s="58">
        <f t="shared" ca="1" si="54"/>
        <v>2</v>
      </c>
      <c r="E335" s="58">
        <f t="shared" ca="1" si="44"/>
        <v>1</v>
      </c>
      <c r="F335" s="58">
        <f t="shared" ca="1" si="45"/>
        <v>18</v>
      </c>
      <c r="G335" s="58">
        <f t="shared" ca="1" si="46"/>
        <v>4</v>
      </c>
      <c r="H335" s="58">
        <f t="shared" ca="1" si="47"/>
        <v>0</v>
      </c>
      <c r="I335" s="58">
        <f t="shared" ca="1" si="42"/>
        <v>0</v>
      </c>
      <c r="J335" s="58">
        <f t="shared" ca="1" si="48"/>
        <v>2</v>
      </c>
      <c r="K335" s="58" t="e">
        <f t="shared" ca="1" si="49"/>
        <v>#N/A</v>
      </c>
      <c r="L335" s="59" t="s">
        <v>57</v>
      </c>
      <c r="M335" s="60" t="s">
        <v>66</v>
      </c>
      <c r="N335" s="61" t="s">
        <v>66</v>
      </c>
      <c r="O335" s="62" t="s">
        <v>766</v>
      </c>
      <c r="P335" s="63" t="s">
        <v>54</v>
      </c>
      <c r="Q335" s="64"/>
      <c r="R335" s="65" t="s">
        <v>146</v>
      </c>
      <c r="S335" s="66" t="s">
        <v>53</v>
      </c>
      <c r="T335" s="67"/>
      <c r="U335" s="68"/>
      <c r="V335" s="68"/>
      <c r="W335" s="69"/>
      <c r="X335" s="70" t="s">
        <v>12</v>
      </c>
    </row>
    <row r="336" spans="1:24" s="71" customFormat="1" x14ac:dyDescent="0.2">
      <c r="A336" s="57" t="str">
        <f t="shared" si="0"/>
        <v>S</v>
      </c>
      <c r="B336" s="58">
        <f t="shared" ca="1" si="53"/>
        <v>3</v>
      </c>
      <c r="C336" s="58" t="str">
        <f t="shared" ca="1" si="43"/>
        <v>S</v>
      </c>
      <c r="D336" s="58">
        <f t="shared" ca="1" si="54"/>
        <v>0</v>
      </c>
      <c r="E336" s="58">
        <f t="shared" ca="1" si="44"/>
        <v>1</v>
      </c>
      <c r="F336" s="58">
        <f t="shared" ca="1" si="45"/>
        <v>18</v>
      </c>
      <c r="G336" s="58">
        <f t="shared" ca="1" si="46"/>
        <v>4</v>
      </c>
      <c r="H336" s="58">
        <f t="shared" ca="1" si="47"/>
        <v>0</v>
      </c>
      <c r="I336" s="58">
        <f t="shared" ca="1" si="42"/>
        <v>0</v>
      </c>
      <c r="J336" s="58">
        <f t="shared" ca="1" si="48"/>
        <v>0</v>
      </c>
      <c r="K336" s="58">
        <f t="shared" ca="1" si="49"/>
        <v>0</v>
      </c>
      <c r="L336" s="59" t="s">
        <v>57</v>
      </c>
      <c r="M336" s="60" t="s">
        <v>52</v>
      </c>
      <c r="N336" s="61" t="s">
        <v>52</v>
      </c>
      <c r="O336" s="62" t="s">
        <v>767</v>
      </c>
      <c r="P336" s="63" t="s">
        <v>62</v>
      </c>
      <c r="Q336" s="64">
        <v>270501</v>
      </c>
      <c r="R336" s="65" t="s">
        <v>768</v>
      </c>
      <c r="S336" s="66" t="s">
        <v>71</v>
      </c>
      <c r="T336" s="67">
        <v>417.75</v>
      </c>
      <c r="U336" s="68"/>
      <c r="V336" s="68"/>
      <c r="W336" s="69"/>
      <c r="X336" s="70" t="s">
        <v>12</v>
      </c>
    </row>
    <row r="337" spans="1:24" s="15" customFormat="1" ht="3.95" customHeight="1" x14ac:dyDescent="0.2">
      <c r="A337" s="100">
        <v>-1</v>
      </c>
      <c r="B337" s="101"/>
      <c r="C337" s="101">
        <v>-1</v>
      </c>
      <c r="D337" s="101"/>
      <c r="E337" s="101">
        <v>0</v>
      </c>
      <c r="F337" s="101">
        <v>0</v>
      </c>
      <c r="G337" s="101">
        <v>0</v>
      </c>
      <c r="H337" s="101">
        <v>0</v>
      </c>
      <c r="I337" s="101">
        <v>0</v>
      </c>
      <c r="J337" s="101"/>
      <c r="K337" s="101"/>
      <c r="L337" s="102" t="s">
        <v>57</v>
      </c>
      <c r="M337" s="103"/>
      <c r="N337" s="104"/>
      <c r="O337" s="105"/>
      <c r="P337" s="106"/>
      <c r="Q337" s="106"/>
      <c r="R337" s="106"/>
      <c r="S337" s="106"/>
      <c r="T337" s="106"/>
      <c r="U337" s="106"/>
      <c r="V337" s="106"/>
      <c r="W337" s="107"/>
      <c r="X337" s="1"/>
    </row>
    <row r="338" spans="1:24" s="15" customFormat="1" ht="25.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1" t="s">
        <v>57</v>
      </c>
      <c r="M338" s="16"/>
      <c r="N338" s="16"/>
      <c r="O338" s="108"/>
      <c r="P338" s="20"/>
      <c r="Q338" s="20"/>
      <c r="R338" s="109" t="s">
        <v>769</v>
      </c>
      <c r="S338" s="4"/>
      <c r="T338" s="20"/>
      <c r="U338" s="110" t="s">
        <v>770</v>
      </c>
      <c r="V338" s="111"/>
      <c r="W338" s="112"/>
      <c r="X338" s="1"/>
    </row>
    <row r="339" spans="1:24" s="15" customFormat="1" ht="25.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1" t="s">
        <v>57</v>
      </c>
      <c r="M339" s="16"/>
      <c r="N339" s="16"/>
      <c r="O339" s="108"/>
      <c r="P339" s="20"/>
      <c r="Q339" s="20"/>
      <c r="R339" s="109"/>
      <c r="S339" s="4"/>
      <c r="T339" s="20"/>
      <c r="U339" s="113" t="s">
        <v>771</v>
      </c>
      <c r="V339" s="114"/>
      <c r="W339" s="115"/>
      <c r="X339" s="116"/>
    </row>
    <row r="340" spans="1:24" s="15" customFormat="1" ht="25.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1" t="s">
        <v>57</v>
      </c>
      <c r="M340" s="16"/>
      <c r="N340" s="16"/>
      <c r="O340" s="108"/>
      <c r="P340" s="20"/>
      <c r="Q340" s="20"/>
      <c r="R340" s="109"/>
      <c r="S340" s="4"/>
      <c r="T340" s="117"/>
      <c r="U340" s="118" t="s">
        <v>3</v>
      </c>
      <c r="V340" s="119"/>
      <c r="W340" s="120"/>
      <c r="X340" s="1"/>
    </row>
    <row r="341" spans="1:24" s="15" customForma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1" t="s">
        <v>57</v>
      </c>
      <c r="M341" s="16"/>
      <c r="N341" s="16"/>
      <c r="O341" s="108"/>
      <c r="P341" s="20"/>
      <c r="Q341" s="20"/>
      <c r="R341" s="109"/>
      <c r="S341" s="4"/>
      <c r="T341" s="20"/>
      <c r="U341" s="121"/>
      <c r="V341" s="122"/>
      <c r="W341" s="123"/>
      <c r="X341" s="116"/>
    </row>
    <row r="342" spans="1:24" s="15" customFormat="1" ht="20.100000000000001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1" t="s">
        <v>57</v>
      </c>
      <c r="M342" s="16"/>
      <c r="N342" s="16"/>
      <c r="O342" s="108"/>
      <c r="P342" s="20"/>
      <c r="Q342" s="20"/>
      <c r="R342" s="109"/>
      <c r="S342" s="4"/>
      <c r="T342" s="20"/>
      <c r="U342" s="124" t="s">
        <v>772</v>
      </c>
      <c r="V342" s="125"/>
      <c r="W342" s="126"/>
      <c r="X342" s="1"/>
    </row>
    <row r="343" spans="1:24" s="15" customFormat="1" ht="20.100000000000001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1" t="s">
        <v>57</v>
      </c>
      <c r="M343" s="16"/>
      <c r="N343" s="16"/>
      <c r="O343" s="108"/>
      <c r="P343" s="20"/>
      <c r="Q343" s="20"/>
      <c r="R343" s="109"/>
      <c r="S343" s="4"/>
      <c r="T343" s="20"/>
      <c r="U343" s="124" t="s">
        <v>773</v>
      </c>
      <c r="V343" s="125"/>
      <c r="W343" s="115"/>
      <c r="X343" s="1"/>
    </row>
    <row r="344" spans="1:24" s="15" customFormat="1" ht="20.100000000000001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1" t="s">
        <v>57</v>
      </c>
      <c r="M344" s="16"/>
      <c r="N344" s="16"/>
      <c r="O344" s="127"/>
      <c r="P344" s="20"/>
      <c r="Q344" s="20"/>
      <c r="R344" s="20"/>
      <c r="S344" s="4"/>
      <c r="T344" s="128"/>
      <c r="U344" s="124" t="s">
        <v>774</v>
      </c>
      <c r="V344" s="125"/>
      <c r="W344" s="115"/>
      <c r="X344" s="1"/>
    </row>
    <row r="345" spans="1:24" s="15" customForma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1" t="s">
        <v>57</v>
      </c>
      <c r="M345" s="129"/>
      <c r="N345" s="129"/>
      <c r="O345" s="130"/>
      <c r="S345" s="10"/>
      <c r="T345" s="131"/>
      <c r="U345" s="132"/>
      <c r="V345" s="132"/>
      <c r="W345" s="133"/>
      <c r="X345" s="134"/>
    </row>
    <row r="346" spans="1:24" s="15" customFormat="1" ht="35.1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1" t="s">
        <v>57</v>
      </c>
      <c r="M346" s="129"/>
      <c r="N346" s="129"/>
      <c r="O346" s="130"/>
      <c r="Q346" s="135" t="s">
        <v>775</v>
      </c>
      <c r="R346" s="135"/>
      <c r="S346" s="135"/>
      <c r="T346" s="135"/>
      <c r="U346" s="135"/>
      <c r="V346" s="135"/>
      <c r="W346" s="135"/>
      <c r="X346" s="5"/>
    </row>
    <row r="347" spans="1:24" s="15" customForma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1" t="s">
        <v>57</v>
      </c>
      <c r="M347" s="129"/>
      <c r="N347" s="129"/>
      <c r="O347" s="130"/>
      <c r="Q347" s="136" t="s">
        <v>776</v>
      </c>
      <c r="R347" s="136"/>
      <c r="S347" s="136"/>
      <c r="T347" s="136"/>
      <c r="U347" s="136"/>
      <c r="V347" s="136"/>
      <c r="W347" s="136"/>
      <c r="X347" s="5"/>
    </row>
    <row r="348" spans="1:24" s="140" customFormat="1" x14ac:dyDescent="0.2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" t="s">
        <v>57</v>
      </c>
      <c r="M348" s="138"/>
      <c r="N348" s="138"/>
      <c r="O348" s="139"/>
      <c r="P348" s="8"/>
      <c r="Q348" s="136" t="s">
        <v>777</v>
      </c>
      <c r="R348" s="136"/>
      <c r="S348" s="136"/>
      <c r="T348" s="136"/>
      <c r="U348" s="136"/>
      <c r="V348" s="136"/>
      <c r="W348" s="136"/>
      <c r="X348" s="5"/>
    </row>
    <row r="349" spans="1:24" s="140" customFormat="1" ht="26.25" customHeight="1" x14ac:dyDescent="0.2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" t="s">
        <v>57</v>
      </c>
      <c r="M349" s="138"/>
      <c r="N349" s="138"/>
      <c r="O349" s="139"/>
      <c r="P349" s="8"/>
      <c r="Q349" s="141" t="s">
        <v>778</v>
      </c>
      <c r="R349" s="135"/>
      <c r="S349" s="135"/>
      <c r="T349" s="135"/>
      <c r="U349" s="135"/>
      <c r="V349" s="135"/>
      <c r="W349" s="135"/>
      <c r="X349" s="5"/>
    </row>
    <row r="350" spans="1:24" s="140" customFormat="1" x14ac:dyDescent="0.2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" t="s">
        <v>57</v>
      </c>
      <c r="M350" s="138"/>
      <c r="N350" s="138"/>
      <c r="O350" s="139"/>
      <c r="P350" s="8"/>
      <c r="Q350" s="136" t="s">
        <v>779</v>
      </c>
      <c r="R350" s="136"/>
      <c r="S350" s="136"/>
      <c r="T350" s="136"/>
      <c r="U350" s="136"/>
      <c r="V350" s="136"/>
      <c r="W350" s="136"/>
      <c r="X350" s="5"/>
    </row>
    <row r="351" spans="1:24" s="140" customFormat="1" x14ac:dyDescent="0.2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" t="s">
        <v>57</v>
      </c>
      <c r="M351" s="138"/>
      <c r="N351" s="138"/>
      <c r="O351" s="139"/>
      <c r="P351" s="8"/>
      <c r="Q351" s="15"/>
      <c r="R351" s="8"/>
      <c r="S351" s="142"/>
      <c r="T351" s="142"/>
      <c r="U351" s="142"/>
      <c r="V351" s="142"/>
      <c r="W351" s="142"/>
      <c r="X351" s="8"/>
    </row>
    <row r="352" spans="1:24" s="140" customFormat="1" x14ac:dyDescent="0.2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" t="s">
        <v>57</v>
      </c>
      <c r="M352" s="138"/>
      <c r="N352" s="138"/>
      <c r="O352" s="139"/>
      <c r="P352" s="8"/>
      <c r="Q352" s="15"/>
      <c r="R352" s="8"/>
      <c r="S352" s="143"/>
      <c r="T352" s="143"/>
      <c r="U352" s="143"/>
      <c r="V352" s="143"/>
      <c r="W352" s="143"/>
      <c r="X352" s="8"/>
    </row>
  </sheetData>
  <sheetProtection algorithmName="SHA-512" hashValue="EE7JQvQCcxXHxas1LPX9S9rYUtK1uiYrWdHrj5bUX5UV9BWdPD1N2O7JkdlhbmKucYmSKeFSz5UEDtR9FELvLw==" saltValue="7wTYUd5VABMUxLOtePqY9g==" spinCount="100000" sheet="1" objects="1" scenarios="1" formatCells="0" formatColumns="0" formatRows="0" autoFilter="0"/>
  <autoFilter ref="L16:W337" xr:uid="{00000000-0009-0000-0000-000003000000}"/>
  <dataConsolidate topLabels="1">
    <dataRefs count="1">
      <dataRef ref="R20:W42" sheet="Orçamento" r:id="rId1"/>
    </dataRefs>
  </dataConsolidate>
  <mergeCells count="39">
    <mergeCell ref="S351:W351"/>
    <mergeCell ref="U344:V344"/>
    <mergeCell ref="Q346:W346"/>
    <mergeCell ref="Q347:W347"/>
    <mergeCell ref="Q348:W348"/>
    <mergeCell ref="Q349:W349"/>
    <mergeCell ref="Q350:W350"/>
    <mergeCell ref="O15:W15"/>
    <mergeCell ref="R338:R343"/>
    <mergeCell ref="U338:V338"/>
    <mergeCell ref="U339:V339"/>
    <mergeCell ref="U340:V340"/>
    <mergeCell ref="U342:V342"/>
    <mergeCell ref="U343:V343"/>
    <mergeCell ref="O11:X11"/>
    <mergeCell ref="O12:Q12"/>
    <mergeCell ref="O13:Q13"/>
    <mergeCell ref="S13:U13"/>
    <mergeCell ref="V13:W13"/>
    <mergeCell ref="O14:X14"/>
    <mergeCell ref="O8:W8"/>
    <mergeCell ref="M9:M10"/>
    <mergeCell ref="O9:Q9"/>
    <mergeCell ref="S9:U9"/>
    <mergeCell ref="V9:W9"/>
    <mergeCell ref="O10:Q10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T10">
    <cfRule type="containsBlanks" dxfId="489" priority="929">
      <formula>LEN(TRIM(T10))=0</formula>
    </cfRule>
  </conditionalFormatting>
  <conditionalFormatting sqref="W10">
    <cfRule type="containsBlanks" dxfId="488" priority="928">
      <formula>LEN(TRIM(W10))=0</formula>
    </cfRule>
  </conditionalFormatting>
  <conditionalFormatting sqref="O17:W18 O19:O20 S19:W20 O49:W50 R275:R278 O126:W131 O243:W250 S273:W278 O273:Q278 R273 O324:W324 O252:W259 O288:W293 O69:W71 O296:W302 O214:W224 O213:Q213 S213:W213 O55:W65 O261:W272 O327:W336">
    <cfRule type="expression" dxfId="487" priority="915">
      <formula>OR($C17=0,$C17=4)</formula>
    </cfRule>
    <cfRule type="expression" dxfId="486" priority="916">
      <formula>$C17=3</formula>
    </cfRule>
    <cfRule type="expression" dxfId="485" priority="917">
      <formula>$C17=2</formula>
    </cfRule>
    <cfRule type="expression" dxfId="484" priority="918">
      <formula>$C17=1</formula>
    </cfRule>
  </conditionalFormatting>
  <conditionalFormatting sqref="P17:Q18 S17:V20 P49:Q50 S49:V50 P126:Q131 S126:V131 P243:Q250 S243:V250 P323:Q324 S323:V324 S252:V259 P252:Q259 S288:V293 P288:Q293 S69:V71 P69:Q71 P296:Q302 S296:V302 P213:Q224 S213:V224 P61:Q65 S55:V65 P261:Q278 S261:V278 S327:V336 P327:Q336">
    <cfRule type="expression" dxfId="483" priority="911">
      <formula>OR($C17=0,$C17=4)</formula>
    </cfRule>
    <cfRule type="expression" dxfId="482" priority="912">
      <formula>$C17=3</formula>
    </cfRule>
    <cfRule type="expression" dxfId="481" priority="913">
      <formula>$C17=2</formula>
    </cfRule>
    <cfRule type="expression" dxfId="480" priority="914">
      <formula>$C17=1</formula>
    </cfRule>
  </conditionalFormatting>
  <conditionalFormatting sqref="M17:M18 M49:M50 M126:M131 M243:M250 M323:M324 M252:M259 M288:M293 M69:M71 M296:M302 M213:M224 M55:M65 M261:M278 M327:M336">
    <cfRule type="cellIs" dxfId="479" priority="908" operator="notEqual">
      <formula>$N17</formula>
    </cfRule>
  </conditionalFormatting>
  <conditionalFormatting sqref="R274">
    <cfRule type="expression" dxfId="478" priority="894">
      <formula>OR($C274=0,$C274=4)</formula>
    </cfRule>
    <cfRule type="expression" dxfId="477" priority="895">
      <formula>$C274=3</formula>
    </cfRule>
    <cfRule type="expression" dxfId="476" priority="896">
      <formula>$C274=2</formula>
    </cfRule>
    <cfRule type="expression" dxfId="475" priority="897">
      <formula>$C274=1</formula>
    </cfRule>
  </conditionalFormatting>
  <conditionalFormatting sqref="M19:M20">
    <cfRule type="cellIs" dxfId="474" priority="893" operator="notEqual">
      <formula>$N19</formula>
    </cfRule>
  </conditionalFormatting>
  <conditionalFormatting sqref="P19:R20">
    <cfRule type="expression" dxfId="473" priority="889">
      <formula>OR($C19=0,$C19=4)</formula>
    </cfRule>
    <cfRule type="expression" dxfId="472" priority="890">
      <formula>$C19=3</formula>
    </cfRule>
    <cfRule type="expression" dxfId="471" priority="891">
      <formula>$C19=2</formula>
    </cfRule>
    <cfRule type="expression" dxfId="470" priority="892">
      <formula>$C19=1</formula>
    </cfRule>
  </conditionalFormatting>
  <conditionalFormatting sqref="P19:Q20 P55:Q60">
    <cfRule type="expression" dxfId="469" priority="888">
      <formula>$C19=1</formula>
    </cfRule>
  </conditionalFormatting>
  <conditionalFormatting sqref="P19:Q20 P55:Q60">
    <cfRule type="expression" dxfId="468" priority="885">
      <formula>OR($C19=0,$C19=4)</formula>
    </cfRule>
    <cfRule type="expression" dxfId="467" priority="886">
      <formula>$C19=3</formula>
    </cfRule>
    <cfRule type="expression" dxfId="466" priority="887">
      <formula>$C19=2</formula>
    </cfRule>
  </conditionalFormatting>
  <conditionalFormatting sqref="O21:W29">
    <cfRule type="expression" dxfId="465" priority="871">
      <formula>OR($C21=0,$C21=4)</formula>
    </cfRule>
    <cfRule type="expression" dxfId="464" priority="872">
      <formula>$C21=3</formula>
    </cfRule>
    <cfRule type="expression" dxfId="463" priority="873">
      <formula>$C21=2</formula>
    </cfRule>
    <cfRule type="expression" dxfId="462" priority="874">
      <formula>$C21=1</formula>
    </cfRule>
  </conditionalFormatting>
  <conditionalFormatting sqref="P21:Q29 S21:V29">
    <cfRule type="expression" dxfId="461" priority="867">
      <formula>OR($C21=0,$C21=4)</formula>
    </cfRule>
    <cfRule type="expression" dxfId="460" priority="868">
      <formula>$C21=3</formula>
    </cfRule>
    <cfRule type="expression" dxfId="459" priority="869">
      <formula>$C21=2</formula>
    </cfRule>
    <cfRule type="expression" dxfId="458" priority="870">
      <formula>$C21=1</formula>
    </cfRule>
  </conditionalFormatting>
  <conditionalFormatting sqref="M21:M29">
    <cfRule type="cellIs" dxfId="457" priority="864" operator="notEqual">
      <formula>$N21</formula>
    </cfRule>
  </conditionalFormatting>
  <conditionalFormatting sqref="O30:W38">
    <cfRule type="expression" dxfId="456" priority="850">
      <formula>OR($C30=0,$C30=4)</formula>
    </cfRule>
    <cfRule type="expression" dxfId="455" priority="851">
      <formula>$C30=3</formula>
    </cfRule>
    <cfRule type="expression" dxfId="454" priority="852">
      <formula>$C30=2</formula>
    </cfRule>
    <cfRule type="expression" dxfId="453" priority="853">
      <formula>$C30=1</formula>
    </cfRule>
  </conditionalFormatting>
  <conditionalFormatting sqref="P30:Q38 S30:V38">
    <cfRule type="expression" dxfId="452" priority="846">
      <formula>OR($C30=0,$C30=4)</formula>
    </cfRule>
    <cfRule type="expression" dxfId="451" priority="847">
      <formula>$C30=3</formula>
    </cfRule>
    <cfRule type="expression" dxfId="450" priority="848">
      <formula>$C30=2</formula>
    </cfRule>
    <cfRule type="expression" dxfId="449" priority="849">
      <formula>$C30=1</formula>
    </cfRule>
  </conditionalFormatting>
  <conditionalFormatting sqref="M30:M38">
    <cfRule type="cellIs" dxfId="448" priority="843" operator="notEqual">
      <formula>$N30</formula>
    </cfRule>
  </conditionalFormatting>
  <conditionalFormatting sqref="O40:W48">
    <cfRule type="expression" dxfId="447" priority="829">
      <formula>OR($C40=0,$C40=4)</formula>
    </cfRule>
    <cfRule type="expression" dxfId="446" priority="830">
      <formula>$C40=3</formula>
    </cfRule>
    <cfRule type="expression" dxfId="445" priority="831">
      <formula>$C40=2</formula>
    </cfRule>
    <cfRule type="expression" dxfId="444" priority="832">
      <formula>$C40=1</formula>
    </cfRule>
  </conditionalFormatting>
  <conditionalFormatting sqref="P40:Q48 S40:V48">
    <cfRule type="expression" dxfId="443" priority="825">
      <formula>OR($C40=0,$C40=4)</formula>
    </cfRule>
    <cfRule type="expression" dxfId="442" priority="826">
      <formula>$C40=3</formula>
    </cfRule>
    <cfRule type="expression" dxfId="441" priority="827">
      <formula>$C40=2</formula>
    </cfRule>
    <cfRule type="expression" dxfId="440" priority="828">
      <formula>$C40=1</formula>
    </cfRule>
  </conditionalFormatting>
  <conditionalFormatting sqref="M40:M48">
    <cfRule type="cellIs" dxfId="439" priority="822" operator="notEqual">
      <formula>$N40</formula>
    </cfRule>
  </conditionalFormatting>
  <conditionalFormatting sqref="O279:W287">
    <cfRule type="expression" dxfId="438" priority="808">
      <formula>OR($C279=0,$C279=4)</formula>
    </cfRule>
    <cfRule type="expression" dxfId="437" priority="809">
      <formula>$C279=3</formula>
    </cfRule>
    <cfRule type="expression" dxfId="436" priority="810">
      <formula>$C279=2</formula>
    </cfRule>
    <cfRule type="expression" dxfId="435" priority="811">
      <formula>$C279=1</formula>
    </cfRule>
  </conditionalFormatting>
  <conditionalFormatting sqref="P279:Q287 S279:V287">
    <cfRule type="expression" dxfId="434" priority="804">
      <formula>OR($C279=0,$C279=4)</formula>
    </cfRule>
    <cfRule type="expression" dxfId="433" priority="805">
      <formula>$C279=3</formula>
    </cfRule>
    <cfRule type="expression" dxfId="432" priority="806">
      <formula>$C279=2</formula>
    </cfRule>
    <cfRule type="expression" dxfId="431" priority="807">
      <formula>$C279=1</formula>
    </cfRule>
  </conditionalFormatting>
  <conditionalFormatting sqref="M279:M287">
    <cfRule type="cellIs" dxfId="430" priority="801" operator="notEqual">
      <formula>$N279</formula>
    </cfRule>
  </conditionalFormatting>
  <conditionalFormatting sqref="O260:W260">
    <cfRule type="expression" dxfId="429" priority="787">
      <formula>OR($C260=0,$C260=4)</formula>
    </cfRule>
    <cfRule type="expression" dxfId="428" priority="788">
      <formula>$C260=3</formula>
    </cfRule>
    <cfRule type="expression" dxfId="427" priority="789">
      <formula>$C260=2</formula>
    </cfRule>
    <cfRule type="expression" dxfId="426" priority="790">
      <formula>$C260=1</formula>
    </cfRule>
  </conditionalFormatting>
  <conditionalFormatting sqref="P260:Q260 S260:V260">
    <cfRule type="expression" dxfId="425" priority="783">
      <formula>OR($C260=0,$C260=4)</formula>
    </cfRule>
    <cfRule type="expression" dxfId="424" priority="784">
      <formula>$C260=3</formula>
    </cfRule>
    <cfRule type="expression" dxfId="423" priority="785">
      <formula>$C260=2</formula>
    </cfRule>
    <cfRule type="expression" dxfId="422" priority="786">
      <formula>$C260=1</formula>
    </cfRule>
  </conditionalFormatting>
  <conditionalFormatting sqref="M260">
    <cfRule type="cellIs" dxfId="421" priority="780" operator="notEqual">
      <formula>$N260</formula>
    </cfRule>
  </conditionalFormatting>
  <conditionalFormatting sqref="O303:W303 O305:W307 O309:W313">
    <cfRule type="expression" dxfId="420" priority="766">
      <formula>OR($C303=0,$C303=4)</formula>
    </cfRule>
    <cfRule type="expression" dxfId="419" priority="767">
      <formula>$C303=3</formula>
    </cfRule>
    <cfRule type="expression" dxfId="418" priority="768">
      <formula>$C303=2</formula>
    </cfRule>
    <cfRule type="expression" dxfId="417" priority="769">
      <formula>$C303=1</formula>
    </cfRule>
  </conditionalFormatting>
  <conditionalFormatting sqref="P303:Q303 S303:V303 S305:V307 P305:Q307 P309:Q313 S309:V313">
    <cfRule type="expression" dxfId="416" priority="762">
      <formula>OR($C303=0,$C303=4)</formula>
    </cfRule>
    <cfRule type="expression" dxfId="415" priority="763">
      <formula>$C303=3</formula>
    </cfRule>
    <cfRule type="expression" dxfId="414" priority="764">
      <formula>$C303=2</formula>
    </cfRule>
    <cfRule type="expression" dxfId="413" priority="765">
      <formula>$C303=1</formula>
    </cfRule>
  </conditionalFormatting>
  <conditionalFormatting sqref="M303 M305:M307 M309:M313">
    <cfRule type="cellIs" dxfId="412" priority="759" operator="notEqual">
      <formula>$N303</formula>
    </cfRule>
  </conditionalFormatting>
  <conditionalFormatting sqref="O314:W319 O320:Q322 S320:W322">
    <cfRule type="expression" dxfId="411" priority="745">
      <formula>OR($C314=0,$C314=4)</formula>
    </cfRule>
    <cfRule type="expression" dxfId="410" priority="746">
      <formula>$C314=3</formula>
    </cfRule>
    <cfRule type="expression" dxfId="409" priority="747">
      <formula>$C314=2</formula>
    </cfRule>
    <cfRule type="expression" dxfId="408" priority="748">
      <formula>$C314=1</formula>
    </cfRule>
  </conditionalFormatting>
  <conditionalFormatting sqref="P314:Q322 S314:V322">
    <cfRule type="expression" dxfId="407" priority="741">
      <formula>OR($C314=0,$C314=4)</formula>
    </cfRule>
    <cfRule type="expression" dxfId="406" priority="742">
      <formula>$C314=3</formula>
    </cfRule>
    <cfRule type="expression" dxfId="405" priority="743">
      <formula>$C314=2</formula>
    </cfRule>
    <cfRule type="expression" dxfId="404" priority="744">
      <formula>$C314=1</formula>
    </cfRule>
  </conditionalFormatting>
  <conditionalFormatting sqref="M314:M322">
    <cfRule type="cellIs" dxfId="403" priority="738" operator="notEqual">
      <formula>$N314</formula>
    </cfRule>
  </conditionalFormatting>
  <conditionalFormatting sqref="O323:Q323 S323:W323">
    <cfRule type="expression" dxfId="402" priority="724">
      <formula>OR($C323=0,$C323=4)</formula>
    </cfRule>
    <cfRule type="expression" dxfId="401" priority="725">
      <formula>$C323=3</formula>
    </cfRule>
    <cfRule type="expression" dxfId="400" priority="726">
      <formula>$C323=2</formula>
    </cfRule>
    <cfRule type="expression" dxfId="399" priority="727">
      <formula>$C323=1</formula>
    </cfRule>
  </conditionalFormatting>
  <conditionalFormatting sqref="O304:W304">
    <cfRule type="expression" dxfId="398" priority="720">
      <formula>OR($C304=0,$C304=4)</formula>
    </cfRule>
    <cfRule type="expression" dxfId="397" priority="721">
      <formula>$C304=3</formula>
    </cfRule>
    <cfRule type="expression" dxfId="396" priority="722">
      <formula>$C304=2</formula>
    </cfRule>
    <cfRule type="expression" dxfId="395" priority="723">
      <formula>$C304=1</formula>
    </cfRule>
  </conditionalFormatting>
  <conditionalFormatting sqref="P304:Q304 S304:V304">
    <cfRule type="expression" dxfId="394" priority="716">
      <formula>OR($C304=0,$C304=4)</formula>
    </cfRule>
    <cfRule type="expression" dxfId="393" priority="717">
      <formula>$C304=3</formula>
    </cfRule>
    <cfRule type="expression" dxfId="392" priority="718">
      <formula>$C304=2</formula>
    </cfRule>
    <cfRule type="expression" dxfId="391" priority="719">
      <formula>$C304=1</formula>
    </cfRule>
  </conditionalFormatting>
  <conditionalFormatting sqref="M304">
    <cfRule type="cellIs" dxfId="390" priority="713" operator="notEqual">
      <formula>$N304</formula>
    </cfRule>
  </conditionalFormatting>
  <conditionalFormatting sqref="O308:W308">
    <cfRule type="expression" dxfId="389" priority="699">
      <formula>OR($C308=0,$C308=4)</formula>
    </cfRule>
    <cfRule type="expression" dxfId="388" priority="700">
      <formula>$C308=3</formula>
    </cfRule>
    <cfRule type="expression" dxfId="387" priority="701">
      <formula>$C308=2</formula>
    </cfRule>
    <cfRule type="expression" dxfId="386" priority="702">
      <formula>$C308=1</formula>
    </cfRule>
  </conditionalFormatting>
  <conditionalFormatting sqref="P308:Q308 S308:V308">
    <cfRule type="expression" dxfId="385" priority="695">
      <formula>OR($C308=0,$C308=4)</formula>
    </cfRule>
    <cfRule type="expression" dxfId="384" priority="696">
      <formula>$C308=3</formula>
    </cfRule>
    <cfRule type="expression" dxfId="383" priority="697">
      <formula>$C308=2</formula>
    </cfRule>
    <cfRule type="expression" dxfId="382" priority="698">
      <formula>$C308=1</formula>
    </cfRule>
  </conditionalFormatting>
  <conditionalFormatting sqref="M308">
    <cfRule type="cellIs" dxfId="381" priority="692" operator="notEqual">
      <formula>$N308</formula>
    </cfRule>
  </conditionalFormatting>
  <conditionalFormatting sqref="R320 R322:R323">
    <cfRule type="expression" dxfId="380" priority="678">
      <formula>OR($C320=0,$C320=4)</formula>
    </cfRule>
    <cfRule type="expression" dxfId="379" priority="679">
      <formula>$C320=3</formula>
    </cfRule>
    <cfRule type="expression" dxfId="378" priority="680">
      <formula>$C320=2</formula>
    </cfRule>
    <cfRule type="expression" dxfId="377" priority="681">
      <formula>$C320=1</formula>
    </cfRule>
  </conditionalFormatting>
  <conditionalFormatting sqref="R321">
    <cfRule type="expression" dxfId="376" priority="674">
      <formula>OR($C321=0,$C321=4)</formula>
    </cfRule>
    <cfRule type="expression" dxfId="375" priority="675">
      <formula>$C321=3</formula>
    </cfRule>
    <cfRule type="expression" dxfId="374" priority="676">
      <formula>$C321=2</formula>
    </cfRule>
    <cfRule type="expression" dxfId="373" priority="677">
      <formula>$C321=1</formula>
    </cfRule>
  </conditionalFormatting>
  <conditionalFormatting sqref="O51:W52">
    <cfRule type="expression" dxfId="372" priority="670">
      <formula>OR($C51=0,$C51=4)</formula>
    </cfRule>
    <cfRule type="expression" dxfId="371" priority="671">
      <formula>$C51=3</formula>
    </cfRule>
    <cfRule type="expression" dxfId="370" priority="672">
      <formula>$C51=2</formula>
    </cfRule>
    <cfRule type="expression" dxfId="369" priority="673">
      <formula>$C51=1</formula>
    </cfRule>
  </conditionalFormatting>
  <conditionalFormatting sqref="P51:Q52 S51:V52">
    <cfRule type="expression" dxfId="368" priority="666">
      <formula>OR($C51=0,$C51=4)</formula>
    </cfRule>
    <cfRule type="expression" dxfId="367" priority="667">
      <formula>$C51=3</formula>
    </cfRule>
    <cfRule type="expression" dxfId="366" priority="668">
      <formula>$C51=2</formula>
    </cfRule>
    <cfRule type="expression" dxfId="365" priority="669">
      <formula>$C51=1</formula>
    </cfRule>
  </conditionalFormatting>
  <conditionalFormatting sqref="M51:M52">
    <cfRule type="cellIs" dxfId="364" priority="663" operator="notEqual">
      <formula>$N51</formula>
    </cfRule>
  </conditionalFormatting>
  <conditionalFormatting sqref="O72:W80">
    <cfRule type="expression" dxfId="363" priority="649">
      <formula>OR($C72=0,$C72=4)</formula>
    </cfRule>
    <cfRule type="expression" dxfId="362" priority="650">
      <formula>$C72=3</formula>
    </cfRule>
    <cfRule type="expression" dxfId="361" priority="651">
      <formula>$C72=2</formula>
    </cfRule>
    <cfRule type="expression" dxfId="360" priority="652">
      <formula>$C72=1</formula>
    </cfRule>
  </conditionalFormatting>
  <conditionalFormatting sqref="P72:Q80 S72:V80">
    <cfRule type="expression" dxfId="359" priority="645">
      <formula>OR($C72=0,$C72=4)</formula>
    </cfRule>
    <cfRule type="expression" dxfId="358" priority="646">
      <formula>$C72=3</formula>
    </cfRule>
    <cfRule type="expression" dxfId="357" priority="647">
      <formula>$C72=2</formula>
    </cfRule>
    <cfRule type="expression" dxfId="356" priority="648">
      <formula>$C72=1</formula>
    </cfRule>
  </conditionalFormatting>
  <conditionalFormatting sqref="M72:M80">
    <cfRule type="cellIs" dxfId="355" priority="642" operator="notEqual">
      <formula>$N72</formula>
    </cfRule>
  </conditionalFormatting>
  <conditionalFormatting sqref="O81:W89">
    <cfRule type="expression" dxfId="354" priority="628">
      <formula>OR($C81=0,$C81=4)</formula>
    </cfRule>
    <cfRule type="expression" dxfId="353" priority="629">
      <formula>$C81=3</formula>
    </cfRule>
    <cfRule type="expression" dxfId="352" priority="630">
      <formula>$C81=2</formula>
    </cfRule>
    <cfRule type="expression" dxfId="351" priority="631">
      <formula>$C81=1</formula>
    </cfRule>
  </conditionalFormatting>
  <conditionalFormatting sqref="P81:Q89 S81:V89">
    <cfRule type="expression" dxfId="350" priority="624">
      <formula>OR($C81=0,$C81=4)</formula>
    </cfRule>
    <cfRule type="expression" dxfId="349" priority="625">
      <formula>$C81=3</formula>
    </cfRule>
    <cfRule type="expression" dxfId="348" priority="626">
      <formula>$C81=2</formula>
    </cfRule>
    <cfRule type="expression" dxfId="347" priority="627">
      <formula>$C81=1</formula>
    </cfRule>
  </conditionalFormatting>
  <conditionalFormatting sqref="M81:M89">
    <cfRule type="cellIs" dxfId="346" priority="621" operator="notEqual">
      <formula>$N81</formula>
    </cfRule>
  </conditionalFormatting>
  <conditionalFormatting sqref="O90:W98">
    <cfRule type="expression" dxfId="345" priority="607">
      <formula>OR($C90=0,$C90=4)</formula>
    </cfRule>
    <cfRule type="expression" dxfId="344" priority="608">
      <formula>$C90=3</formula>
    </cfRule>
    <cfRule type="expression" dxfId="343" priority="609">
      <formula>$C90=2</formula>
    </cfRule>
    <cfRule type="expression" dxfId="342" priority="610">
      <formula>$C90=1</formula>
    </cfRule>
  </conditionalFormatting>
  <conditionalFormatting sqref="P90:Q98 S90:V98">
    <cfRule type="expression" dxfId="341" priority="603">
      <formula>OR($C90=0,$C90=4)</formula>
    </cfRule>
    <cfRule type="expression" dxfId="340" priority="604">
      <formula>$C90=3</formula>
    </cfRule>
    <cfRule type="expression" dxfId="339" priority="605">
      <formula>$C90=2</formula>
    </cfRule>
    <cfRule type="expression" dxfId="338" priority="606">
      <formula>$C90=1</formula>
    </cfRule>
  </conditionalFormatting>
  <conditionalFormatting sqref="M90:M98">
    <cfRule type="cellIs" dxfId="337" priority="600" operator="notEqual">
      <formula>$N90</formula>
    </cfRule>
  </conditionalFormatting>
  <conditionalFormatting sqref="O99:W107">
    <cfRule type="expression" dxfId="336" priority="586">
      <formula>OR($C99=0,$C99=4)</formula>
    </cfRule>
    <cfRule type="expression" dxfId="335" priority="587">
      <formula>$C99=3</formula>
    </cfRule>
    <cfRule type="expression" dxfId="334" priority="588">
      <formula>$C99=2</formula>
    </cfRule>
    <cfRule type="expression" dxfId="333" priority="589">
      <formula>$C99=1</formula>
    </cfRule>
  </conditionalFormatting>
  <conditionalFormatting sqref="P99:Q107 S99:V107">
    <cfRule type="expression" dxfId="332" priority="582">
      <formula>OR($C99=0,$C99=4)</formula>
    </cfRule>
    <cfRule type="expression" dxfId="331" priority="583">
      <formula>$C99=3</formula>
    </cfRule>
    <cfRule type="expression" dxfId="330" priority="584">
      <formula>$C99=2</formula>
    </cfRule>
    <cfRule type="expression" dxfId="329" priority="585">
      <formula>$C99=1</formula>
    </cfRule>
  </conditionalFormatting>
  <conditionalFormatting sqref="M99:M107">
    <cfRule type="cellIs" dxfId="328" priority="579" operator="notEqual">
      <formula>$N99</formula>
    </cfRule>
  </conditionalFormatting>
  <conditionalFormatting sqref="O108:W116">
    <cfRule type="expression" dxfId="327" priority="565">
      <formula>OR($C108=0,$C108=4)</formula>
    </cfRule>
    <cfRule type="expression" dxfId="326" priority="566">
      <formula>$C108=3</formula>
    </cfRule>
    <cfRule type="expression" dxfId="325" priority="567">
      <formula>$C108=2</formula>
    </cfRule>
    <cfRule type="expression" dxfId="324" priority="568">
      <formula>$C108=1</formula>
    </cfRule>
  </conditionalFormatting>
  <conditionalFormatting sqref="P108:Q116 S108:V116">
    <cfRule type="expression" dxfId="323" priority="561">
      <formula>OR($C108=0,$C108=4)</formula>
    </cfRule>
    <cfRule type="expression" dxfId="322" priority="562">
      <formula>$C108=3</formula>
    </cfRule>
    <cfRule type="expression" dxfId="321" priority="563">
      <formula>$C108=2</formula>
    </cfRule>
    <cfRule type="expression" dxfId="320" priority="564">
      <formula>$C108=1</formula>
    </cfRule>
  </conditionalFormatting>
  <conditionalFormatting sqref="M108:M116">
    <cfRule type="cellIs" dxfId="319" priority="558" operator="notEqual">
      <formula>$N108</formula>
    </cfRule>
  </conditionalFormatting>
  <conditionalFormatting sqref="O117:W125">
    <cfRule type="expression" dxfId="318" priority="544">
      <formula>OR($C117=0,$C117=4)</formula>
    </cfRule>
    <cfRule type="expression" dxfId="317" priority="545">
      <formula>$C117=3</formula>
    </cfRule>
    <cfRule type="expression" dxfId="316" priority="546">
      <formula>$C117=2</formula>
    </cfRule>
    <cfRule type="expression" dxfId="315" priority="547">
      <formula>$C117=1</formula>
    </cfRule>
  </conditionalFormatting>
  <conditionalFormatting sqref="P117:Q125 S117:V125">
    <cfRule type="expression" dxfId="314" priority="540">
      <formula>OR($C117=0,$C117=4)</formula>
    </cfRule>
    <cfRule type="expression" dxfId="313" priority="541">
      <formula>$C117=3</formula>
    </cfRule>
    <cfRule type="expression" dxfId="312" priority="542">
      <formula>$C117=2</formula>
    </cfRule>
    <cfRule type="expression" dxfId="311" priority="543">
      <formula>$C117=1</formula>
    </cfRule>
  </conditionalFormatting>
  <conditionalFormatting sqref="M117:M125">
    <cfRule type="cellIs" dxfId="310" priority="537" operator="notEqual">
      <formula>$N117</formula>
    </cfRule>
  </conditionalFormatting>
  <conditionalFormatting sqref="O225:W233">
    <cfRule type="expression" dxfId="309" priority="523">
      <formula>OR($C225=0,$C225=4)</formula>
    </cfRule>
    <cfRule type="expression" dxfId="308" priority="524">
      <formula>$C225=3</formula>
    </cfRule>
    <cfRule type="expression" dxfId="307" priority="525">
      <formula>$C225=2</formula>
    </cfRule>
    <cfRule type="expression" dxfId="306" priority="526">
      <formula>$C225=1</formula>
    </cfRule>
  </conditionalFormatting>
  <conditionalFormatting sqref="P225:Q233 S225:V233">
    <cfRule type="expression" dxfId="305" priority="519">
      <formula>OR($C225=0,$C225=4)</formula>
    </cfRule>
    <cfRule type="expression" dxfId="304" priority="520">
      <formula>$C225=3</formula>
    </cfRule>
    <cfRule type="expression" dxfId="303" priority="521">
      <formula>$C225=2</formula>
    </cfRule>
    <cfRule type="expression" dxfId="302" priority="522">
      <formula>$C225=1</formula>
    </cfRule>
  </conditionalFormatting>
  <conditionalFormatting sqref="M225:M233">
    <cfRule type="cellIs" dxfId="301" priority="516" operator="notEqual">
      <formula>$N225</formula>
    </cfRule>
  </conditionalFormatting>
  <conditionalFormatting sqref="O234:W242">
    <cfRule type="expression" dxfId="300" priority="502">
      <formula>OR($C234=0,$C234=4)</formula>
    </cfRule>
    <cfRule type="expression" dxfId="299" priority="503">
      <formula>$C234=3</formula>
    </cfRule>
    <cfRule type="expression" dxfId="298" priority="504">
      <formula>$C234=2</formula>
    </cfRule>
    <cfRule type="expression" dxfId="297" priority="505">
      <formula>$C234=1</formula>
    </cfRule>
  </conditionalFormatting>
  <conditionalFormatting sqref="P234:Q242 S234:V242">
    <cfRule type="expression" dxfId="296" priority="498">
      <formula>OR($C234=0,$C234=4)</formula>
    </cfRule>
    <cfRule type="expression" dxfId="295" priority="499">
      <formula>$C234=3</formula>
    </cfRule>
    <cfRule type="expression" dxfId="294" priority="500">
      <formula>$C234=2</formula>
    </cfRule>
    <cfRule type="expression" dxfId="293" priority="501">
      <formula>$C234=1</formula>
    </cfRule>
  </conditionalFormatting>
  <conditionalFormatting sqref="M234:M242">
    <cfRule type="cellIs" dxfId="292" priority="495" operator="notEqual">
      <formula>$N234</formula>
    </cfRule>
  </conditionalFormatting>
  <conditionalFormatting sqref="O251:W251">
    <cfRule type="expression" dxfId="291" priority="481">
      <formula>OR($C251=0,$C251=4)</formula>
    </cfRule>
    <cfRule type="expression" dxfId="290" priority="482">
      <formula>$C251=3</formula>
    </cfRule>
    <cfRule type="expression" dxfId="289" priority="483">
      <formula>$C251=2</formula>
    </cfRule>
    <cfRule type="expression" dxfId="288" priority="484">
      <formula>$C251=1</formula>
    </cfRule>
  </conditionalFormatting>
  <conditionalFormatting sqref="P251:Q251 S251:V251">
    <cfRule type="expression" dxfId="287" priority="477">
      <formula>OR($C251=0,$C251=4)</formula>
    </cfRule>
    <cfRule type="expression" dxfId="286" priority="478">
      <formula>$C251=3</formula>
    </cfRule>
    <cfRule type="expression" dxfId="285" priority="479">
      <formula>$C251=2</formula>
    </cfRule>
    <cfRule type="expression" dxfId="284" priority="480">
      <formula>$C251=1</formula>
    </cfRule>
  </conditionalFormatting>
  <conditionalFormatting sqref="M251">
    <cfRule type="cellIs" dxfId="283" priority="474" operator="notEqual">
      <formula>$N251</formula>
    </cfRule>
  </conditionalFormatting>
  <conditionalFormatting sqref="O66:W68">
    <cfRule type="expression" dxfId="282" priority="460">
      <formula>OR($C66=0,$C66=4)</formula>
    </cfRule>
    <cfRule type="expression" dxfId="281" priority="461">
      <formula>$C66=3</formula>
    </cfRule>
    <cfRule type="expression" dxfId="280" priority="462">
      <formula>$C66=2</formula>
    </cfRule>
    <cfRule type="expression" dxfId="279" priority="463">
      <formula>$C66=1</formula>
    </cfRule>
  </conditionalFormatting>
  <conditionalFormatting sqref="P66:Q68 S66:V68">
    <cfRule type="expression" dxfId="278" priority="456">
      <formula>OR($C66=0,$C66=4)</formula>
    </cfRule>
    <cfRule type="expression" dxfId="277" priority="457">
      <formula>$C66=3</formula>
    </cfRule>
    <cfRule type="expression" dxfId="276" priority="458">
      <formula>$C66=2</formula>
    </cfRule>
    <cfRule type="expression" dxfId="275" priority="459">
      <formula>$C66=1</formula>
    </cfRule>
  </conditionalFormatting>
  <conditionalFormatting sqref="M66:M68">
    <cfRule type="cellIs" dxfId="274" priority="453" operator="notEqual">
      <formula>$N66</formula>
    </cfRule>
  </conditionalFormatting>
  <conditionalFormatting sqref="O53:W53">
    <cfRule type="expression" dxfId="273" priority="439">
      <formula>OR($C53=0,$C53=4)</formula>
    </cfRule>
    <cfRule type="expression" dxfId="272" priority="440">
      <formula>$C53=3</formula>
    </cfRule>
    <cfRule type="expression" dxfId="271" priority="441">
      <formula>$C53=2</formula>
    </cfRule>
    <cfRule type="expression" dxfId="270" priority="442">
      <formula>$C53=1</formula>
    </cfRule>
  </conditionalFormatting>
  <conditionalFormatting sqref="P53:Q53 S53:V53">
    <cfRule type="expression" dxfId="269" priority="435">
      <formula>OR($C53=0,$C53=4)</formula>
    </cfRule>
    <cfRule type="expression" dxfId="268" priority="436">
      <formula>$C53=3</formula>
    </cfRule>
    <cfRule type="expression" dxfId="267" priority="437">
      <formula>$C53=2</formula>
    </cfRule>
    <cfRule type="expression" dxfId="266" priority="438">
      <formula>$C53=1</formula>
    </cfRule>
  </conditionalFormatting>
  <conditionalFormatting sqref="M53">
    <cfRule type="cellIs" dxfId="265" priority="432" operator="notEqual">
      <formula>$N53</formula>
    </cfRule>
  </conditionalFormatting>
  <conditionalFormatting sqref="O54:W54">
    <cfRule type="expression" dxfId="264" priority="418">
      <formula>OR($C54=0,$C54=4)</formula>
    </cfRule>
    <cfRule type="expression" dxfId="263" priority="419">
      <formula>$C54=3</formula>
    </cfRule>
    <cfRule type="expression" dxfId="262" priority="420">
      <formula>$C54=2</formula>
    </cfRule>
    <cfRule type="expression" dxfId="261" priority="421">
      <formula>$C54=1</formula>
    </cfRule>
  </conditionalFormatting>
  <conditionalFormatting sqref="P54:Q54 S54:V54">
    <cfRule type="expression" dxfId="260" priority="414">
      <formula>OR($C54=0,$C54=4)</formula>
    </cfRule>
    <cfRule type="expression" dxfId="259" priority="415">
      <formula>$C54=3</formula>
    </cfRule>
    <cfRule type="expression" dxfId="258" priority="416">
      <formula>$C54=2</formula>
    </cfRule>
    <cfRule type="expression" dxfId="257" priority="417">
      <formula>$C54=1</formula>
    </cfRule>
  </conditionalFormatting>
  <conditionalFormatting sqref="M54">
    <cfRule type="cellIs" dxfId="256" priority="411" operator="notEqual">
      <formula>$N54</formula>
    </cfRule>
  </conditionalFormatting>
  <conditionalFormatting sqref="O294:W295">
    <cfRule type="expression" dxfId="255" priority="397">
      <formula>OR($C294=0,$C294=4)</formula>
    </cfRule>
    <cfRule type="expression" dxfId="254" priority="398">
      <formula>$C294=3</formula>
    </cfRule>
    <cfRule type="expression" dxfId="253" priority="399">
      <formula>$C294=2</formula>
    </cfRule>
    <cfRule type="expression" dxfId="252" priority="400">
      <formula>$C294=1</formula>
    </cfRule>
  </conditionalFormatting>
  <conditionalFormatting sqref="P294:Q295 S294:V295">
    <cfRule type="expression" dxfId="251" priority="393">
      <formula>OR($C294=0,$C294=4)</formula>
    </cfRule>
    <cfRule type="expression" dxfId="250" priority="394">
      <formula>$C294=3</formula>
    </cfRule>
    <cfRule type="expression" dxfId="249" priority="395">
      <formula>$C294=2</formula>
    </cfRule>
    <cfRule type="expression" dxfId="248" priority="396">
      <formula>$C294=1</formula>
    </cfRule>
  </conditionalFormatting>
  <conditionalFormatting sqref="M294:M295">
    <cfRule type="cellIs" dxfId="247" priority="390" operator="notEqual">
      <formula>$N294</formula>
    </cfRule>
  </conditionalFormatting>
  <conditionalFormatting sqref="O132:Q140 S132:W140">
    <cfRule type="expression" dxfId="246" priority="376">
      <formula>OR($C132=0,$C132=4)</formula>
    </cfRule>
    <cfRule type="expression" dxfId="245" priority="377">
      <formula>$C132=3</formula>
    </cfRule>
    <cfRule type="expression" dxfId="244" priority="378">
      <formula>$C132=2</formula>
    </cfRule>
    <cfRule type="expression" dxfId="243" priority="379">
      <formula>$C132=1</formula>
    </cfRule>
  </conditionalFormatting>
  <conditionalFormatting sqref="P132:Q140 S132:V140">
    <cfRule type="expression" dxfId="242" priority="372">
      <formula>OR($C132=0,$C132=4)</formula>
    </cfRule>
    <cfRule type="expression" dxfId="241" priority="373">
      <formula>$C132=3</formula>
    </cfRule>
    <cfRule type="expression" dxfId="240" priority="374">
      <formula>$C132=2</formula>
    </cfRule>
    <cfRule type="expression" dxfId="239" priority="375">
      <formula>$C132=1</formula>
    </cfRule>
  </conditionalFormatting>
  <conditionalFormatting sqref="M132:M140">
    <cfRule type="cellIs" dxfId="238" priority="369" operator="notEqual">
      <formula>$N132</formula>
    </cfRule>
  </conditionalFormatting>
  <conditionalFormatting sqref="O141:Q149 S141:W149">
    <cfRule type="expression" dxfId="237" priority="355">
      <formula>OR($C141=0,$C141=4)</formula>
    </cfRule>
    <cfRule type="expression" dxfId="236" priority="356">
      <formula>$C141=3</formula>
    </cfRule>
    <cfRule type="expression" dxfId="235" priority="357">
      <formula>$C141=2</formula>
    </cfRule>
    <cfRule type="expression" dxfId="234" priority="358">
      <formula>$C141=1</formula>
    </cfRule>
  </conditionalFormatting>
  <conditionalFormatting sqref="P141:Q149 S141:V149">
    <cfRule type="expression" dxfId="233" priority="351">
      <formula>OR($C141=0,$C141=4)</formula>
    </cfRule>
    <cfRule type="expression" dxfId="232" priority="352">
      <formula>$C141=3</formula>
    </cfRule>
    <cfRule type="expression" dxfId="231" priority="353">
      <formula>$C141=2</formula>
    </cfRule>
    <cfRule type="expression" dxfId="230" priority="354">
      <formula>$C141=1</formula>
    </cfRule>
  </conditionalFormatting>
  <conditionalFormatting sqref="M141:M149">
    <cfRule type="cellIs" dxfId="229" priority="348" operator="notEqual">
      <formula>$N141</formula>
    </cfRule>
  </conditionalFormatting>
  <conditionalFormatting sqref="O150:Q158 S150:W158">
    <cfRule type="expression" dxfId="228" priority="334">
      <formula>OR($C150=0,$C150=4)</formula>
    </cfRule>
    <cfRule type="expression" dxfId="227" priority="335">
      <formula>$C150=3</formula>
    </cfRule>
    <cfRule type="expression" dxfId="226" priority="336">
      <formula>$C150=2</formula>
    </cfRule>
    <cfRule type="expression" dxfId="225" priority="337">
      <formula>$C150=1</formula>
    </cfRule>
  </conditionalFormatting>
  <conditionalFormatting sqref="P150:Q158 S150:V158">
    <cfRule type="expression" dxfId="224" priority="330">
      <formula>OR($C150=0,$C150=4)</formula>
    </cfRule>
    <cfRule type="expression" dxfId="223" priority="331">
      <formula>$C150=3</formula>
    </cfRule>
    <cfRule type="expression" dxfId="222" priority="332">
      <formula>$C150=2</formula>
    </cfRule>
    <cfRule type="expression" dxfId="221" priority="333">
      <formula>$C150=1</formula>
    </cfRule>
  </conditionalFormatting>
  <conditionalFormatting sqref="M150:M158">
    <cfRule type="cellIs" dxfId="220" priority="327" operator="notEqual">
      <formula>$N150</formula>
    </cfRule>
  </conditionalFormatting>
  <conditionalFormatting sqref="O159:Q167 S159:W167">
    <cfRule type="expression" dxfId="219" priority="313">
      <formula>OR($C159=0,$C159=4)</formula>
    </cfRule>
    <cfRule type="expression" dxfId="218" priority="314">
      <formula>$C159=3</formula>
    </cfRule>
    <cfRule type="expression" dxfId="217" priority="315">
      <formula>$C159=2</formula>
    </cfRule>
    <cfRule type="expression" dxfId="216" priority="316">
      <formula>$C159=1</formula>
    </cfRule>
  </conditionalFormatting>
  <conditionalFormatting sqref="P159:Q167 S159:V167">
    <cfRule type="expression" dxfId="215" priority="309">
      <formula>OR($C159=0,$C159=4)</formula>
    </cfRule>
    <cfRule type="expression" dxfId="214" priority="310">
      <formula>$C159=3</formula>
    </cfRule>
    <cfRule type="expression" dxfId="213" priority="311">
      <formula>$C159=2</formula>
    </cfRule>
    <cfRule type="expression" dxfId="212" priority="312">
      <formula>$C159=1</formula>
    </cfRule>
  </conditionalFormatting>
  <conditionalFormatting sqref="M159:M167">
    <cfRule type="cellIs" dxfId="211" priority="306" operator="notEqual">
      <formula>$N159</formula>
    </cfRule>
  </conditionalFormatting>
  <conditionalFormatting sqref="O168:Q176 S168:W176">
    <cfRule type="expression" dxfId="210" priority="292">
      <formula>OR($C168=0,$C168=4)</formula>
    </cfRule>
    <cfRule type="expression" dxfId="209" priority="293">
      <formula>$C168=3</formula>
    </cfRule>
    <cfRule type="expression" dxfId="208" priority="294">
      <formula>$C168=2</formula>
    </cfRule>
    <cfRule type="expression" dxfId="207" priority="295">
      <formula>$C168=1</formula>
    </cfRule>
  </conditionalFormatting>
  <conditionalFormatting sqref="P168:Q176 S168:V176">
    <cfRule type="expression" dxfId="206" priority="288">
      <formula>OR($C168=0,$C168=4)</formula>
    </cfRule>
    <cfRule type="expression" dxfId="205" priority="289">
      <formula>$C168=3</formula>
    </cfRule>
    <cfRule type="expression" dxfId="204" priority="290">
      <formula>$C168=2</formula>
    </cfRule>
    <cfRule type="expression" dxfId="203" priority="291">
      <formula>$C168=1</formula>
    </cfRule>
  </conditionalFormatting>
  <conditionalFormatting sqref="M168:M176">
    <cfRule type="cellIs" dxfId="202" priority="285" operator="notEqual">
      <formula>$N168</formula>
    </cfRule>
  </conditionalFormatting>
  <conditionalFormatting sqref="O177:Q185 S177:W185">
    <cfRule type="expression" dxfId="201" priority="271">
      <formula>OR($C177=0,$C177=4)</formula>
    </cfRule>
    <cfRule type="expression" dxfId="200" priority="272">
      <formula>$C177=3</formula>
    </cfRule>
    <cfRule type="expression" dxfId="199" priority="273">
      <formula>$C177=2</formula>
    </cfRule>
    <cfRule type="expression" dxfId="198" priority="274">
      <formula>$C177=1</formula>
    </cfRule>
  </conditionalFormatting>
  <conditionalFormatting sqref="P177:Q185 S177:V185">
    <cfRule type="expression" dxfId="197" priority="267">
      <formula>OR($C177=0,$C177=4)</formula>
    </cfRule>
    <cfRule type="expression" dxfId="196" priority="268">
      <formula>$C177=3</formula>
    </cfRule>
    <cfRule type="expression" dxfId="195" priority="269">
      <formula>$C177=2</formula>
    </cfRule>
    <cfRule type="expression" dxfId="194" priority="270">
      <formula>$C177=1</formula>
    </cfRule>
  </conditionalFormatting>
  <conditionalFormatting sqref="M177:M185">
    <cfRule type="cellIs" dxfId="193" priority="264" operator="notEqual">
      <formula>$N177</formula>
    </cfRule>
  </conditionalFormatting>
  <conditionalFormatting sqref="O186:Q194 S186:W194">
    <cfRule type="expression" dxfId="192" priority="250">
      <formula>OR($C186=0,$C186=4)</formula>
    </cfRule>
    <cfRule type="expression" dxfId="191" priority="251">
      <formula>$C186=3</formula>
    </cfRule>
    <cfRule type="expression" dxfId="190" priority="252">
      <formula>$C186=2</formula>
    </cfRule>
    <cfRule type="expression" dxfId="189" priority="253">
      <formula>$C186=1</formula>
    </cfRule>
  </conditionalFormatting>
  <conditionalFormatting sqref="P186:Q194 S186:V194">
    <cfRule type="expression" dxfId="188" priority="246">
      <formula>OR($C186=0,$C186=4)</formula>
    </cfRule>
    <cfRule type="expression" dxfId="187" priority="247">
      <formula>$C186=3</formula>
    </cfRule>
    <cfRule type="expression" dxfId="186" priority="248">
      <formula>$C186=2</formula>
    </cfRule>
    <cfRule type="expression" dxfId="185" priority="249">
      <formula>$C186=1</formula>
    </cfRule>
  </conditionalFormatting>
  <conditionalFormatting sqref="M186:M194">
    <cfRule type="cellIs" dxfId="184" priority="243" operator="notEqual">
      <formula>$N186</formula>
    </cfRule>
  </conditionalFormatting>
  <conditionalFormatting sqref="O195:Q203 S195:W203">
    <cfRule type="expression" dxfId="183" priority="229">
      <formula>OR($C195=0,$C195=4)</formula>
    </cfRule>
    <cfRule type="expression" dxfId="182" priority="230">
      <formula>$C195=3</formula>
    </cfRule>
    <cfRule type="expression" dxfId="181" priority="231">
      <formula>$C195=2</formula>
    </cfRule>
    <cfRule type="expression" dxfId="180" priority="232">
      <formula>$C195=1</formula>
    </cfRule>
  </conditionalFormatting>
  <conditionalFormatting sqref="P195:Q203 S195:V203">
    <cfRule type="expression" dxfId="179" priority="225">
      <formula>OR($C195=0,$C195=4)</formula>
    </cfRule>
    <cfRule type="expression" dxfId="178" priority="226">
      <formula>$C195=3</formula>
    </cfRule>
    <cfRule type="expression" dxfId="177" priority="227">
      <formula>$C195=2</formula>
    </cfRule>
    <cfRule type="expression" dxfId="176" priority="228">
      <formula>$C195=1</formula>
    </cfRule>
  </conditionalFormatting>
  <conditionalFormatting sqref="M195:M203">
    <cfRule type="cellIs" dxfId="175" priority="222" operator="notEqual">
      <formula>$N195</formula>
    </cfRule>
  </conditionalFormatting>
  <conditionalFormatting sqref="O204:Q212 S204:W212">
    <cfRule type="expression" dxfId="174" priority="208">
      <formula>OR($C204=0,$C204=4)</formula>
    </cfRule>
    <cfRule type="expression" dxfId="173" priority="209">
      <formula>$C204=3</formula>
    </cfRule>
    <cfRule type="expression" dxfId="172" priority="210">
      <formula>$C204=2</formula>
    </cfRule>
    <cfRule type="expression" dxfId="171" priority="211">
      <formula>$C204=1</formula>
    </cfRule>
  </conditionalFormatting>
  <conditionalFormatting sqref="P204:Q212 S204:V212">
    <cfRule type="expression" dxfId="170" priority="204">
      <formula>OR($C204=0,$C204=4)</formula>
    </cfRule>
    <cfRule type="expression" dxfId="169" priority="205">
      <formula>$C204=3</formula>
    </cfRule>
    <cfRule type="expression" dxfId="168" priority="206">
      <formula>$C204=2</formula>
    </cfRule>
    <cfRule type="expression" dxfId="167" priority="207">
      <formula>$C204=1</formula>
    </cfRule>
  </conditionalFormatting>
  <conditionalFormatting sqref="M204:M212">
    <cfRule type="cellIs" dxfId="166" priority="201" operator="notEqual">
      <formula>$N204</formula>
    </cfRule>
  </conditionalFormatting>
  <conditionalFormatting sqref="R195:R196 R150:R152 R138 R179 R164 R133 R135 R140 R142:R148 R156:R157 R161:R162 R176:R177 R181:R182 R184:R185 R187:R188 R190:R191 R193 R199 R201:R204 R207:R209 R172:R174 R168">
    <cfRule type="expression" dxfId="165" priority="187">
      <formula>OR($C133=0,$C133=4)</formula>
    </cfRule>
    <cfRule type="expression" dxfId="164" priority="188">
      <formula>$C133=3</formula>
    </cfRule>
    <cfRule type="expression" dxfId="163" priority="189">
      <formula>$C133=2</formula>
    </cfRule>
    <cfRule type="expression" dxfId="162" priority="190">
      <formula>$C133=1</formula>
    </cfRule>
  </conditionalFormatting>
  <conditionalFormatting sqref="R211">
    <cfRule type="expression" dxfId="161" priority="183">
      <formula>OR($C211=0,$C211=4)</formula>
    </cfRule>
    <cfRule type="expression" dxfId="160" priority="184">
      <formula>$C211=3</formula>
    </cfRule>
    <cfRule type="expression" dxfId="159" priority="185">
      <formula>$C211=2</formula>
    </cfRule>
    <cfRule type="expression" dxfId="158" priority="186">
      <formula>$C211=1</formula>
    </cfRule>
  </conditionalFormatting>
  <conditionalFormatting sqref="R197">
    <cfRule type="expression" dxfId="157" priority="179">
      <formula>OR($C197=0,$C197=4)</formula>
    </cfRule>
    <cfRule type="expression" dxfId="156" priority="180">
      <formula>$C197=3</formula>
    </cfRule>
    <cfRule type="expression" dxfId="155" priority="181">
      <formula>$C197=2</formula>
    </cfRule>
    <cfRule type="expression" dxfId="154" priority="182">
      <formula>$C197=1</formula>
    </cfRule>
  </conditionalFormatting>
  <conditionalFormatting sqref="R200">
    <cfRule type="expression" dxfId="153" priority="175">
      <formula>OR($C200=0,$C200=4)</formula>
    </cfRule>
    <cfRule type="expression" dxfId="152" priority="176">
      <formula>$C200=3</formula>
    </cfRule>
    <cfRule type="expression" dxfId="151" priority="177">
      <formula>$C200=2</formula>
    </cfRule>
    <cfRule type="expression" dxfId="150" priority="178">
      <formula>$C200=1</formula>
    </cfRule>
  </conditionalFormatting>
  <conditionalFormatting sqref="R206">
    <cfRule type="expression" dxfId="149" priority="171">
      <formula>OR($C206=0,$C206=4)</formula>
    </cfRule>
    <cfRule type="expression" dxfId="148" priority="172">
      <formula>$C206=3</formula>
    </cfRule>
    <cfRule type="expression" dxfId="147" priority="173">
      <formula>$C206=2</formula>
    </cfRule>
    <cfRule type="expression" dxfId="146" priority="174">
      <formula>$C206=1</formula>
    </cfRule>
  </conditionalFormatting>
  <conditionalFormatting sqref="R210">
    <cfRule type="expression" dxfId="145" priority="167">
      <formula>OR($C210=0,$C210=4)</formula>
    </cfRule>
    <cfRule type="expression" dxfId="144" priority="168">
      <formula>$C210=3</formula>
    </cfRule>
    <cfRule type="expression" dxfId="143" priority="169">
      <formula>$C210=2</formula>
    </cfRule>
    <cfRule type="expression" dxfId="142" priority="170">
      <formula>$C210=1</formula>
    </cfRule>
  </conditionalFormatting>
  <conditionalFormatting sqref="R213">
    <cfRule type="expression" dxfId="141" priority="163">
      <formula>OR($C213=0,$C213=4)</formula>
    </cfRule>
    <cfRule type="expression" dxfId="140" priority="164">
      <formula>$C213=3</formula>
    </cfRule>
    <cfRule type="expression" dxfId="139" priority="165">
      <formula>$C213=2</formula>
    </cfRule>
    <cfRule type="expression" dxfId="138" priority="166">
      <formula>$C213=1</formula>
    </cfRule>
  </conditionalFormatting>
  <conditionalFormatting sqref="R186">
    <cfRule type="expression" dxfId="137" priority="159">
      <formula>OR($C186=0,$C186=4)</formula>
    </cfRule>
    <cfRule type="expression" dxfId="136" priority="160">
      <formula>$C186=3</formula>
    </cfRule>
    <cfRule type="expression" dxfId="135" priority="161">
      <formula>$C186=2</formula>
    </cfRule>
    <cfRule type="expression" dxfId="134" priority="162">
      <formula>$C186=1</formula>
    </cfRule>
  </conditionalFormatting>
  <conditionalFormatting sqref="R180">
    <cfRule type="expression" dxfId="133" priority="155">
      <formula>OR($C180=0,$C180=4)</formula>
    </cfRule>
    <cfRule type="expression" dxfId="132" priority="156">
      <formula>$C180=3</formula>
    </cfRule>
    <cfRule type="expression" dxfId="131" priority="157">
      <formula>$C180=2</formula>
    </cfRule>
    <cfRule type="expression" dxfId="130" priority="158">
      <formula>$C180=1</formula>
    </cfRule>
  </conditionalFormatting>
  <conditionalFormatting sqref="R175">
    <cfRule type="expression" dxfId="129" priority="151">
      <formula>OR($C175=0,$C175=4)</formula>
    </cfRule>
    <cfRule type="expression" dxfId="128" priority="152">
      <formula>$C175=3</formula>
    </cfRule>
    <cfRule type="expression" dxfId="127" priority="153">
      <formula>$C175=2</formula>
    </cfRule>
    <cfRule type="expression" dxfId="126" priority="154">
      <formula>$C175=1</formula>
    </cfRule>
  </conditionalFormatting>
  <conditionalFormatting sqref="R171">
    <cfRule type="expression" dxfId="125" priority="147">
      <formula>OR($C171=0,$C171=4)</formula>
    </cfRule>
    <cfRule type="expression" dxfId="124" priority="148">
      <formula>$C171=3</formula>
    </cfRule>
    <cfRule type="expression" dxfId="123" priority="149">
      <formula>$C171=2</formula>
    </cfRule>
    <cfRule type="expression" dxfId="122" priority="150">
      <formula>$C171=1</formula>
    </cfRule>
  </conditionalFormatting>
  <conditionalFormatting sqref="R166">
    <cfRule type="expression" dxfId="121" priority="143">
      <formula>OR($C166=0,$C166=4)</formula>
    </cfRule>
    <cfRule type="expression" dxfId="120" priority="144">
      <formula>$C166=3</formula>
    </cfRule>
    <cfRule type="expression" dxfId="119" priority="145">
      <formula>$C166=2</formula>
    </cfRule>
    <cfRule type="expression" dxfId="118" priority="146">
      <formula>$C166=1</formula>
    </cfRule>
  </conditionalFormatting>
  <conditionalFormatting sqref="R160">
    <cfRule type="expression" dxfId="117" priority="139">
      <formula>OR($C160=0,$C160=4)</formula>
    </cfRule>
    <cfRule type="expression" dxfId="116" priority="140">
      <formula>$C160=3</formula>
    </cfRule>
    <cfRule type="expression" dxfId="115" priority="141">
      <formula>$C160=2</formula>
    </cfRule>
    <cfRule type="expression" dxfId="114" priority="142">
      <formula>$C160=1</formula>
    </cfRule>
  </conditionalFormatting>
  <conditionalFormatting sqref="R155">
    <cfRule type="expression" dxfId="113" priority="135">
      <formula>OR($C155=0,$C155=4)</formula>
    </cfRule>
    <cfRule type="expression" dxfId="112" priority="136">
      <formula>$C155=3</formula>
    </cfRule>
    <cfRule type="expression" dxfId="111" priority="137">
      <formula>$C155=2</formula>
    </cfRule>
    <cfRule type="expression" dxfId="110" priority="138">
      <formula>$C155=1</formula>
    </cfRule>
  </conditionalFormatting>
  <conditionalFormatting sqref="R194">
    <cfRule type="expression" dxfId="109" priority="131">
      <formula>OR($C194=0,$C194=4)</formula>
    </cfRule>
    <cfRule type="expression" dxfId="108" priority="132">
      <formula>$C194=3</formula>
    </cfRule>
    <cfRule type="expression" dxfId="107" priority="133">
      <formula>$C194=2</formula>
    </cfRule>
    <cfRule type="expression" dxfId="106" priority="134">
      <formula>$C194=1</formula>
    </cfRule>
  </conditionalFormatting>
  <conditionalFormatting sqref="R141">
    <cfRule type="expression" dxfId="105" priority="127">
      <formula>OR($C141=0,$C141=4)</formula>
    </cfRule>
    <cfRule type="expression" dxfId="104" priority="128">
      <formula>$C141=3</formula>
    </cfRule>
    <cfRule type="expression" dxfId="103" priority="129">
      <formula>$C141=2</formula>
    </cfRule>
    <cfRule type="expression" dxfId="102" priority="130">
      <formula>$C141=1</formula>
    </cfRule>
  </conditionalFormatting>
  <conditionalFormatting sqref="R132">
    <cfRule type="expression" dxfId="101" priority="123">
      <formula>OR($C132=0,$C132=4)</formula>
    </cfRule>
    <cfRule type="expression" dxfId="100" priority="124">
      <formula>$C132=3</formula>
    </cfRule>
    <cfRule type="expression" dxfId="99" priority="125">
      <formula>$C132=2</formula>
    </cfRule>
    <cfRule type="expression" dxfId="98" priority="126">
      <formula>$C132=1</formula>
    </cfRule>
  </conditionalFormatting>
  <conditionalFormatting sqref="R134">
    <cfRule type="expression" dxfId="97" priority="119">
      <formula>OR($C134=0,$C134=4)</formula>
    </cfRule>
    <cfRule type="expression" dxfId="96" priority="120">
      <formula>$C134=3</formula>
    </cfRule>
    <cfRule type="expression" dxfId="95" priority="121">
      <formula>$C134=2</formula>
    </cfRule>
    <cfRule type="expression" dxfId="94" priority="122">
      <formula>$C134=1</formula>
    </cfRule>
  </conditionalFormatting>
  <conditionalFormatting sqref="R149">
    <cfRule type="expression" dxfId="93" priority="115">
      <formula>OR($C149=0,$C149=4)</formula>
    </cfRule>
    <cfRule type="expression" dxfId="92" priority="116">
      <formula>$C149=3</formula>
    </cfRule>
    <cfRule type="expression" dxfId="91" priority="117">
      <formula>$C149=2</formula>
    </cfRule>
    <cfRule type="expression" dxfId="90" priority="118">
      <formula>$C149=1</formula>
    </cfRule>
  </conditionalFormatting>
  <conditionalFormatting sqref="R159">
    <cfRule type="expression" dxfId="89" priority="111">
      <formula>OR($C159=0,$C159=4)</formula>
    </cfRule>
    <cfRule type="expression" dxfId="88" priority="112">
      <formula>$C159=3</formula>
    </cfRule>
    <cfRule type="expression" dxfId="87" priority="113">
      <formula>$C159=2</formula>
    </cfRule>
    <cfRule type="expression" dxfId="86" priority="114">
      <formula>$C159=1</formula>
    </cfRule>
  </conditionalFormatting>
  <conditionalFormatting sqref="R198">
    <cfRule type="expression" dxfId="85" priority="107">
      <formula>OR($C198=0,$C198=4)</formula>
    </cfRule>
    <cfRule type="expression" dxfId="84" priority="108">
      <formula>$C198=3</formula>
    </cfRule>
    <cfRule type="expression" dxfId="83" priority="109">
      <formula>$C198=2</formula>
    </cfRule>
    <cfRule type="expression" dxfId="82" priority="110">
      <formula>$C198=1</formula>
    </cfRule>
  </conditionalFormatting>
  <conditionalFormatting sqref="R158">
    <cfRule type="expression" dxfId="81" priority="103">
      <formula>OR($C158=0,$C158=4)</formula>
    </cfRule>
    <cfRule type="expression" dxfId="80" priority="104">
      <formula>$C158=3</formula>
    </cfRule>
    <cfRule type="expression" dxfId="79" priority="105">
      <formula>$C158=2</formula>
    </cfRule>
    <cfRule type="expression" dxfId="78" priority="106">
      <formula>$C158=1</formula>
    </cfRule>
  </conditionalFormatting>
  <conditionalFormatting sqref="R137">
    <cfRule type="expression" dxfId="77" priority="99">
      <formula>OR($C137=0,$C137=4)</formula>
    </cfRule>
    <cfRule type="expression" dxfId="76" priority="100">
      <formula>$C137=3</formula>
    </cfRule>
    <cfRule type="expression" dxfId="75" priority="101">
      <formula>$C137=2</formula>
    </cfRule>
    <cfRule type="expression" dxfId="74" priority="102">
      <formula>$C137=1</formula>
    </cfRule>
  </conditionalFormatting>
  <conditionalFormatting sqref="R136">
    <cfRule type="expression" dxfId="73" priority="95">
      <formula>OR($C136=0,$C136=4)</formula>
    </cfRule>
    <cfRule type="expression" dxfId="72" priority="96">
      <formula>$C136=3</formula>
    </cfRule>
    <cfRule type="expression" dxfId="71" priority="97">
      <formula>$C136=2</formula>
    </cfRule>
    <cfRule type="expression" dxfId="70" priority="98">
      <formula>$C136=1</formula>
    </cfRule>
  </conditionalFormatting>
  <conditionalFormatting sqref="R139">
    <cfRule type="expression" dxfId="69" priority="91">
      <formula>OR($C139=0,$C139=4)</formula>
    </cfRule>
    <cfRule type="expression" dxfId="68" priority="92">
      <formula>$C139=3</formula>
    </cfRule>
    <cfRule type="expression" dxfId="67" priority="93">
      <formula>$C139=2</formula>
    </cfRule>
    <cfRule type="expression" dxfId="66" priority="94">
      <formula>$C139=1</formula>
    </cfRule>
  </conditionalFormatting>
  <conditionalFormatting sqref="R153:R154">
    <cfRule type="expression" dxfId="65" priority="87">
      <formula>OR($C153=0,$C153=4)</formula>
    </cfRule>
    <cfRule type="expression" dxfId="64" priority="88">
      <formula>$C153=3</formula>
    </cfRule>
    <cfRule type="expression" dxfId="63" priority="89">
      <formula>$C153=2</formula>
    </cfRule>
    <cfRule type="expression" dxfId="62" priority="90">
      <formula>$C153=1</formula>
    </cfRule>
  </conditionalFormatting>
  <conditionalFormatting sqref="R169">
    <cfRule type="expression" dxfId="61" priority="83">
      <formula>OR($C169=0,$C169=4)</formula>
    </cfRule>
    <cfRule type="expression" dxfId="60" priority="84">
      <formula>$C169=3</formula>
    </cfRule>
    <cfRule type="expression" dxfId="59" priority="85">
      <formula>$C169=2</formula>
    </cfRule>
    <cfRule type="expression" dxfId="58" priority="86">
      <formula>$C169=1</formula>
    </cfRule>
  </conditionalFormatting>
  <conditionalFormatting sqref="R170">
    <cfRule type="expression" dxfId="57" priority="79">
      <formula>OR($C170=0,$C170=4)</formula>
    </cfRule>
    <cfRule type="expression" dxfId="56" priority="80">
      <formula>$C170=3</formula>
    </cfRule>
    <cfRule type="expression" dxfId="55" priority="81">
      <formula>$C170=2</formula>
    </cfRule>
    <cfRule type="expression" dxfId="54" priority="82">
      <formula>$C170=1</formula>
    </cfRule>
  </conditionalFormatting>
  <conditionalFormatting sqref="R178">
    <cfRule type="expression" dxfId="53" priority="75">
      <formula>OR($C178=0,$C178=4)</formula>
    </cfRule>
    <cfRule type="expression" dxfId="52" priority="76">
      <formula>$C178=3</formula>
    </cfRule>
    <cfRule type="expression" dxfId="51" priority="77">
      <formula>$C178=2</formula>
    </cfRule>
    <cfRule type="expression" dxfId="50" priority="78">
      <formula>$C178=1</formula>
    </cfRule>
  </conditionalFormatting>
  <conditionalFormatting sqref="R183">
    <cfRule type="expression" dxfId="49" priority="71">
      <formula>OR($C183=0,$C183=4)</formula>
    </cfRule>
    <cfRule type="expression" dxfId="48" priority="72">
      <formula>$C183=3</formula>
    </cfRule>
    <cfRule type="expression" dxfId="47" priority="73">
      <formula>$C183=2</formula>
    </cfRule>
    <cfRule type="expression" dxfId="46" priority="74">
      <formula>$C183=1</formula>
    </cfRule>
  </conditionalFormatting>
  <conditionalFormatting sqref="R163">
    <cfRule type="expression" dxfId="45" priority="67">
      <formula>OR($C163=0,$C163=4)</formula>
    </cfRule>
    <cfRule type="expression" dxfId="44" priority="68">
      <formula>$C163=3</formula>
    </cfRule>
    <cfRule type="expression" dxfId="43" priority="69">
      <formula>$C163=2</formula>
    </cfRule>
    <cfRule type="expression" dxfId="42" priority="70">
      <formula>$C163=1</formula>
    </cfRule>
  </conditionalFormatting>
  <conditionalFormatting sqref="R165">
    <cfRule type="expression" dxfId="41" priority="63">
      <formula>OR($C165=0,$C165=4)</formula>
    </cfRule>
    <cfRule type="expression" dxfId="40" priority="64">
      <formula>$C165=3</formula>
    </cfRule>
    <cfRule type="expression" dxfId="39" priority="65">
      <formula>$C165=2</formula>
    </cfRule>
    <cfRule type="expression" dxfId="38" priority="66">
      <formula>$C165=1</formula>
    </cfRule>
  </conditionalFormatting>
  <conditionalFormatting sqref="R189">
    <cfRule type="expression" dxfId="37" priority="59">
      <formula>OR($C189=0,$C189=4)</formula>
    </cfRule>
    <cfRule type="expression" dxfId="36" priority="60">
      <formula>$C189=3</formula>
    </cfRule>
    <cfRule type="expression" dxfId="35" priority="61">
      <formula>$C189=2</formula>
    </cfRule>
    <cfRule type="expression" dxfId="34" priority="62">
      <formula>$C189=1</formula>
    </cfRule>
  </conditionalFormatting>
  <conditionalFormatting sqref="R192">
    <cfRule type="expression" dxfId="33" priority="55">
      <formula>OR($C192=0,$C192=4)</formula>
    </cfRule>
    <cfRule type="expression" dxfId="32" priority="56">
      <formula>$C192=3</formula>
    </cfRule>
    <cfRule type="expression" dxfId="31" priority="57">
      <formula>$C192=2</formula>
    </cfRule>
    <cfRule type="expression" dxfId="30" priority="58">
      <formula>$C192=1</formula>
    </cfRule>
  </conditionalFormatting>
  <conditionalFormatting sqref="R205">
    <cfRule type="expression" dxfId="29" priority="51">
      <formula>OR($C205=0,$C205=4)</formula>
    </cfRule>
    <cfRule type="expression" dxfId="28" priority="52">
      <formula>$C205=3</formula>
    </cfRule>
    <cfRule type="expression" dxfId="27" priority="53">
      <formula>$C205=2</formula>
    </cfRule>
    <cfRule type="expression" dxfId="26" priority="54">
      <formula>$C205=1</formula>
    </cfRule>
  </conditionalFormatting>
  <conditionalFormatting sqref="R212">
    <cfRule type="expression" dxfId="25" priority="47">
      <formula>OR($C212=0,$C212=4)</formula>
    </cfRule>
    <cfRule type="expression" dxfId="24" priority="48">
      <formula>$C212=3</formula>
    </cfRule>
    <cfRule type="expression" dxfId="23" priority="49">
      <formula>$C212=2</formula>
    </cfRule>
    <cfRule type="expression" dxfId="22" priority="50">
      <formula>$C212=1</formula>
    </cfRule>
  </conditionalFormatting>
  <conditionalFormatting sqref="R167">
    <cfRule type="expression" dxfId="21" priority="43">
      <formula>OR($C167=0,$C167=4)</formula>
    </cfRule>
    <cfRule type="expression" dxfId="20" priority="44">
      <formula>$C167=3</formula>
    </cfRule>
    <cfRule type="expression" dxfId="19" priority="45">
      <formula>$C167=2</formula>
    </cfRule>
    <cfRule type="expression" dxfId="18" priority="46">
      <formula>$C167=1</formula>
    </cfRule>
  </conditionalFormatting>
  <conditionalFormatting sqref="O39:W39">
    <cfRule type="expression" dxfId="17" priority="39">
      <formula>OR($C39=0,$C39=4)</formula>
    </cfRule>
    <cfRule type="expression" dxfId="16" priority="40">
      <formula>$C39=3</formula>
    </cfRule>
    <cfRule type="expression" dxfId="15" priority="41">
      <formula>$C39=2</formula>
    </cfRule>
    <cfRule type="expression" dxfId="14" priority="42">
      <formula>$C39=1</formula>
    </cfRule>
  </conditionalFormatting>
  <conditionalFormatting sqref="P39:Q39 S39:V39">
    <cfRule type="expression" dxfId="13" priority="35">
      <formula>OR($C39=0,$C39=4)</formula>
    </cfRule>
    <cfRule type="expression" dxfId="12" priority="36">
      <formula>$C39=3</formula>
    </cfRule>
    <cfRule type="expression" dxfId="11" priority="37">
      <formula>$C39=2</formula>
    </cfRule>
    <cfRule type="expression" dxfId="10" priority="38">
      <formula>$C39=1</formula>
    </cfRule>
  </conditionalFormatting>
  <conditionalFormatting sqref="M39">
    <cfRule type="cellIs" dxfId="9" priority="32" operator="notEqual">
      <formula>$N39</formula>
    </cfRule>
  </conditionalFormatting>
  <conditionalFormatting sqref="O325:W326">
    <cfRule type="expression" dxfId="8" priority="18">
      <formula>OR($C325=0,$C325=4)</formula>
    </cfRule>
    <cfRule type="expression" dxfId="7" priority="19">
      <formula>$C325=3</formula>
    </cfRule>
    <cfRule type="expression" dxfId="6" priority="20">
      <formula>$C325=2</formula>
    </cfRule>
    <cfRule type="expression" dxfId="5" priority="21">
      <formula>$C325=1</formula>
    </cfRule>
  </conditionalFormatting>
  <conditionalFormatting sqref="P325:Q326 S325:V326">
    <cfRule type="expression" dxfId="4" priority="14">
      <formula>OR($C325=0,$C325=4)</formula>
    </cfRule>
    <cfRule type="expression" dxfId="3" priority="15">
      <formula>$C325=3</formula>
    </cfRule>
    <cfRule type="expression" dxfId="2" priority="16">
      <formula>$C325=2</formula>
    </cfRule>
    <cfRule type="expression" dxfId="1" priority="17">
      <formula>$C325=1</formula>
    </cfRule>
  </conditionalFormatting>
  <conditionalFormatting sqref="M325:M326">
    <cfRule type="cellIs" dxfId="0" priority="11" operator="notEqual">
      <formula>$N325</formula>
    </cfRule>
  </conditionalFormatting>
  <dataValidations count="17">
    <dataValidation allowBlank="1" showInputMessage="1" showErrorMessage="1" promptTitle="Área Total Construída (M²)" prompt="Consultar projeto arquitetônico atualizado." sqref="V13" xr:uid="{CA1AB6A6-7121-40BC-9E87-A906A1739B70}"/>
    <dataValidation allowBlank="1" showInputMessage="1" showErrorMessage="1" promptTitle="Área Existente" prompt="Consultar projeto arquitetônico atualizado." sqref="O13:Q13" xr:uid="{C402155F-E0AF-4E1B-A327-8D3FF03881B5}"/>
    <dataValidation type="list" allowBlank="1" showInputMessage="1" sqref="R17 R20:R336" xr:uid="{2C1D1CC3-7915-4B79-B779-58BC74C37775}">
      <formula1>IF(M17="Nível 2",ORÇAMENTO.ListaServiços,"ERRO")</formula1>
    </dataValidation>
    <dataValidation type="custom" allowBlank="1" showInputMessage="1" showErrorMessage="1" sqref="A337" xr:uid="{4EAB4C79-4352-4BA7-86AC-49DE59E347D3}">
      <formula1>-1</formula1>
    </dataValidation>
    <dataValidation type="list" allowBlank="1" showInputMessage="1" showErrorMessage="1" sqref="M7" xr:uid="{F374547F-02E7-4E2E-BEDB-7B0873CED1D7}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7 M19:M336" xr:uid="{04368AC8-D8B7-4B68-9C7C-06A02060B11B}">
      <formula1>"Nível 1,Nível 2,Nível 3,Nível 4,Serviço"</formula1>
    </dataValidation>
    <dataValidation allowBlank="1" showInputMessage="1" showErrorMessage="1" promptTitle="Data" prompt="Atualizada automaticamente com a data atual" sqref="S7" xr:uid="{19EEBF55-0948-44FB-8A9B-3E07A404E944}"/>
    <dataValidation allowBlank="1" showInputMessage="1" showErrorMessage="1" promptTitle="Área a Construir" prompt="Consultar projeto arquitetônico atualizado." sqref="R13" xr:uid="{DA16213F-79F7-4FB4-BFC3-1DACE96C2004}"/>
    <dataValidation allowBlank="1" showInputMessage="1" showErrorMessage="1" promptTitle="Código INEP:" prompt="Consultar planilha oculta &quot;Unidades Escolares&quot; ou o endereço http://seduc.go.gov.br/escolas/" sqref="V4" xr:uid="{36CD5279-85F7-4CF4-974A-E87AFCF6374A}"/>
    <dataValidation allowBlank="1" showInputMessage="1" showErrorMessage="1" promptTitle="SINAPI" prompt="Atualizar mensalmente o banco de dados com os custos e índices da construção civil." sqref="V10" xr:uid="{F4542B4E-D586-4623-AF9D-E0C1516C43B8}"/>
    <dataValidation allowBlank="1" showInputMessage="1" showErrorMessage="1" promptTitle="Custo Referencial de Serviços" prompt="Tabelas 133 e 134 - Custos de Obras Civis." sqref="S10" xr:uid="{4B61AD90-3B3E-43EE-846E-DEDA356769D1}"/>
    <dataValidation allowBlank="1" showInputMessage="1" showErrorMessage="1" promptTitle="Indicar tipo:" prompt="• Reforma;_x000a_• Ampliação;_x000a_• Implantação de Quadra Coberta;_x000a_• Etc." sqref="O7:O8" xr:uid="{19A59728-BCCD-452C-AE30-1E4F07E19B42}"/>
    <dataValidation allowBlank="1" showInputMessage="1" showErrorMessage="1" promptTitle="ALERTA!" prompt="Altere referência AGETOP" sqref="W10" xr:uid="{636FEC17-C70D-4EA6-A6B0-1564B9AC8067}"/>
    <dataValidation type="list" allowBlank="1" showInputMessage="1" showErrorMessage="1" sqref="P17 P19:P336" xr:uid="{C3046884-6C29-4096-A067-DE39C5E31FBF}">
      <formula1>"AGETOP,SINAPI,COMPOSIÇÃO,COTAÇÃO"</formula1>
    </dataValidation>
    <dataValidation allowBlank="1" showInputMessage="1" showErrorMessage="1" promptTitle="ATENÇÃO" prompt="Altere o CÓDIGO INEP." sqref="O10:O11" xr:uid="{153F0BA2-9C60-4566-8DB3-51CF46CDD1DF}"/>
    <dataValidation type="list" allowBlank="1" showInputMessage="1" showErrorMessage="1" sqref="T10" xr:uid="{1E4840C8-4C5F-4CBD-A300-0E462597A1E8}">
      <formula1>"DESONERADA,ONERADA"</formula1>
    </dataValidation>
    <dataValidation allowBlank="1" showInputMessage="1" showErrorMessage="1" promptTitle="ATENÇÃO!" prompt="Altere o CÓDIGO INEP." sqref="O4:O5 V7 R10" xr:uid="{8A655C9A-10B3-4ED9-8B7E-48C8D8EA8903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&amp;C&amp;"Times New Roman,Normal"&amp;5GUSTAVO BARBOSA DO PRADO
ENGENHEIRO CIVIL
1014730309/D-GO&amp;R&amp;"Times New Roman,Normal"&amp;5ART Nº 1020190263112&amp;L&amp;P de &amp;N</oddFooter>
  </headerFooter>
  <rowBreaks count="6" manualBreakCount="6">
    <brk id="82" min="14" max="23" man="1"/>
    <brk id="126" min="14" max="23" man="1"/>
    <brk id="174" min="14" max="23" man="1"/>
    <brk id="223" min="14" max="23" man="1"/>
    <brk id="277" min="14" max="23" man="1"/>
    <brk id="326" min="14" max="23" man="1"/>
  </rowBreaks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Barbosa do Prado</dc:creator>
  <cp:lastModifiedBy>Gustavo Barbosa do Prado</cp:lastModifiedBy>
  <dcterms:created xsi:type="dcterms:W3CDTF">2020-01-16T14:39:56Z</dcterms:created>
  <dcterms:modified xsi:type="dcterms:W3CDTF">2020-01-16T14:41:18Z</dcterms:modified>
</cp:coreProperties>
</file>