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22. EE INDÍGENA CACIQUE JOSÉ BORGE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  <externalReference r:id="rId3"/>
  </externalReferences>
  <definedNames>
    <definedName name="_xlnm._FilterDatabase" localSheetId="0" hidden="1">Orçamento!$L$16:$W$432</definedName>
    <definedName name="_xlnm.Print_Area" localSheetId="0">Orçamento!$O$1:$X$446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Orçamento!$432:$432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Orçamento!$W$435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1" i="1" l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H19" i="1" s="1"/>
  <c r="A19" i="1"/>
  <c r="E18" i="1"/>
  <c r="A17" i="1"/>
  <c r="C17" i="1" s="1"/>
  <c r="H17" i="1" s="1"/>
  <c r="E17" i="1" l="1"/>
  <c r="G19" i="1"/>
  <c r="K17" i="1"/>
  <c r="G17" i="1"/>
  <c r="J17" i="1"/>
  <c r="F17" i="1"/>
  <c r="B17" i="1"/>
  <c r="I17" i="1"/>
  <c r="C20" i="1"/>
  <c r="F19" i="1"/>
  <c r="B19" i="1"/>
  <c r="I19" i="1"/>
  <c r="E19" i="1"/>
  <c r="D17" i="1"/>
  <c r="G20" i="1" l="1"/>
  <c r="F20" i="1"/>
  <c r="B20" i="1"/>
  <c r="C21" i="1" s="1"/>
  <c r="I20" i="1"/>
  <c r="H20" i="1"/>
  <c r="E20" i="1"/>
  <c r="H21" i="1" l="1"/>
  <c r="G21" i="1"/>
  <c r="F21" i="1"/>
  <c r="E21" i="1"/>
  <c r="C22" i="1"/>
  <c r="B21" i="1"/>
  <c r="I21" i="1"/>
  <c r="I22" i="1" l="1"/>
  <c r="E22" i="1"/>
  <c r="H22" i="1"/>
  <c r="D22" i="1"/>
  <c r="J22" i="1"/>
  <c r="B22" i="1"/>
  <c r="C23" i="1"/>
  <c r="G22" i="1"/>
  <c r="K22" i="1"/>
  <c r="F22" i="1"/>
  <c r="C24" i="1" l="1"/>
  <c r="J23" i="1"/>
  <c r="F23" i="1"/>
  <c r="B23" i="1"/>
  <c r="I23" i="1"/>
  <c r="E23" i="1"/>
  <c r="D23" i="1"/>
  <c r="K23" i="1"/>
  <c r="G23" i="1"/>
  <c r="H23" i="1"/>
  <c r="K24" i="1" l="1"/>
  <c r="G24" i="1"/>
  <c r="C25" i="1"/>
  <c r="J24" i="1"/>
  <c r="F24" i="1"/>
  <c r="B24" i="1"/>
  <c r="I24" i="1"/>
  <c r="H24" i="1"/>
  <c r="E24" i="1"/>
  <c r="D24" i="1"/>
  <c r="H25" i="1" l="1"/>
  <c r="D25" i="1"/>
  <c r="K25" i="1"/>
  <c r="G25" i="1"/>
  <c r="F25" i="1"/>
  <c r="E25" i="1"/>
  <c r="C26" i="1"/>
  <c r="J25" i="1"/>
  <c r="B25" i="1"/>
  <c r="I25" i="1"/>
  <c r="I26" i="1" l="1"/>
  <c r="E26" i="1"/>
  <c r="H26" i="1"/>
  <c r="D26" i="1"/>
  <c r="J26" i="1"/>
  <c r="B26" i="1"/>
  <c r="C27" i="1"/>
  <c r="G26" i="1"/>
  <c r="F26" i="1"/>
  <c r="K26" i="1"/>
  <c r="C28" i="1" l="1"/>
  <c r="J27" i="1"/>
  <c r="F27" i="1"/>
  <c r="B27" i="1"/>
  <c r="I27" i="1"/>
  <c r="E27" i="1"/>
  <c r="D27" i="1"/>
  <c r="K27" i="1"/>
  <c r="H27" i="1"/>
  <c r="G27" i="1"/>
  <c r="K28" i="1" l="1"/>
  <c r="G28" i="1"/>
  <c r="J28" i="1"/>
  <c r="F28" i="1"/>
  <c r="B28" i="1"/>
  <c r="C29" i="1" s="1"/>
  <c r="I28" i="1"/>
  <c r="H28" i="1"/>
  <c r="E28" i="1"/>
  <c r="D28" i="1"/>
  <c r="H29" i="1" l="1"/>
  <c r="G29" i="1"/>
  <c r="K21" i="1" s="1"/>
  <c r="F29" i="1"/>
  <c r="E29" i="1"/>
  <c r="B29" i="1"/>
  <c r="C30" i="1"/>
  <c r="I29" i="1"/>
  <c r="I30" i="1" l="1"/>
  <c r="E30" i="1"/>
  <c r="H30" i="1"/>
  <c r="D30" i="1"/>
  <c r="J30" i="1"/>
  <c r="B30" i="1"/>
  <c r="C31" i="1"/>
  <c r="G30" i="1"/>
  <c r="F30" i="1"/>
  <c r="K30" i="1"/>
  <c r="C32" i="1" l="1"/>
  <c r="J31" i="1"/>
  <c r="F31" i="1"/>
  <c r="B31" i="1"/>
  <c r="I31" i="1"/>
  <c r="E31" i="1"/>
  <c r="D31" i="1"/>
  <c r="K31" i="1"/>
  <c r="H31" i="1"/>
  <c r="G31" i="1"/>
  <c r="K32" i="1" l="1"/>
  <c r="G32" i="1"/>
  <c r="C33" i="1"/>
  <c r="J32" i="1"/>
  <c r="F32" i="1"/>
  <c r="B32" i="1"/>
  <c r="I32" i="1"/>
  <c r="H32" i="1"/>
  <c r="E32" i="1"/>
  <c r="D32" i="1"/>
  <c r="H33" i="1" l="1"/>
  <c r="D33" i="1"/>
  <c r="K33" i="1"/>
  <c r="G33" i="1"/>
  <c r="F33" i="1"/>
  <c r="E33" i="1"/>
  <c r="J33" i="1"/>
  <c r="B33" i="1"/>
  <c r="C34" i="1" s="1"/>
  <c r="I33" i="1"/>
  <c r="I34" i="1" l="1"/>
  <c r="E34" i="1"/>
  <c r="H34" i="1"/>
  <c r="B34" i="1"/>
  <c r="C35" i="1"/>
  <c r="G34" i="1"/>
  <c r="K29" i="1" s="1"/>
  <c r="F34" i="1"/>
  <c r="J35" i="1" l="1"/>
  <c r="F35" i="1"/>
  <c r="B35" i="1"/>
  <c r="C36" i="1" s="1"/>
  <c r="I35" i="1"/>
  <c r="E35" i="1"/>
  <c r="D35" i="1"/>
  <c r="K35" i="1"/>
  <c r="H35" i="1"/>
  <c r="G35" i="1"/>
  <c r="G36" i="1" l="1"/>
  <c r="K34" i="1" s="1"/>
  <c r="C37" i="1"/>
  <c r="F36" i="1"/>
  <c r="B36" i="1"/>
  <c r="I36" i="1"/>
  <c r="H36" i="1"/>
  <c r="E36" i="1"/>
  <c r="H37" i="1" l="1"/>
  <c r="D37" i="1"/>
  <c r="K37" i="1"/>
  <c r="G37" i="1"/>
  <c r="F37" i="1"/>
  <c r="E37" i="1"/>
  <c r="I37" i="1"/>
  <c r="J37" i="1"/>
  <c r="B37" i="1"/>
  <c r="C38" i="1"/>
  <c r="I38" i="1" l="1"/>
  <c r="E38" i="1"/>
  <c r="H38" i="1"/>
  <c r="D38" i="1"/>
  <c r="J38" i="1"/>
  <c r="B38" i="1"/>
  <c r="C39" i="1" s="1"/>
  <c r="G38" i="1"/>
  <c r="K38" i="1"/>
  <c r="F38" i="1"/>
  <c r="C40" i="1" l="1"/>
  <c r="F39" i="1"/>
  <c r="B39" i="1"/>
  <c r="I39" i="1"/>
  <c r="E39" i="1"/>
  <c r="H39" i="1"/>
  <c r="G39" i="1"/>
  <c r="K40" i="1" l="1"/>
  <c r="G40" i="1"/>
  <c r="J40" i="1"/>
  <c r="F40" i="1"/>
  <c r="B40" i="1"/>
  <c r="C41" i="1" s="1"/>
  <c r="I40" i="1"/>
  <c r="H40" i="1"/>
  <c r="E40" i="1"/>
  <c r="D40" i="1"/>
  <c r="K36" i="1"/>
  <c r="H41" i="1" l="1"/>
  <c r="G41" i="1"/>
  <c r="F41" i="1"/>
  <c r="E41" i="1"/>
  <c r="C42" i="1"/>
  <c r="I41" i="1"/>
  <c r="B41" i="1"/>
  <c r="K39" i="1" l="1"/>
  <c r="I42" i="1"/>
  <c r="E42" i="1"/>
  <c r="H42" i="1"/>
  <c r="D42" i="1"/>
  <c r="J42" i="1"/>
  <c r="B42" i="1"/>
  <c r="C43" i="1"/>
  <c r="G42" i="1"/>
  <c r="K42" i="1"/>
  <c r="F42" i="1"/>
  <c r="J43" i="1" l="1"/>
  <c r="F43" i="1"/>
  <c r="B43" i="1"/>
  <c r="C44" i="1" s="1"/>
  <c r="I43" i="1"/>
  <c r="E43" i="1"/>
  <c r="D43" i="1"/>
  <c r="K43" i="1"/>
  <c r="G43" i="1"/>
  <c r="H43" i="1"/>
  <c r="G44" i="1" l="1"/>
  <c r="C45" i="1"/>
  <c r="F44" i="1"/>
  <c r="B44" i="1"/>
  <c r="I44" i="1"/>
  <c r="H44" i="1"/>
  <c r="E44" i="1"/>
  <c r="K41" i="1"/>
  <c r="H45" i="1" l="1"/>
  <c r="D45" i="1"/>
  <c r="K45" i="1"/>
  <c r="G45" i="1"/>
  <c r="F45" i="1"/>
  <c r="E45" i="1"/>
  <c r="I45" i="1"/>
  <c r="J45" i="1"/>
  <c r="B45" i="1"/>
  <c r="C46" i="1"/>
  <c r="I46" i="1" l="1"/>
  <c r="E46" i="1"/>
  <c r="H46" i="1"/>
  <c r="D46" i="1"/>
  <c r="J46" i="1"/>
  <c r="B46" i="1"/>
  <c r="C47" i="1"/>
  <c r="G46" i="1"/>
  <c r="F46" i="1"/>
  <c r="K46" i="1"/>
  <c r="C48" i="1" l="1"/>
  <c r="F47" i="1"/>
  <c r="B47" i="1"/>
  <c r="I47" i="1"/>
  <c r="E47" i="1"/>
  <c r="H47" i="1"/>
  <c r="G47" i="1"/>
  <c r="J41" i="1" s="1"/>
  <c r="D41" i="1" s="1"/>
  <c r="K48" i="1" l="1"/>
  <c r="G48" i="1"/>
  <c r="C49" i="1"/>
  <c r="J48" i="1"/>
  <c r="F48" i="1"/>
  <c r="B48" i="1"/>
  <c r="I48" i="1"/>
  <c r="H48" i="1"/>
  <c r="E48" i="1"/>
  <c r="D48" i="1"/>
  <c r="J44" i="1"/>
  <c r="H49" i="1" l="1"/>
  <c r="D49" i="1"/>
  <c r="K49" i="1"/>
  <c r="G49" i="1"/>
  <c r="F49" i="1"/>
  <c r="E49" i="1"/>
  <c r="I49" i="1"/>
  <c r="J49" i="1"/>
  <c r="B49" i="1"/>
  <c r="C50" i="1"/>
  <c r="I50" i="1" l="1"/>
  <c r="E50" i="1"/>
  <c r="H50" i="1"/>
  <c r="B50" i="1"/>
  <c r="C51" i="1" s="1"/>
  <c r="G50" i="1"/>
  <c r="F50" i="1"/>
  <c r="C52" i="1" l="1"/>
  <c r="F51" i="1"/>
  <c r="B51" i="1"/>
  <c r="I51" i="1"/>
  <c r="E51" i="1"/>
  <c r="H51" i="1"/>
  <c r="G51" i="1"/>
  <c r="K47" i="1"/>
  <c r="K52" i="1" l="1"/>
  <c r="G52" i="1"/>
  <c r="C53" i="1"/>
  <c r="J52" i="1"/>
  <c r="F52" i="1"/>
  <c r="B52" i="1"/>
  <c r="I52" i="1"/>
  <c r="H52" i="1"/>
  <c r="E52" i="1"/>
  <c r="D52" i="1"/>
  <c r="H53" i="1" l="1"/>
  <c r="D53" i="1"/>
  <c r="K53" i="1"/>
  <c r="G53" i="1"/>
  <c r="C54" i="1"/>
  <c r="F53" i="1"/>
  <c r="E53" i="1"/>
  <c r="J53" i="1"/>
  <c r="B53" i="1"/>
  <c r="I53" i="1"/>
  <c r="C55" i="1" l="1"/>
  <c r="J54" i="1"/>
  <c r="F54" i="1"/>
  <c r="B54" i="1"/>
  <c r="G54" i="1"/>
  <c r="K54" i="1"/>
  <c r="E54" i="1"/>
  <c r="D54" i="1"/>
  <c r="I54" i="1"/>
  <c r="H54" i="1"/>
  <c r="K55" i="1" l="1"/>
  <c r="G55" i="1"/>
  <c r="F55" i="1"/>
  <c r="J55" i="1"/>
  <c r="E55" i="1"/>
  <c r="I55" i="1"/>
  <c r="C56" i="1"/>
  <c r="H55" i="1"/>
  <c r="D55" i="1"/>
  <c r="B55" i="1"/>
  <c r="H56" i="1" l="1"/>
  <c r="D56" i="1"/>
  <c r="K56" i="1"/>
  <c r="F56" i="1"/>
  <c r="C57" i="1"/>
  <c r="J56" i="1"/>
  <c r="E56" i="1"/>
  <c r="G56" i="1"/>
  <c r="B56" i="1"/>
  <c r="I56" i="1"/>
  <c r="I57" i="1" l="1"/>
  <c r="E57" i="1"/>
  <c r="J57" i="1"/>
  <c r="D57" i="1"/>
  <c r="C58" i="1"/>
  <c r="H57" i="1"/>
  <c r="F57" i="1"/>
  <c r="G57" i="1"/>
  <c r="B57" i="1"/>
  <c r="K57" i="1"/>
  <c r="J58" i="1" l="1"/>
  <c r="F58" i="1"/>
  <c r="B58" i="1"/>
  <c r="C59" i="1" s="1"/>
  <c r="I58" i="1"/>
  <c r="D58" i="1"/>
  <c r="H58" i="1"/>
  <c r="E58" i="1"/>
  <c r="K58" i="1"/>
  <c r="G58" i="1"/>
  <c r="G59" i="1" l="1"/>
  <c r="C60" i="1"/>
  <c r="I59" i="1"/>
  <c r="H59" i="1"/>
  <c r="B59" i="1"/>
  <c r="E59" i="1"/>
  <c r="F59" i="1"/>
  <c r="K51" i="1"/>
  <c r="H60" i="1" l="1"/>
  <c r="D60" i="1"/>
  <c r="I60" i="1"/>
  <c r="G60" i="1"/>
  <c r="B60" i="1"/>
  <c r="E60" i="1"/>
  <c r="C61" i="1"/>
  <c r="K60" i="1"/>
  <c r="J60" i="1"/>
  <c r="F60" i="1"/>
  <c r="I61" i="1" l="1"/>
  <c r="E61" i="1"/>
  <c r="G61" i="1"/>
  <c r="B61" i="1"/>
  <c r="K61" i="1"/>
  <c r="F61" i="1"/>
  <c r="J61" i="1"/>
  <c r="H61" i="1"/>
  <c r="C62" i="1"/>
  <c r="D61" i="1"/>
  <c r="C63" i="1" l="1"/>
  <c r="J62" i="1"/>
  <c r="F62" i="1"/>
  <c r="B62" i="1"/>
  <c r="G62" i="1"/>
  <c r="K62" i="1"/>
  <c r="E62" i="1"/>
  <c r="H62" i="1"/>
  <c r="I62" i="1"/>
  <c r="D62" i="1"/>
  <c r="K63" i="1" l="1"/>
  <c r="G63" i="1"/>
  <c r="F63" i="1"/>
  <c r="J63" i="1"/>
  <c r="E63" i="1"/>
  <c r="D63" i="1"/>
  <c r="C64" i="1"/>
  <c r="H63" i="1"/>
  <c r="B63" i="1"/>
  <c r="I63" i="1"/>
  <c r="H64" i="1" l="1"/>
  <c r="D64" i="1"/>
  <c r="K64" i="1"/>
  <c r="F64" i="1"/>
  <c r="C65" i="1"/>
  <c r="J64" i="1"/>
  <c r="E64" i="1"/>
  <c r="B64" i="1"/>
  <c r="I64" i="1"/>
  <c r="G64" i="1"/>
  <c r="I65" i="1" l="1"/>
  <c r="E65" i="1"/>
  <c r="J65" i="1"/>
  <c r="D65" i="1"/>
  <c r="C66" i="1"/>
  <c r="H65" i="1"/>
  <c r="K65" i="1"/>
  <c r="B65" i="1"/>
  <c r="G65" i="1"/>
  <c r="F65" i="1"/>
  <c r="J66" i="1" l="1"/>
  <c r="F66" i="1"/>
  <c r="B66" i="1"/>
  <c r="C67" i="1" s="1"/>
  <c r="I66" i="1"/>
  <c r="D66" i="1"/>
  <c r="H66" i="1"/>
  <c r="K66" i="1"/>
  <c r="G66" i="1"/>
  <c r="E66" i="1"/>
  <c r="G67" i="1" l="1"/>
  <c r="C68" i="1"/>
  <c r="I67" i="1"/>
  <c r="H67" i="1"/>
  <c r="B67" i="1"/>
  <c r="F67" i="1"/>
  <c r="E67" i="1"/>
  <c r="I68" i="1" l="1"/>
  <c r="H68" i="1"/>
  <c r="D68" i="1"/>
  <c r="J68" i="1"/>
  <c r="G68" i="1"/>
  <c r="B68" i="1"/>
  <c r="C69" i="1" s="1"/>
  <c r="K68" i="1"/>
  <c r="F68" i="1"/>
  <c r="E68" i="1"/>
  <c r="F69" i="1" l="1"/>
  <c r="B69" i="1"/>
  <c r="C70" i="1" s="1"/>
  <c r="I69" i="1"/>
  <c r="E69" i="1"/>
  <c r="H69" i="1"/>
  <c r="G69" i="1"/>
  <c r="K67" i="1"/>
  <c r="G70" i="1" l="1"/>
  <c r="C71" i="1"/>
  <c r="F70" i="1"/>
  <c r="B70" i="1"/>
  <c r="I70" i="1"/>
  <c r="H70" i="1"/>
  <c r="E70" i="1"/>
  <c r="H71" i="1" l="1"/>
  <c r="D71" i="1"/>
  <c r="K71" i="1"/>
  <c r="G71" i="1"/>
  <c r="F71" i="1"/>
  <c r="E71" i="1"/>
  <c r="C72" i="1"/>
  <c r="B71" i="1"/>
  <c r="I71" i="1"/>
  <c r="J71" i="1"/>
  <c r="I72" i="1" l="1"/>
  <c r="E72" i="1"/>
  <c r="H72" i="1"/>
  <c r="D72" i="1"/>
  <c r="J72" i="1"/>
  <c r="B72" i="1"/>
  <c r="C73" i="1"/>
  <c r="G72" i="1"/>
  <c r="F72" i="1"/>
  <c r="K72" i="1"/>
  <c r="C74" i="1" l="1"/>
  <c r="J73" i="1"/>
  <c r="F73" i="1"/>
  <c r="B73" i="1"/>
  <c r="I73" i="1"/>
  <c r="E73" i="1"/>
  <c r="D73" i="1"/>
  <c r="K73" i="1"/>
  <c r="G73" i="1"/>
  <c r="H73" i="1"/>
  <c r="K74" i="1" l="1"/>
  <c r="G74" i="1"/>
  <c r="C75" i="1"/>
  <c r="J74" i="1"/>
  <c r="F74" i="1"/>
  <c r="B74" i="1"/>
  <c r="I74" i="1"/>
  <c r="H74" i="1"/>
  <c r="E74" i="1"/>
  <c r="D74" i="1"/>
  <c r="H75" i="1" l="1"/>
  <c r="D75" i="1"/>
  <c r="K75" i="1"/>
  <c r="G75" i="1"/>
  <c r="F75" i="1"/>
  <c r="E75" i="1"/>
  <c r="J75" i="1"/>
  <c r="B75" i="1"/>
  <c r="C76" i="1"/>
  <c r="I75" i="1"/>
  <c r="I76" i="1" l="1"/>
  <c r="E76" i="1"/>
  <c r="H76" i="1"/>
  <c r="D76" i="1"/>
  <c r="J76" i="1"/>
  <c r="B76" i="1"/>
  <c r="C77" i="1"/>
  <c r="G76" i="1"/>
  <c r="F76" i="1"/>
  <c r="K76" i="1"/>
  <c r="C78" i="1" l="1"/>
  <c r="J77" i="1"/>
  <c r="F77" i="1"/>
  <c r="B77" i="1"/>
  <c r="I77" i="1"/>
  <c r="E77" i="1"/>
  <c r="D77" i="1"/>
  <c r="K77" i="1"/>
  <c r="H77" i="1"/>
  <c r="G77" i="1"/>
  <c r="K78" i="1" l="1"/>
  <c r="G78" i="1"/>
  <c r="C79" i="1"/>
  <c r="J78" i="1"/>
  <c r="F78" i="1"/>
  <c r="B78" i="1"/>
  <c r="I78" i="1"/>
  <c r="H78" i="1"/>
  <c r="E78" i="1"/>
  <c r="D78" i="1"/>
  <c r="H79" i="1" l="1"/>
  <c r="D79" i="1"/>
  <c r="K79" i="1"/>
  <c r="G79" i="1"/>
  <c r="F79" i="1"/>
  <c r="E79" i="1"/>
  <c r="J79" i="1"/>
  <c r="B79" i="1"/>
  <c r="I79" i="1"/>
  <c r="C80" i="1"/>
  <c r="I80" i="1" l="1"/>
  <c r="E80" i="1"/>
  <c r="H80" i="1"/>
  <c r="D80" i="1"/>
  <c r="J80" i="1"/>
  <c r="B80" i="1"/>
  <c r="C81" i="1"/>
  <c r="G80" i="1"/>
  <c r="F80" i="1"/>
  <c r="K80" i="1"/>
  <c r="C82" i="1" l="1"/>
  <c r="J81" i="1"/>
  <c r="F81" i="1"/>
  <c r="B81" i="1"/>
  <c r="I81" i="1"/>
  <c r="E81" i="1"/>
  <c r="D81" i="1"/>
  <c r="K81" i="1"/>
  <c r="H81" i="1"/>
  <c r="G81" i="1"/>
  <c r="K82" i="1" l="1"/>
  <c r="G82" i="1"/>
  <c r="C83" i="1"/>
  <c r="J82" i="1"/>
  <c r="F82" i="1"/>
  <c r="B82" i="1"/>
  <c r="I82" i="1"/>
  <c r="H82" i="1"/>
  <c r="E82" i="1"/>
  <c r="D82" i="1"/>
  <c r="H83" i="1" l="1"/>
  <c r="D83" i="1"/>
  <c r="K83" i="1"/>
  <c r="G83" i="1"/>
  <c r="F83" i="1"/>
  <c r="E83" i="1"/>
  <c r="J83" i="1"/>
  <c r="B83" i="1"/>
  <c r="I83" i="1"/>
  <c r="C84" i="1"/>
  <c r="I84" i="1" l="1"/>
  <c r="E84" i="1"/>
  <c r="H84" i="1"/>
  <c r="D84" i="1"/>
  <c r="J84" i="1"/>
  <c r="B84" i="1"/>
  <c r="C85" i="1"/>
  <c r="G84" i="1"/>
  <c r="F84" i="1"/>
  <c r="K84" i="1"/>
  <c r="C86" i="1" l="1"/>
  <c r="J85" i="1"/>
  <c r="F85" i="1"/>
  <c r="B85" i="1"/>
  <c r="I85" i="1"/>
  <c r="E85" i="1"/>
  <c r="D85" i="1"/>
  <c r="K85" i="1"/>
  <c r="H85" i="1"/>
  <c r="G85" i="1"/>
  <c r="K86" i="1" l="1"/>
  <c r="G86" i="1"/>
  <c r="C87" i="1"/>
  <c r="J86" i="1"/>
  <c r="F86" i="1"/>
  <c r="B86" i="1"/>
  <c r="I86" i="1"/>
  <c r="H86" i="1"/>
  <c r="E86" i="1"/>
  <c r="D86" i="1"/>
  <c r="H87" i="1" l="1"/>
  <c r="D87" i="1"/>
  <c r="K87" i="1"/>
  <c r="G87" i="1"/>
  <c r="F87" i="1"/>
  <c r="E87" i="1"/>
  <c r="J87" i="1"/>
  <c r="B87" i="1"/>
  <c r="C88" i="1"/>
  <c r="I87" i="1"/>
  <c r="I88" i="1" l="1"/>
  <c r="E88" i="1"/>
  <c r="H88" i="1"/>
  <c r="D88" i="1"/>
  <c r="J88" i="1"/>
  <c r="B88" i="1"/>
  <c r="C89" i="1"/>
  <c r="G88" i="1"/>
  <c r="F88" i="1"/>
  <c r="K88" i="1"/>
  <c r="C90" i="1" l="1"/>
  <c r="J89" i="1"/>
  <c r="F89" i="1"/>
  <c r="B89" i="1"/>
  <c r="I89" i="1"/>
  <c r="E89" i="1"/>
  <c r="D89" i="1"/>
  <c r="K89" i="1"/>
  <c r="H89" i="1"/>
  <c r="G89" i="1"/>
  <c r="K90" i="1" l="1"/>
  <c r="G90" i="1"/>
  <c r="C91" i="1"/>
  <c r="J90" i="1"/>
  <c r="F90" i="1"/>
  <c r="B90" i="1"/>
  <c r="I90" i="1"/>
  <c r="H90" i="1"/>
  <c r="E90" i="1"/>
  <c r="D90" i="1"/>
  <c r="H91" i="1" l="1"/>
  <c r="D91" i="1"/>
  <c r="K91" i="1"/>
  <c r="G91" i="1"/>
  <c r="F91" i="1"/>
  <c r="E91" i="1"/>
  <c r="J91" i="1"/>
  <c r="B91" i="1"/>
  <c r="C92" i="1"/>
  <c r="I91" i="1"/>
  <c r="I92" i="1" l="1"/>
  <c r="E92" i="1"/>
  <c r="H92" i="1"/>
  <c r="D92" i="1"/>
  <c r="J92" i="1"/>
  <c r="B92" i="1"/>
  <c r="C93" i="1"/>
  <c r="G92" i="1"/>
  <c r="F92" i="1"/>
  <c r="K92" i="1"/>
  <c r="C94" i="1" l="1"/>
  <c r="J93" i="1"/>
  <c r="F93" i="1"/>
  <c r="B93" i="1"/>
  <c r="I93" i="1"/>
  <c r="E93" i="1"/>
  <c r="D93" i="1"/>
  <c r="K93" i="1"/>
  <c r="H93" i="1"/>
  <c r="G93" i="1"/>
  <c r="K94" i="1" l="1"/>
  <c r="G94" i="1"/>
  <c r="C95" i="1"/>
  <c r="J94" i="1"/>
  <c r="F94" i="1"/>
  <c r="B94" i="1"/>
  <c r="I94" i="1"/>
  <c r="H94" i="1"/>
  <c r="E94" i="1"/>
  <c r="D94" i="1"/>
  <c r="H95" i="1" l="1"/>
  <c r="D95" i="1"/>
  <c r="K95" i="1"/>
  <c r="G95" i="1"/>
  <c r="F95" i="1"/>
  <c r="E95" i="1"/>
  <c r="J95" i="1"/>
  <c r="B95" i="1"/>
  <c r="I95" i="1"/>
  <c r="C96" i="1"/>
  <c r="I96" i="1" l="1"/>
  <c r="E96" i="1"/>
  <c r="H96" i="1"/>
  <c r="D96" i="1"/>
  <c r="J96" i="1"/>
  <c r="B96" i="1"/>
  <c r="C97" i="1"/>
  <c r="G96" i="1"/>
  <c r="F96" i="1"/>
  <c r="K96" i="1"/>
  <c r="C98" i="1" l="1"/>
  <c r="J97" i="1"/>
  <c r="F97" i="1"/>
  <c r="B97" i="1"/>
  <c r="I97" i="1"/>
  <c r="E97" i="1"/>
  <c r="D97" i="1"/>
  <c r="K97" i="1"/>
  <c r="H97" i="1"/>
  <c r="G97" i="1"/>
  <c r="K98" i="1" l="1"/>
  <c r="G98" i="1"/>
  <c r="C99" i="1"/>
  <c r="J98" i="1"/>
  <c r="F98" i="1"/>
  <c r="B98" i="1"/>
  <c r="I98" i="1"/>
  <c r="H98" i="1"/>
  <c r="E98" i="1"/>
  <c r="D98" i="1"/>
  <c r="H99" i="1" l="1"/>
  <c r="D99" i="1"/>
  <c r="K99" i="1"/>
  <c r="G99" i="1"/>
  <c r="F99" i="1"/>
  <c r="E99" i="1"/>
  <c r="J99" i="1"/>
  <c r="B99" i="1"/>
  <c r="I99" i="1"/>
  <c r="C100" i="1"/>
  <c r="I100" i="1" l="1"/>
  <c r="E100" i="1"/>
  <c r="H100" i="1"/>
  <c r="D100" i="1"/>
  <c r="J100" i="1"/>
  <c r="B100" i="1"/>
  <c r="C101" i="1"/>
  <c r="G100" i="1"/>
  <c r="F100" i="1"/>
  <c r="K100" i="1"/>
  <c r="C102" i="1" l="1"/>
  <c r="J101" i="1"/>
  <c r="F101" i="1"/>
  <c r="B101" i="1"/>
  <c r="I101" i="1"/>
  <c r="E101" i="1"/>
  <c r="D101" i="1"/>
  <c r="K101" i="1"/>
  <c r="H101" i="1"/>
  <c r="G101" i="1"/>
  <c r="K102" i="1" l="1"/>
  <c r="G102" i="1"/>
  <c r="C103" i="1"/>
  <c r="J102" i="1"/>
  <c r="F102" i="1"/>
  <c r="B102" i="1"/>
  <c r="I102" i="1"/>
  <c r="H102" i="1"/>
  <c r="E102" i="1"/>
  <c r="D102" i="1"/>
  <c r="H103" i="1" l="1"/>
  <c r="D103" i="1"/>
  <c r="K103" i="1"/>
  <c r="G103" i="1"/>
  <c r="F103" i="1"/>
  <c r="E103" i="1"/>
  <c r="J103" i="1"/>
  <c r="B103" i="1"/>
  <c r="C104" i="1"/>
  <c r="I103" i="1"/>
  <c r="I104" i="1" l="1"/>
  <c r="E104" i="1"/>
  <c r="H104" i="1"/>
  <c r="D104" i="1"/>
  <c r="J104" i="1"/>
  <c r="B104" i="1"/>
  <c r="C105" i="1"/>
  <c r="G104" i="1"/>
  <c r="F104" i="1"/>
  <c r="K104" i="1"/>
  <c r="C106" i="1" l="1"/>
  <c r="J105" i="1"/>
  <c r="F105" i="1"/>
  <c r="B105" i="1"/>
  <c r="I105" i="1"/>
  <c r="E105" i="1"/>
  <c r="D105" i="1"/>
  <c r="K105" i="1"/>
  <c r="H105" i="1"/>
  <c r="G105" i="1"/>
  <c r="K106" i="1" l="1"/>
  <c r="G106" i="1"/>
  <c r="C107" i="1"/>
  <c r="J106" i="1"/>
  <c r="F106" i="1"/>
  <c r="B106" i="1"/>
  <c r="I106" i="1"/>
  <c r="H106" i="1"/>
  <c r="E106" i="1"/>
  <c r="D106" i="1"/>
  <c r="H107" i="1" l="1"/>
  <c r="D107" i="1"/>
  <c r="K107" i="1"/>
  <c r="G107" i="1"/>
  <c r="F107" i="1"/>
  <c r="E107" i="1"/>
  <c r="J107" i="1"/>
  <c r="B107" i="1"/>
  <c r="I107" i="1"/>
  <c r="C108" i="1"/>
  <c r="I108" i="1" l="1"/>
  <c r="E108" i="1"/>
  <c r="H108" i="1"/>
  <c r="D108" i="1"/>
  <c r="J108" i="1"/>
  <c r="B108" i="1"/>
  <c r="C109" i="1"/>
  <c r="G108" i="1"/>
  <c r="F108" i="1"/>
  <c r="K108" i="1"/>
  <c r="C110" i="1" l="1"/>
  <c r="J109" i="1"/>
  <c r="F109" i="1"/>
  <c r="B109" i="1"/>
  <c r="I109" i="1"/>
  <c r="E109" i="1"/>
  <c r="D109" i="1"/>
  <c r="K109" i="1"/>
  <c r="H109" i="1"/>
  <c r="G109" i="1"/>
  <c r="K110" i="1" l="1"/>
  <c r="G110" i="1"/>
  <c r="C111" i="1"/>
  <c r="J110" i="1"/>
  <c r="F110" i="1"/>
  <c r="B110" i="1"/>
  <c r="I110" i="1"/>
  <c r="H110" i="1"/>
  <c r="E110" i="1"/>
  <c r="D110" i="1"/>
  <c r="H111" i="1" l="1"/>
  <c r="D111" i="1"/>
  <c r="K111" i="1"/>
  <c r="G111" i="1"/>
  <c r="F111" i="1"/>
  <c r="E111" i="1"/>
  <c r="J111" i="1"/>
  <c r="B111" i="1"/>
  <c r="I111" i="1"/>
  <c r="C112" i="1"/>
  <c r="I112" i="1" l="1"/>
  <c r="E112" i="1"/>
  <c r="H112" i="1"/>
  <c r="D112" i="1"/>
  <c r="J112" i="1"/>
  <c r="B112" i="1"/>
  <c r="C113" i="1"/>
  <c r="G112" i="1"/>
  <c r="F112" i="1"/>
  <c r="K112" i="1"/>
  <c r="C114" i="1" l="1"/>
  <c r="J113" i="1"/>
  <c r="F113" i="1"/>
  <c r="B113" i="1"/>
  <c r="I113" i="1"/>
  <c r="E113" i="1"/>
  <c r="D113" i="1"/>
  <c r="K113" i="1"/>
  <c r="H113" i="1"/>
  <c r="G113" i="1"/>
  <c r="K114" i="1" l="1"/>
  <c r="G114" i="1"/>
  <c r="C115" i="1"/>
  <c r="J114" i="1"/>
  <c r="F114" i="1"/>
  <c r="B114" i="1"/>
  <c r="I114" i="1"/>
  <c r="H114" i="1"/>
  <c r="E114" i="1"/>
  <c r="D114" i="1"/>
  <c r="H115" i="1" l="1"/>
  <c r="D115" i="1"/>
  <c r="K115" i="1"/>
  <c r="G115" i="1"/>
  <c r="F115" i="1"/>
  <c r="E115" i="1"/>
  <c r="J115" i="1"/>
  <c r="B115" i="1"/>
  <c r="C116" i="1"/>
  <c r="I115" i="1"/>
  <c r="I116" i="1" l="1"/>
  <c r="E116" i="1"/>
  <c r="H116" i="1"/>
  <c r="D116" i="1"/>
  <c r="J116" i="1"/>
  <c r="B116" i="1"/>
  <c r="C117" i="1"/>
  <c r="G116" i="1"/>
  <c r="F116" i="1"/>
  <c r="K116" i="1"/>
  <c r="C118" i="1" l="1"/>
  <c r="J117" i="1"/>
  <c r="F117" i="1"/>
  <c r="B117" i="1"/>
  <c r="I117" i="1"/>
  <c r="E117" i="1"/>
  <c r="D117" i="1"/>
  <c r="K117" i="1"/>
  <c r="H117" i="1"/>
  <c r="G117" i="1"/>
  <c r="K118" i="1" l="1"/>
  <c r="G118" i="1"/>
  <c r="C119" i="1"/>
  <c r="J118" i="1"/>
  <c r="F118" i="1"/>
  <c r="B118" i="1"/>
  <c r="I118" i="1"/>
  <c r="H118" i="1"/>
  <c r="E118" i="1"/>
  <c r="D118" i="1"/>
  <c r="H119" i="1" l="1"/>
  <c r="D119" i="1"/>
  <c r="K119" i="1"/>
  <c r="G119" i="1"/>
  <c r="F119" i="1"/>
  <c r="E119" i="1"/>
  <c r="J119" i="1"/>
  <c r="B119" i="1"/>
  <c r="C120" i="1"/>
  <c r="I119" i="1"/>
  <c r="I120" i="1" l="1"/>
  <c r="E120" i="1"/>
  <c r="H120" i="1"/>
  <c r="D120" i="1"/>
  <c r="J120" i="1"/>
  <c r="B120" i="1"/>
  <c r="C121" i="1"/>
  <c r="G120" i="1"/>
  <c r="F120" i="1"/>
  <c r="K120" i="1"/>
  <c r="J121" i="1" l="1"/>
  <c r="F121" i="1"/>
  <c r="B121" i="1"/>
  <c r="C122" i="1" s="1"/>
  <c r="I121" i="1"/>
  <c r="E121" i="1"/>
  <c r="D121" i="1"/>
  <c r="K121" i="1"/>
  <c r="H121" i="1"/>
  <c r="G121" i="1"/>
  <c r="G122" i="1" l="1"/>
  <c r="C123" i="1"/>
  <c r="F122" i="1"/>
  <c r="B122" i="1"/>
  <c r="I122" i="1"/>
  <c r="H122" i="1"/>
  <c r="E122" i="1"/>
  <c r="H123" i="1" l="1"/>
  <c r="D123" i="1"/>
  <c r="K123" i="1"/>
  <c r="G123" i="1"/>
  <c r="F123" i="1"/>
  <c r="E123" i="1"/>
  <c r="J123" i="1"/>
  <c r="B123" i="1"/>
  <c r="C124" i="1"/>
  <c r="I123" i="1"/>
  <c r="I124" i="1" l="1"/>
  <c r="E124" i="1"/>
  <c r="H124" i="1"/>
  <c r="D124" i="1"/>
  <c r="J124" i="1"/>
  <c r="B124" i="1"/>
  <c r="C125" i="1"/>
  <c r="G124" i="1"/>
  <c r="F124" i="1"/>
  <c r="K124" i="1"/>
  <c r="C126" i="1" l="1"/>
  <c r="J125" i="1"/>
  <c r="F125" i="1"/>
  <c r="B125" i="1"/>
  <c r="I125" i="1"/>
  <c r="E125" i="1"/>
  <c r="D125" i="1"/>
  <c r="K125" i="1"/>
  <c r="H125" i="1"/>
  <c r="G125" i="1"/>
  <c r="K126" i="1" l="1"/>
  <c r="G126" i="1"/>
  <c r="C127" i="1"/>
  <c r="J126" i="1"/>
  <c r="F126" i="1"/>
  <c r="B126" i="1"/>
  <c r="I126" i="1"/>
  <c r="H126" i="1"/>
  <c r="E126" i="1"/>
  <c r="D126" i="1"/>
  <c r="H127" i="1" l="1"/>
  <c r="D127" i="1"/>
  <c r="K127" i="1"/>
  <c r="G127" i="1"/>
  <c r="F127" i="1"/>
  <c r="E127" i="1"/>
  <c r="J127" i="1"/>
  <c r="B127" i="1"/>
  <c r="I127" i="1"/>
  <c r="C128" i="1"/>
  <c r="I128" i="1" l="1"/>
  <c r="E128" i="1"/>
  <c r="H128" i="1"/>
  <c r="D128" i="1"/>
  <c r="J128" i="1"/>
  <c r="B128" i="1"/>
  <c r="C129" i="1"/>
  <c r="G128" i="1"/>
  <c r="F128" i="1"/>
  <c r="K128" i="1"/>
  <c r="C130" i="1" l="1"/>
  <c r="J129" i="1"/>
  <c r="F129" i="1"/>
  <c r="B129" i="1"/>
  <c r="I129" i="1"/>
  <c r="E129" i="1"/>
  <c r="D129" i="1"/>
  <c r="K129" i="1"/>
  <c r="H129" i="1"/>
  <c r="G129" i="1"/>
  <c r="K130" i="1" l="1"/>
  <c r="G130" i="1"/>
  <c r="C131" i="1"/>
  <c r="J130" i="1"/>
  <c r="F130" i="1"/>
  <c r="B130" i="1"/>
  <c r="I130" i="1"/>
  <c r="H130" i="1"/>
  <c r="E130" i="1"/>
  <c r="D130" i="1"/>
  <c r="H131" i="1" l="1"/>
  <c r="D131" i="1"/>
  <c r="K131" i="1"/>
  <c r="G131" i="1"/>
  <c r="F131" i="1"/>
  <c r="E131" i="1"/>
  <c r="J131" i="1"/>
  <c r="B131" i="1"/>
  <c r="C132" i="1" s="1"/>
  <c r="I131" i="1"/>
  <c r="I132" i="1" l="1"/>
  <c r="E132" i="1"/>
  <c r="H132" i="1"/>
  <c r="B132" i="1"/>
  <c r="C133" i="1" s="1"/>
  <c r="G132" i="1"/>
  <c r="F132" i="1"/>
  <c r="F133" i="1" l="1"/>
  <c r="B133" i="1"/>
  <c r="C134" i="1" s="1"/>
  <c r="I133" i="1"/>
  <c r="E133" i="1"/>
  <c r="H133" i="1"/>
  <c r="G133" i="1"/>
  <c r="G134" i="1" l="1"/>
  <c r="C135" i="1"/>
  <c r="F134" i="1"/>
  <c r="B134" i="1"/>
  <c r="I134" i="1"/>
  <c r="H134" i="1"/>
  <c r="E134" i="1"/>
  <c r="H135" i="1" l="1"/>
  <c r="D135" i="1"/>
  <c r="K135" i="1"/>
  <c r="G135" i="1"/>
  <c r="F135" i="1"/>
  <c r="E135" i="1"/>
  <c r="J135" i="1"/>
  <c r="B135" i="1"/>
  <c r="C136" i="1"/>
  <c r="I135" i="1"/>
  <c r="I136" i="1" l="1"/>
  <c r="E136" i="1"/>
  <c r="H136" i="1"/>
  <c r="D136" i="1"/>
  <c r="J136" i="1"/>
  <c r="B136" i="1"/>
  <c r="C137" i="1"/>
  <c r="G136" i="1"/>
  <c r="F136" i="1"/>
  <c r="K136" i="1"/>
  <c r="C138" i="1" l="1"/>
  <c r="J137" i="1"/>
  <c r="F137" i="1"/>
  <c r="B137" i="1"/>
  <c r="I137" i="1"/>
  <c r="E137" i="1"/>
  <c r="D137" i="1"/>
  <c r="K137" i="1"/>
  <c r="H137" i="1"/>
  <c r="G137" i="1"/>
  <c r="K138" i="1" l="1"/>
  <c r="G138" i="1"/>
  <c r="C139" i="1"/>
  <c r="J138" i="1"/>
  <c r="F138" i="1"/>
  <c r="B138" i="1"/>
  <c r="I138" i="1"/>
  <c r="H138" i="1"/>
  <c r="E138" i="1"/>
  <c r="D138" i="1"/>
  <c r="H139" i="1" l="1"/>
  <c r="G139" i="1"/>
  <c r="F139" i="1"/>
  <c r="E139" i="1"/>
  <c r="B139" i="1"/>
  <c r="I139" i="1"/>
  <c r="C140" i="1"/>
  <c r="I140" i="1" l="1"/>
  <c r="E140" i="1"/>
  <c r="H140" i="1"/>
  <c r="D140" i="1"/>
  <c r="J140" i="1"/>
  <c r="B140" i="1"/>
  <c r="C141" i="1"/>
  <c r="G140" i="1"/>
  <c r="F140" i="1"/>
  <c r="K140" i="1"/>
  <c r="C142" i="1" l="1"/>
  <c r="J141" i="1"/>
  <c r="F141" i="1"/>
  <c r="B141" i="1"/>
  <c r="I141" i="1"/>
  <c r="E141" i="1"/>
  <c r="D141" i="1"/>
  <c r="K141" i="1"/>
  <c r="H141" i="1"/>
  <c r="G141" i="1"/>
  <c r="K142" i="1" l="1"/>
  <c r="G142" i="1"/>
  <c r="C143" i="1"/>
  <c r="J142" i="1"/>
  <c r="F142" i="1"/>
  <c r="B142" i="1"/>
  <c r="I142" i="1"/>
  <c r="H142" i="1"/>
  <c r="E142" i="1"/>
  <c r="D142" i="1"/>
  <c r="H143" i="1" l="1"/>
  <c r="D143" i="1"/>
  <c r="K143" i="1"/>
  <c r="G143" i="1"/>
  <c r="F143" i="1"/>
  <c r="E143" i="1"/>
  <c r="B143" i="1"/>
  <c r="J143" i="1"/>
  <c r="I143" i="1"/>
  <c r="C144" i="1"/>
  <c r="I144" i="1" l="1"/>
  <c r="E144" i="1"/>
  <c r="H144" i="1"/>
  <c r="D144" i="1"/>
  <c r="J144" i="1"/>
  <c r="B144" i="1"/>
  <c r="C145" i="1"/>
  <c r="G144" i="1"/>
  <c r="F144" i="1"/>
  <c r="K144" i="1"/>
  <c r="C146" i="1" l="1"/>
  <c r="F145" i="1"/>
  <c r="B145" i="1"/>
  <c r="I145" i="1"/>
  <c r="E145" i="1"/>
  <c r="H145" i="1"/>
  <c r="K139" i="1" s="1"/>
  <c r="G145" i="1"/>
  <c r="K146" i="1" l="1"/>
  <c r="G146" i="1"/>
  <c r="C147" i="1"/>
  <c r="J146" i="1"/>
  <c r="F146" i="1"/>
  <c r="B146" i="1"/>
  <c r="I146" i="1"/>
  <c r="H146" i="1"/>
  <c r="E146" i="1"/>
  <c r="D146" i="1"/>
  <c r="H147" i="1" l="1"/>
  <c r="K145" i="1" s="1"/>
  <c r="G147" i="1"/>
  <c r="C148" i="1"/>
  <c r="I147" i="1"/>
  <c r="F147" i="1"/>
  <c r="E147" i="1"/>
  <c r="B147" i="1"/>
  <c r="I148" i="1" l="1"/>
  <c r="E148" i="1"/>
  <c r="H148" i="1"/>
  <c r="D148" i="1"/>
  <c r="K148" i="1"/>
  <c r="J148" i="1"/>
  <c r="B148" i="1"/>
  <c r="C149" i="1"/>
  <c r="G148" i="1"/>
  <c r="F148" i="1"/>
  <c r="C150" i="1" l="1"/>
  <c r="J149" i="1"/>
  <c r="F149" i="1"/>
  <c r="B149" i="1"/>
  <c r="I149" i="1"/>
  <c r="E149" i="1"/>
  <c r="G149" i="1"/>
  <c r="D149" i="1"/>
  <c r="K149" i="1"/>
  <c r="H149" i="1"/>
  <c r="K150" i="1" l="1"/>
  <c r="G150" i="1"/>
  <c r="C151" i="1"/>
  <c r="J150" i="1"/>
  <c r="F150" i="1"/>
  <c r="B150" i="1"/>
  <c r="D150" i="1"/>
  <c r="I150" i="1"/>
  <c r="H150" i="1"/>
  <c r="E150" i="1"/>
  <c r="H151" i="1" l="1"/>
  <c r="D151" i="1"/>
  <c r="K151" i="1"/>
  <c r="G151" i="1"/>
  <c r="I151" i="1"/>
  <c r="F151" i="1"/>
  <c r="E151" i="1"/>
  <c r="J151" i="1"/>
  <c r="B151" i="1"/>
  <c r="C152" i="1" s="1"/>
  <c r="I152" i="1" l="1"/>
  <c r="E152" i="1"/>
  <c r="H152" i="1"/>
  <c r="B152" i="1"/>
  <c r="C153" i="1"/>
  <c r="G152" i="1"/>
  <c r="F152" i="1"/>
  <c r="K147" i="1"/>
  <c r="C154" i="1" l="1"/>
  <c r="J153" i="1"/>
  <c r="F153" i="1"/>
  <c r="B153" i="1"/>
  <c r="I153" i="1"/>
  <c r="E153" i="1"/>
  <c r="G153" i="1"/>
  <c r="D153" i="1"/>
  <c r="K153" i="1"/>
  <c r="H153" i="1"/>
  <c r="K154" i="1" l="1"/>
  <c r="G154" i="1"/>
  <c r="C155" i="1"/>
  <c r="J154" i="1"/>
  <c r="F154" i="1"/>
  <c r="B154" i="1"/>
  <c r="D154" i="1"/>
  <c r="I154" i="1"/>
  <c r="H154" i="1"/>
  <c r="E154" i="1"/>
  <c r="H155" i="1" l="1"/>
  <c r="D155" i="1"/>
  <c r="K155" i="1"/>
  <c r="G155" i="1"/>
  <c r="I155" i="1"/>
  <c r="F155" i="1"/>
  <c r="E155" i="1"/>
  <c r="J155" i="1"/>
  <c r="B155" i="1"/>
  <c r="C156" i="1" s="1"/>
  <c r="I156" i="1" l="1"/>
  <c r="E156" i="1"/>
  <c r="H156" i="1"/>
  <c r="J152" i="1" s="1"/>
  <c r="B156" i="1"/>
  <c r="C157" i="1" s="1"/>
  <c r="G156" i="1"/>
  <c r="F156" i="1"/>
  <c r="C158" i="1" l="1"/>
  <c r="F157" i="1"/>
  <c r="B157" i="1"/>
  <c r="I157" i="1"/>
  <c r="E157" i="1"/>
  <c r="G157" i="1"/>
  <c r="H157" i="1"/>
  <c r="K158" i="1" l="1"/>
  <c r="G158" i="1"/>
  <c r="C159" i="1"/>
  <c r="J158" i="1"/>
  <c r="F158" i="1"/>
  <c r="B158" i="1"/>
  <c r="D158" i="1"/>
  <c r="I158" i="1"/>
  <c r="H158" i="1"/>
  <c r="E158" i="1"/>
  <c r="H159" i="1" l="1"/>
  <c r="D159" i="1"/>
  <c r="K159" i="1"/>
  <c r="G159" i="1"/>
  <c r="C160" i="1"/>
  <c r="I159" i="1"/>
  <c r="F159" i="1"/>
  <c r="E159" i="1"/>
  <c r="J159" i="1"/>
  <c r="B159" i="1"/>
  <c r="I160" i="1" l="1"/>
  <c r="E160" i="1"/>
  <c r="H160" i="1"/>
  <c r="D160" i="1"/>
  <c r="K160" i="1"/>
  <c r="J160" i="1"/>
  <c r="B160" i="1"/>
  <c r="C161" i="1" s="1"/>
  <c r="G160" i="1"/>
  <c r="F160" i="1"/>
  <c r="C162" i="1" l="1"/>
  <c r="F161" i="1"/>
  <c r="B161" i="1"/>
  <c r="I161" i="1"/>
  <c r="E161" i="1"/>
  <c r="G161" i="1"/>
  <c r="H161" i="1"/>
  <c r="K157" i="1" s="1"/>
  <c r="K162" i="1" l="1"/>
  <c r="G162" i="1"/>
  <c r="J162" i="1"/>
  <c r="F162" i="1"/>
  <c r="B162" i="1"/>
  <c r="C163" i="1" s="1"/>
  <c r="D162" i="1"/>
  <c r="I162" i="1"/>
  <c r="H162" i="1"/>
  <c r="E162" i="1"/>
  <c r="H163" i="1" l="1"/>
  <c r="G163" i="1"/>
  <c r="C164" i="1"/>
  <c r="I163" i="1"/>
  <c r="F163" i="1"/>
  <c r="E163" i="1"/>
  <c r="B163" i="1"/>
  <c r="K161" i="1"/>
  <c r="I164" i="1" l="1"/>
  <c r="E164" i="1"/>
  <c r="H164" i="1"/>
  <c r="D164" i="1"/>
  <c r="K164" i="1"/>
  <c r="J164" i="1"/>
  <c r="B164" i="1"/>
  <c r="C165" i="1"/>
  <c r="G164" i="1"/>
  <c r="F164" i="1"/>
  <c r="J165" i="1" l="1"/>
  <c r="F165" i="1"/>
  <c r="B165" i="1"/>
  <c r="C166" i="1" s="1"/>
  <c r="I165" i="1"/>
  <c r="E165" i="1"/>
  <c r="G165" i="1"/>
  <c r="D165" i="1"/>
  <c r="K165" i="1"/>
  <c r="H165" i="1"/>
  <c r="G166" i="1" l="1"/>
  <c r="C167" i="1"/>
  <c r="F166" i="1"/>
  <c r="B166" i="1"/>
  <c r="I166" i="1"/>
  <c r="H166" i="1"/>
  <c r="K163" i="1" s="1"/>
  <c r="E166" i="1"/>
  <c r="H167" i="1" l="1"/>
  <c r="D167" i="1"/>
  <c r="K167" i="1"/>
  <c r="G167" i="1"/>
  <c r="C168" i="1"/>
  <c r="I167" i="1"/>
  <c r="F167" i="1"/>
  <c r="E167" i="1"/>
  <c r="J167" i="1"/>
  <c r="B167" i="1"/>
  <c r="H168" i="1" l="1"/>
  <c r="D168" i="1"/>
  <c r="K168" i="1"/>
  <c r="F168" i="1"/>
  <c r="C169" i="1"/>
  <c r="J168" i="1"/>
  <c r="E168" i="1"/>
  <c r="B168" i="1"/>
  <c r="I168" i="1"/>
  <c r="G168" i="1"/>
  <c r="I169" i="1" l="1"/>
  <c r="E169" i="1"/>
  <c r="J169" i="1"/>
  <c r="D169" i="1"/>
  <c r="H169" i="1"/>
  <c r="B169" i="1"/>
  <c r="C170" i="1" s="1"/>
  <c r="K169" i="1"/>
  <c r="G169" i="1"/>
  <c r="F169" i="1"/>
  <c r="C171" i="1" l="1"/>
  <c r="F170" i="1"/>
  <c r="B170" i="1"/>
  <c r="I170" i="1"/>
  <c r="H170" i="1"/>
  <c r="K166" i="1" s="1"/>
  <c r="G170" i="1"/>
  <c r="E170" i="1"/>
  <c r="K171" i="1" l="1"/>
  <c r="G171" i="1"/>
  <c r="C172" i="1"/>
  <c r="I171" i="1"/>
  <c r="D171" i="1"/>
  <c r="H171" i="1"/>
  <c r="B171" i="1"/>
  <c r="J171" i="1"/>
  <c r="F171" i="1"/>
  <c r="E171" i="1"/>
  <c r="H172" i="1" l="1"/>
  <c r="D172" i="1"/>
  <c r="I172" i="1"/>
  <c r="G172" i="1"/>
  <c r="B172" i="1"/>
  <c r="C173" i="1" s="1"/>
  <c r="K172" i="1"/>
  <c r="J172" i="1"/>
  <c r="F172" i="1"/>
  <c r="E172" i="1"/>
  <c r="I173" i="1" l="1"/>
  <c r="E173" i="1"/>
  <c r="G173" i="1"/>
  <c r="B173" i="1"/>
  <c r="F173" i="1"/>
  <c r="H173" i="1"/>
  <c r="C174" i="1"/>
  <c r="K170" i="1"/>
  <c r="C175" i="1" l="1"/>
  <c r="J174" i="1"/>
  <c r="F174" i="1"/>
  <c r="B174" i="1"/>
  <c r="I174" i="1"/>
  <c r="D174" i="1"/>
  <c r="H174" i="1"/>
  <c r="G174" i="1"/>
  <c r="E174" i="1"/>
  <c r="K174" i="1"/>
  <c r="K175" i="1" l="1"/>
  <c r="G175" i="1"/>
  <c r="I175" i="1"/>
  <c r="D175" i="1"/>
  <c r="E175" i="1"/>
  <c r="J175" i="1"/>
  <c r="B175" i="1"/>
  <c r="C176" i="1" s="1"/>
  <c r="H175" i="1"/>
  <c r="F175" i="1"/>
  <c r="H176" i="1" l="1"/>
  <c r="I176" i="1"/>
  <c r="G176" i="1"/>
  <c r="F176" i="1"/>
  <c r="E176" i="1"/>
  <c r="B176" i="1"/>
  <c r="C177" i="1" s="1"/>
  <c r="J173" i="1"/>
  <c r="I177" i="1" l="1"/>
  <c r="E177" i="1"/>
  <c r="G177" i="1"/>
  <c r="B177" i="1"/>
  <c r="C178" i="1"/>
  <c r="H177" i="1"/>
  <c r="F177" i="1"/>
  <c r="C179" i="1" l="1"/>
  <c r="J178" i="1"/>
  <c r="F178" i="1"/>
  <c r="B178" i="1"/>
  <c r="G178" i="1"/>
  <c r="K178" i="1"/>
  <c r="D178" i="1"/>
  <c r="I178" i="1"/>
  <c r="H178" i="1"/>
  <c r="E178" i="1"/>
  <c r="K179" i="1" l="1"/>
  <c r="G179" i="1"/>
  <c r="F179" i="1"/>
  <c r="E179" i="1"/>
  <c r="J179" i="1"/>
  <c r="D179" i="1"/>
  <c r="I179" i="1"/>
  <c r="C180" i="1"/>
  <c r="H179" i="1"/>
  <c r="B179" i="1"/>
  <c r="H180" i="1" l="1"/>
  <c r="D180" i="1"/>
  <c r="K180" i="1"/>
  <c r="F180" i="1"/>
  <c r="G180" i="1"/>
  <c r="E180" i="1"/>
  <c r="I180" i="1"/>
  <c r="B180" i="1"/>
  <c r="C181" i="1" s="1"/>
  <c r="J180" i="1"/>
  <c r="I181" i="1" l="1"/>
  <c r="E181" i="1"/>
  <c r="H181" i="1"/>
  <c r="K177" i="1" s="1"/>
  <c r="B181" i="1"/>
  <c r="C182" i="1"/>
  <c r="G181" i="1"/>
  <c r="F181" i="1"/>
  <c r="J182" i="1" l="1"/>
  <c r="F182" i="1"/>
  <c r="B182" i="1"/>
  <c r="C183" i="1" s="1"/>
  <c r="I182" i="1"/>
  <c r="D182" i="1"/>
  <c r="E182" i="1"/>
  <c r="K182" i="1"/>
  <c r="H182" i="1"/>
  <c r="G182" i="1"/>
  <c r="G183" i="1" l="1"/>
  <c r="C184" i="1"/>
  <c r="I183" i="1"/>
  <c r="H183" i="1"/>
  <c r="K181" i="1" s="1"/>
  <c r="F183" i="1"/>
  <c r="E183" i="1"/>
  <c r="B183" i="1"/>
  <c r="H184" i="1" l="1"/>
  <c r="D184" i="1"/>
  <c r="I184" i="1"/>
  <c r="K184" i="1"/>
  <c r="E184" i="1"/>
  <c r="J184" i="1"/>
  <c r="B184" i="1"/>
  <c r="G184" i="1"/>
  <c r="F184" i="1"/>
  <c r="C185" i="1"/>
  <c r="I185" i="1" l="1"/>
  <c r="E185" i="1"/>
  <c r="G185" i="1"/>
  <c r="B185" i="1"/>
  <c r="F185" i="1"/>
  <c r="K185" i="1"/>
  <c r="D185" i="1"/>
  <c r="J185" i="1"/>
  <c r="H185" i="1"/>
  <c r="C186" i="1"/>
  <c r="J186" i="1" l="1"/>
  <c r="F186" i="1"/>
  <c r="B186" i="1"/>
  <c r="C187" i="1" s="1"/>
  <c r="G186" i="1"/>
  <c r="H186" i="1"/>
  <c r="E186" i="1"/>
  <c r="K186" i="1"/>
  <c r="I186" i="1"/>
  <c r="D186" i="1"/>
  <c r="G187" i="1" l="1"/>
  <c r="F187" i="1"/>
  <c r="C188" i="1"/>
  <c r="I187" i="1"/>
  <c r="B187" i="1"/>
  <c r="H187" i="1"/>
  <c r="E187" i="1"/>
  <c r="H188" i="1" l="1"/>
  <c r="D188" i="1"/>
  <c r="K188" i="1"/>
  <c r="F188" i="1"/>
  <c r="J188" i="1"/>
  <c r="C189" i="1"/>
  <c r="I188" i="1"/>
  <c r="B188" i="1"/>
  <c r="G188" i="1"/>
  <c r="E188" i="1"/>
  <c r="J183" i="1"/>
  <c r="I189" i="1" l="1"/>
  <c r="E189" i="1"/>
  <c r="J189" i="1"/>
  <c r="D189" i="1"/>
  <c r="F189" i="1"/>
  <c r="K189" i="1"/>
  <c r="H189" i="1"/>
  <c r="G189" i="1"/>
  <c r="C190" i="1"/>
  <c r="B189" i="1"/>
  <c r="C191" i="1" l="1"/>
  <c r="J190" i="1"/>
  <c r="F190" i="1"/>
  <c r="B190" i="1"/>
  <c r="I190" i="1"/>
  <c r="D190" i="1"/>
  <c r="H190" i="1"/>
  <c r="G190" i="1"/>
  <c r="K190" i="1"/>
  <c r="E190" i="1"/>
  <c r="K191" i="1" l="1"/>
  <c r="G191" i="1"/>
  <c r="C192" i="1"/>
  <c r="I191" i="1"/>
  <c r="D191" i="1"/>
  <c r="E191" i="1"/>
  <c r="J191" i="1"/>
  <c r="B191" i="1"/>
  <c r="H191" i="1"/>
  <c r="F191" i="1"/>
  <c r="H192" i="1" l="1"/>
  <c r="D192" i="1"/>
  <c r="I192" i="1"/>
  <c r="C193" i="1"/>
  <c r="G192" i="1"/>
  <c r="F192" i="1"/>
  <c r="K192" i="1"/>
  <c r="E192" i="1"/>
  <c r="J192" i="1"/>
  <c r="B192" i="1"/>
  <c r="I193" i="1" l="1"/>
  <c r="E193" i="1"/>
  <c r="G193" i="1"/>
  <c r="B193" i="1"/>
  <c r="J193" i="1"/>
  <c r="C194" i="1"/>
  <c r="H193" i="1"/>
  <c r="F193" i="1"/>
  <c r="K193" i="1"/>
  <c r="D193" i="1"/>
  <c r="C195" i="1" l="1"/>
  <c r="J194" i="1"/>
  <c r="F194" i="1"/>
  <c r="B194" i="1"/>
  <c r="G194" i="1"/>
  <c r="K194" i="1"/>
  <c r="D194" i="1"/>
  <c r="I194" i="1"/>
  <c r="H194" i="1"/>
  <c r="E194" i="1"/>
  <c r="K195" i="1" l="1"/>
  <c r="G195" i="1"/>
  <c r="F195" i="1"/>
  <c r="E195" i="1"/>
  <c r="J195" i="1"/>
  <c r="D195" i="1"/>
  <c r="C196" i="1"/>
  <c r="I195" i="1"/>
  <c r="B195" i="1"/>
  <c r="H195" i="1"/>
  <c r="H196" i="1" l="1"/>
  <c r="F196" i="1"/>
  <c r="G196" i="1"/>
  <c r="E196" i="1"/>
  <c r="C197" i="1"/>
  <c r="I196" i="1"/>
  <c r="B196" i="1"/>
  <c r="I197" i="1" l="1"/>
  <c r="E197" i="1"/>
  <c r="J197" i="1"/>
  <c r="D197" i="1"/>
  <c r="H197" i="1"/>
  <c r="B197" i="1"/>
  <c r="C198" i="1"/>
  <c r="G197" i="1"/>
  <c r="F197" i="1"/>
  <c r="K197" i="1"/>
  <c r="C199" i="1" l="1"/>
  <c r="J198" i="1"/>
  <c r="F198" i="1"/>
  <c r="B198" i="1"/>
  <c r="I198" i="1"/>
  <c r="D198" i="1"/>
  <c r="E198" i="1"/>
  <c r="K198" i="1"/>
  <c r="H198" i="1"/>
  <c r="G198" i="1"/>
  <c r="K199" i="1" l="1"/>
  <c r="G199" i="1"/>
  <c r="C200" i="1"/>
  <c r="I199" i="1"/>
  <c r="D199" i="1"/>
  <c r="H199" i="1"/>
  <c r="F199" i="1"/>
  <c r="E199" i="1"/>
  <c r="J199" i="1"/>
  <c r="B199" i="1"/>
  <c r="H200" i="1" l="1"/>
  <c r="D200" i="1"/>
  <c r="I200" i="1"/>
  <c r="K200" i="1"/>
  <c r="E200" i="1"/>
  <c r="J200" i="1"/>
  <c r="B200" i="1"/>
  <c r="C201" i="1"/>
  <c r="G200" i="1"/>
  <c r="F200" i="1"/>
  <c r="I201" i="1" l="1"/>
  <c r="E201" i="1"/>
  <c r="G201" i="1"/>
  <c r="B201" i="1"/>
  <c r="F201" i="1"/>
  <c r="K201" i="1"/>
  <c r="D201" i="1"/>
  <c r="J201" i="1"/>
  <c r="C202" i="1"/>
  <c r="H201" i="1"/>
  <c r="C203" i="1" l="1"/>
  <c r="J202" i="1"/>
  <c r="F202" i="1"/>
  <c r="B202" i="1"/>
  <c r="G202" i="1"/>
  <c r="H202" i="1"/>
  <c r="E202" i="1"/>
  <c r="K202" i="1"/>
  <c r="D202" i="1"/>
  <c r="I202" i="1"/>
  <c r="K203" i="1" l="1"/>
  <c r="G203" i="1"/>
  <c r="F203" i="1"/>
  <c r="I203" i="1"/>
  <c r="B203" i="1"/>
  <c r="C204" i="1" s="1"/>
  <c r="H203" i="1"/>
  <c r="E203" i="1"/>
  <c r="J203" i="1"/>
  <c r="D203" i="1"/>
  <c r="I204" i="1" l="1"/>
  <c r="E204" i="1"/>
  <c r="H204" i="1"/>
  <c r="C205" i="1"/>
  <c r="G204" i="1"/>
  <c r="B204" i="1"/>
  <c r="F204" i="1"/>
  <c r="C206" i="1" l="1"/>
  <c r="F205" i="1"/>
  <c r="B205" i="1"/>
  <c r="I205" i="1"/>
  <c r="E205" i="1"/>
  <c r="H205" i="1"/>
  <c r="G205" i="1"/>
  <c r="K206" i="1" l="1"/>
  <c r="G206" i="1"/>
  <c r="J206" i="1"/>
  <c r="F206" i="1"/>
  <c r="B206" i="1"/>
  <c r="C207" i="1" s="1"/>
  <c r="H206" i="1"/>
  <c r="I206" i="1"/>
  <c r="E206" i="1"/>
  <c r="D206" i="1"/>
  <c r="H207" i="1" l="1"/>
  <c r="G207" i="1"/>
  <c r="E207" i="1"/>
  <c r="C208" i="1"/>
  <c r="I207" i="1"/>
  <c r="F207" i="1"/>
  <c r="B207" i="1"/>
  <c r="K205" i="1"/>
  <c r="I208" i="1" l="1"/>
  <c r="E208" i="1"/>
  <c r="H208" i="1"/>
  <c r="D208" i="1"/>
  <c r="G208" i="1"/>
  <c r="F208" i="1"/>
  <c r="K208" i="1"/>
  <c r="B208" i="1"/>
  <c r="C209" i="1" s="1"/>
  <c r="J208" i="1"/>
  <c r="C210" i="1" l="1"/>
  <c r="F209" i="1"/>
  <c r="K204" i="1" s="1"/>
  <c r="B209" i="1"/>
  <c r="I209" i="1"/>
  <c r="E209" i="1"/>
  <c r="H209" i="1"/>
  <c r="G209" i="1"/>
  <c r="J207" i="1" s="1"/>
  <c r="J205" i="1"/>
  <c r="D205" i="1" s="1"/>
  <c r="K210" i="1" l="1"/>
  <c r="G210" i="1"/>
  <c r="J210" i="1"/>
  <c r="F210" i="1"/>
  <c r="B210" i="1"/>
  <c r="C211" i="1" s="1"/>
  <c r="H210" i="1"/>
  <c r="D210" i="1"/>
  <c r="I210" i="1"/>
  <c r="E210" i="1"/>
  <c r="H211" i="1" l="1"/>
  <c r="G211" i="1"/>
  <c r="E211" i="1"/>
  <c r="B211" i="1"/>
  <c r="C212" i="1" s="1"/>
  <c r="I211" i="1"/>
  <c r="F211" i="1"/>
  <c r="K209" i="1"/>
  <c r="I212" i="1" l="1"/>
  <c r="E212" i="1"/>
  <c r="H212" i="1"/>
  <c r="C213" i="1"/>
  <c r="G212" i="1"/>
  <c r="F212" i="1"/>
  <c r="B212" i="1"/>
  <c r="J213" i="1" l="1"/>
  <c r="F213" i="1"/>
  <c r="B213" i="1"/>
  <c r="C214" i="1" s="1"/>
  <c r="I213" i="1"/>
  <c r="E213" i="1"/>
  <c r="K213" i="1"/>
  <c r="G213" i="1"/>
  <c r="D213" i="1"/>
  <c r="H213" i="1"/>
  <c r="G214" i="1" l="1"/>
  <c r="K212" i="1" s="1"/>
  <c r="C215" i="1"/>
  <c r="F214" i="1"/>
  <c r="B214" i="1"/>
  <c r="H214" i="1"/>
  <c r="E214" i="1"/>
  <c r="I214" i="1"/>
  <c r="H215" i="1" l="1"/>
  <c r="D215" i="1"/>
  <c r="K215" i="1"/>
  <c r="G215" i="1"/>
  <c r="E215" i="1"/>
  <c r="F215" i="1"/>
  <c r="B215" i="1"/>
  <c r="J215" i="1"/>
  <c r="C216" i="1"/>
  <c r="I215" i="1"/>
  <c r="I216" i="1" l="1"/>
  <c r="E216" i="1"/>
  <c r="H216" i="1"/>
  <c r="D216" i="1"/>
  <c r="C217" i="1"/>
  <c r="G216" i="1"/>
  <c r="K216" i="1"/>
  <c r="B216" i="1"/>
  <c r="J216" i="1"/>
  <c r="F216" i="1"/>
  <c r="C218" i="1" l="1"/>
  <c r="J217" i="1"/>
  <c r="F217" i="1"/>
  <c r="B217" i="1"/>
  <c r="I217" i="1"/>
  <c r="E217" i="1"/>
  <c r="K217" i="1"/>
  <c r="H217" i="1"/>
  <c r="G217" i="1"/>
  <c r="D217" i="1"/>
  <c r="K218" i="1" l="1"/>
  <c r="G218" i="1"/>
  <c r="J218" i="1"/>
  <c r="F218" i="1"/>
  <c r="B218" i="1"/>
  <c r="C219" i="1" s="1"/>
  <c r="H218" i="1"/>
  <c r="I218" i="1"/>
  <c r="E218" i="1"/>
  <c r="D218" i="1"/>
  <c r="H219" i="1" l="1"/>
  <c r="G219" i="1"/>
  <c r="E219" i="1"/>
  <c r="C220" i="1"/>
  <c r="I219" i="1"/>
  <c r="F219" i="1"/>
  <c r="B219" i="1"/>
  <c r="I220" i="1" l="1"/>
  <c r="E220" i="1"/>
  <c r="H220" i="1"/>
  <c r="D220" i="1"/>
  <c r="G220" i="1"/>
  <c r="K220" i="1"/>
  <c r="B220" i="1"/>
  <c r="C221" i="1" s="1"/>
  <c r="J220" i="1"/>
  <c r="F220" i="1"/>
  <c r="F221" i="1" l="1"/>
  <c r="B221" i="1"/>
  <c r="C222" i="1" s="1"/>
  <c r="I221" i="1"/>
  <c r="E221" i="1"/>
  <c r="H221" i="1"/>
  <c r="G221" i="1"/>
  <c r="J219" i="1" s="1"/>
  <c r="G222" i="1" l="1"/>
  <c r="C223" i="1"/>
  <c r="F222" i="1"/>
  <c r="B222" i="1"/>
  <c r="H222" i="1"/>
  <c r="I222" i="1"/>
  <c r="E222" i="1"/>
  <c r="H223" i="1" l="1"/>
  <c r="D223" i="1"/>
  <c r="K223" i="1"/>
  <c r="G223" i="1"/>
  <c r="C224" i="1"/>
  <c r="I223" i="1"/>
  <c r="E223" i="1"/>
  <c r="J223" i="1"/>
  <c r="F223" i="1"/>
  <c r="B223" i="1"/>
  <c r="I224" i="1" l="1"/>
  <c r="E224" i="1"/>
  <c r="H224" i="1"/>
  <c r="D224" i="1"/>
  <c r="K224" i="1"/>
  <c r="G224" i="1"/>
  <c r="J224" i="1"/>
  <c r="F224" i="1"/>
  <c r="B224" i="1"/>
  <c r="C225" i="1" s="1"/>
  <c r="C226" i="1" l="1"/>
  <c r="F225" i="1"/>
  <c r="B225" i="1"/>
  <c r="I225" i="1"/>
  <c r="E225" i="1"/>
  <c r="G225" i="1"/>
  <c r="K222" i="1" s="1"/>
  <c r="H225" i="1"/>
  <c r="K226" i="1" l="1"/>
  <c r="G226" i="1"/>
  <c r="C227" i="1"/>
  <c r="J226" i="1"/>
  <c r="F226" i="1"/>
  <c r="B226" i="1"/>
  <c r="D226" i="1"/>
  <c r="I226" i="1"/>
  <c r="H226" i="1"/>
  <c r="E226" i="1"/>
  <c r="H227" i="1" l="1"/>
  <c r="D227" i="1"/>
  <c r="K227" i="1"/>
  <c r="G227" i="1"/>
  <c r="I227" i="1"/>
  <c r="F227" i="1"/>
  <c r="E227" i="1"/>
  <c r="J227" i="1"/>
  <c r="B227" i="1"/>
  <c r="C228" i="1" s="1"/>
  <c r="I228" i="1" l="1"/>
  <c r="E228" i="1"/>
  <c r="H228" i="1"/>
  <c r="B228" i="1"/>
  <c r="C229" i="1"/>
  <c r="G228" i="1"/>
  <c r="K225" i="1" s="1"/>
  <c r="F228" i="1"/>
  <c r="C230" i="1" l="1"/>
  <c r="J229" i="1"/>
  <c r="F229" i="1"/>
  <c r="B229" i="1"/>
  <c r="I229" i="1"/>
  <c r="E229" i="1"/>
  <c r="G229" i="1"/>
  <c r="D229" i="1"/>
  <c r="K229" i="1"/>
  <c r="H229" i="1"/>
  <c r="K230" i="1" l="1"/>
  <c r="G230" i="1"/>
  <c r="C231" i="1"/>
  <c r="J230" i="1"/>
  <c r="F230" i="1"/>
  <c r="B230" i="1"/>
  <c r="D230" i="1"/>
  <c r="I230" i="1"/>
  <c r="H230" i="1"/>
  <c r="E230" i="1"/>
  <c r="H231" i="1" l="1"/>
  <c r="G231" i="1"/>
  <c r="J228" i="1" s="1"/>
  <c r="C232" i="1"/>
  <c r="I231" i="1"/>
  <c r="F231" i="1"/>
  <c r="E231" i="1"/>
  <c r="B231" i="1"/>
  <c r="I232" i="1" l="1"/>
  <c r="E232" i="1"/>
  <c r="H232" i="1"/>
  <c r="D232" i="1"/>
  <c r="K232" i="1"/>
  <c r="J232" i="1"/>
  <c r="B232" i="1"/>
  <c r="C233" i="1" s="1"/>
  <c r="G232" i="1"/>
  <c r="F232" i="1"/>
  <c r="F233" i="1" l="1"/>
  <c r="B233" i="1"/>
  <c r="C234" i="1" s="1"/>
  <c r="I233" i="1"/>
  <c r="E233" i="1"/>
  <c r="G233" i="1"/>
  <c r="H233" i="1"/>
  <c r="K231" i="1"/>
  <c r="G234" i="1" l="1"/>
  <c r="C235" i="1"/>
  <c r="F234" i="1"/>
  <c r="B234" i="1"/>
  <c r="I234" i="1"/>
  <c r="H234" i="1"/>
  <c r="E234" i="1"/>
  <c r="H235" i="1" l="1"/>
  <c r="D235" i="1"/>
  <c r="K235" i="1"/>
  <c r="G235" i="1"/>
  <c r="I235" i="1"/>
  <c r="F235" i="1"/>
  <c r="E235" i="1"/>
  <c r="B235" i="1"/>
  <c r="C236" i="1" s="1"/>
  <c r="J235" i="1"/>
  <c r="I236" i="1" l="1"/>
  <c r="E236" i="1"/>
  <c r="H236" i="1"/>
  <c r="B236" i="1"/>
  <c r="C237" i="1"/>
  <c r="G236" i="1"/>
  <c r="F236" i="1"/>
  <c r="K234" i="1"/>
  <c r="J237" i="1" l="1"/>
  <c r="F237" i="1"/>
  <c r="B237" i="1"/>
  <c r="C238" i="1" s="1"/>
  <c r="I237" i="1"/>
  <c r="E237" i="1"/>
  <c r="G237" i="1"/>
  <c r="D237" i="1"/>
  <c r="K237" i="1"/>
  <c r="H237" i="1"/>
  <c r="G238" i="1" l="1"/>
  <c r="K236" i="1" s="1"/>
  <c r="C239" i="1"/>
  <c r="F238" i="1"/>
  <c r="B238" i="1"/>
  <c r="I238" i="1"/>
  <c r="H238" i="1"/>
  <c r="E238" i="1"/>
  <c r="H239" i="1" l="1"/>
  <c r="D239" i="1"/>
  <c r="K239" i="1"/>
  <c r="G239" i="1"/>
  <c r="C240" i="1"/>
  <c r="I239" i="1"/>
  <c r="F239" i="1"/>
  <c r="E239" i="1"/>
  <c r="J239" i="1"/>
  <c r="B239" i="1"/>
  <c r="I240" i="1" l="1"/>
  <c r="E240" i="1"/>
  <c r="H240" i="1"/>
  <c r="D240" i="1"/>
  <c r="K240" i="1"/>
  <c r="J240" i="1"/>
  <c r="B240" i="1"/>
  <c r="C241" i="1" s="1"/>
  <c r="G240" i="1"/>
  <c r="F240" i="1"/>
  <c r="F241" i="1" l="1"/>
  <c r="B241" i="1"/>
  <c r="C242" i="1" s="1"/>
  <c r="I241" i="1"/>
  <c r="E241" i="1"/>
  <c r="G241" i="1"/>
  <c r="H241" i="1"/>
  <c r="K233" i="1"/>
  <c r="J236" i="1" l="1"/>
  <c r="D236" i="1" s="1"/>
  <c r="J238" i="1"/>
  <c r="G242" i="1"/>
  <c r="C243" i="1"/>
  <c r="F242" i="1"/>
  <c r="B242" i="1"/>
  <c r="I242" i="1"/>
  <c r="H242" i="1"/>
  <c r="E242" i="1"/>
  <c r="H243" i="1" l="1"/>
  <c r="D243" i="1"/>
  <c r="K243" i="1"/>
  <c r="G243" i="1"/>
  <c r="I243" i="1"/>
  <c r="F243" i="1"/>
  <c r="E243" i="1"/>
  <c r="J243" i="1"/>
  <c r="B243" i="1"/>
  <c r="C244" i="1" s="1"/>
  <c r="I244" i="1" l="1"/>
  <c r="E244" i="1"/>
  <c r="H244" i="1"/>
  <c r="B244" i="1"/>
  <c r="C245" i="1"/>
  <c r="G244" i="1"/>
  <c r="K242" i="1" s="1"/>
  <c r="F244" i="1"/>
  <c r="J245" i="1" l="1"/>
  <c r="F245" i="1"/>
  <c r="B245" i="1"/>
  <c r="C246" i="1" s="1"/>
  <c r="I245" i="1"/>
  <c r="E245" i="1"/>
  <c r="G245" i="1"/>
  <c r="D245" i="1"/>
  <c r="K245" i="1"/>
  <c r="H245" i="1"/>
  <c r="G246" i="1" l="1"/>
  <c r="C247" i="1"/>
  <c r="F246" i="1"/>
  <c r="B246" i="1"/>
  <c r="I246" i="1"/>
  <c r="H246" i="1"/>
  <c r="E246" i="1"/>
  <c r="J244" i="1"/>
  <c r="J242" i="1"/>
  <c r="D242" i="1" s="1"/>
  <c r="H247" i="1" l="1"/>
  <c r="G247" i="1"/>
  <c r="C248" i="1"/>
  <c r="I247" i="1"/>
  <c r="F247" i="1"/>
  <c r="E247" i="1"/>
  <c r="B247" i="1"/>
  <c r="K241" i="1"/>
  <c r="I248" i="1" l="1"/>
  <c r="E248" i="1"/>
  <c r="H248" i="1"/>
  <c r="D248" i="1"/>
  <c r="K248" i="1"/>
  <c r="J248" i="1"/>
  <c r="B248" i="1"/>
  <c r="C249" i="1"/>
  <c r="G248" i="1"/>
  <c r="F248" i="1"/>
  <c r="J249" i="1" l="1"/>
  <c r="F249" i="1"/>
  <c r="B249" i="1"/>
  <c r="C250" i="1" s="1"/>
  <c r="I249" i="1"/>
  <c r="E249" i="1"/>
  <c r="G249" i="1"/>
  <c r="D249" i="1"/>
  <c r="K249" i="1"/>
  <c r="H249" i="1"/>
  <c r="G250" i="1" l="1"/>
  <c r="C251" i="1"/>
  <c r="F250" i="1"/>
  <c r="B250" i="1"/>
  <c r="I250" i="1"/>
  <c r="H250" i="1"/>
  <c r="E250" i="1"/>
  <c r="K247" i="1"/>
  <c r="H251" i="1" l="1"/>
  <c r="D251" i="1"/>
  <c r="K251" i="1"/>
  <c r="G251" i="1"/>
  <c r="C252" i="1"/>
  <c r="I251" i="1"/>
  <c r="F251" i="1"/>
  <c r="E251" i="1"/>
  <c r="B251" i="1"/>
  <c r="J251" i="1"/>
  <c r="I252" i="1" l="1"/>
  <c r="E252" i="1"/>
  <c r="H252" i="1"/>
  <c r="D252" i="1"/>
  <c r="K252" i="1"/>
  <c r="J252" i="1"/>
  <c r="B252" i="1"/>
  <c r="C253" i="1"/>
  <c r="G252" i="1"/>
  <c r="F252" i="1"/>
  <c r="C254" i="1" l="1"/>
  <c r="F253" i="1"/>
  <c r="B253" i="1"/>
  <c r="I253" i="1"/>
  <c r="E253" i="1"/>
  <c r="G253" i="1"/>
  <c r="H253" i="1"/>
  <c r="K250" i="1" l="1"/>
  <c r="K254" i="1"/>
  <c r="G254" i="1"/>
  <c r="C255" i="1"/>
  <c r="J254" i="1"/>
  <c r="F254" i="1"/>
  <c r="B254" i="1"/>
  <c r="D254" i="1"/>
  <c r="I254" i="1"/>
  <c r="H254" i="1"/>
  <c r="E254" i="1"/>
  <c r="H255" i="1" l="1"/>
  <c r="D255" i="1"/>
  <c r="K255" i="1"/>
  <c r="G255" i="1"/>
  <c r="I255" i="1"/>
  <c r="F255" i="1"/>
  <c r="E255" i="1"/>
  <c r="J255" i="1"/>
  <c r="B255" i="1"/>
  <c r="C256" i="1" s="1"/>
  <c r="H256" i="1" l="1"/>
  <c r="F256" i="1"/>
  <c r="C257" i="1"/>
  <c r="E256" i="1"/>
  <c r="B256" i="1"/>
  <c r="I256" i="1"/>
  <c r="G256" i="1"/>
  <c r="K253" i="1" l="1"/>
  <c r="I257" i="1"/>
  <c r="E257" i="1"/>
  <c r="J257" i="1"/>
  <c r="D257" i="1"/>
  <c r="C258" i="1"/>
  <c r="H257" i="1"/>
  <c r="B257" i="1"/>
  <c r="K257" i="1"/>
  <c r="G257" i="1"/>
  <c r="F257" i="1"/>
  <c r="C259" i="1" l="1"/>
  <c r="J258" i="1"/>
  <c r="F258" i="1"/>
  <c r="B258" i="1"/>
  <c r="I258" i="1"/>
  <c r="D258" i="1"/>
  <c r="H258" i="1"/>
  <c r="K258" i="1"/>
  <c r="G258" i="1"/>
  <c r="E258" i="1"/>
  <c r="K259" i="1" l="1"/>
  <c r="G259" i="1"/>
  <c r="I259" i="1"/>
  <c r="D259" i="1"/>
  <c r="H259" i="1"/>
  <c r="B259" i="1"/>
  <c r="C260" i="1" s="1"/>
  <c r="J259" i="1"/>
  <c r="F259" i="1"/>
  <c r="E259" i="1"/>
  <c r="H260" i="1" l="1"/>
  <c r="I260" i="1"/>
  <c r="G260" i="1"/>
  <c r="B260" i="1"/>
  <c r="C261" i="1"/>
  <c r="F260" i="1"/>
  <c r="E260" i="1"/>
  <c r="I261" i="1" l="1"/>
  <c r="E261" i="1"/>
  <c r="G261" i="1"/>
  <c r="B261" i="1"/>
  <c r="K261" i="1"/>
  <c r="F261" i="1"/>
  <c r="H261" i="1"/>
  <c r="C262" i="1"/>
  <c r="D261" i="1"/>
  <c r="J261" i="1"/>
  <c r="J262" i="1" l="1"/>
  <c r="F262" i="1"/>
  <c r="B262" i="1"/>
  <c r="C263" i="1" s="1"/>
  <c r="G262" i="1"/>
  <c r="K262" i="1"/>
  <c r="E262" i="1"/>
  <c r="D262" i="1"/>
  <c r="I262" i="1"/>
  <c r="H262" i="1"/>
  <c r="G263" i="1" l="1"/>
  <c r="F263" i="1"/>
  <c r="K260" i="1" s="1"/>
  <c r="E263" i="1"/>
  <c r="B263" i="1"/>
  <c r="I263" i="1"/>
  <c r="C264" i="1"/>
  <c r="H263" i="1"/>
  <c r="H264" i="1" l="1"/>
  <c r="D264" i="1"/>
  <c r="K264" i="1"/>
  <c r="F264" i="1"/>
  <c r="C265" i="1"/>
  <c r="J264" i="1"/>
  <c r="E264" i="1"/>
  <c r="I264" i="1"/>
  <c r="G264" i="1"/>
  <c r="B264" i="1"/>
  <c r="I265" i="1" l="1"/>
  <c r="E265" i="1"/>
  <c r="J265" i="1"/>
  <c r="D265" i="1"/>
  <c r="H265" i="1"/>
  <c r="G265" i="1"/>
  <c r="F265" i="1"/>
  <c r="B265" i="1"/>
  <c r="C266" i="1" s="1"/>
  <c r="K265" i="1"/>
  <c r="F266" i="1" l="1"/>
  <c r="K263" i="1" s="1"/>
  <c r="B266" i="1"/>
  <c r="C267" i="1" s="1"/>
  <c r="I266" i="1"/>
  <c r="H266" i="1"/>
  <c r="G266" i="1"/>
  <c r="E266" i="1"/>
  <c r="G267" i="1" l="1"/>
  <c r="C268" i="1"/>
  <c r="I267" i="1"/>
  <c r="H267" i="1"/>
  <c r="B267" i="1"/>
  <c r="F267" i="1"/>
  <c r="E267" i="1"/>
  <c r="H268" i="1" l="1"/>
  <c r="D268" i="1"/>
  <c r="I268" i="1"/>
  <c r="G268" i="1"/>
  <c r="B268" i="1"/>
  <c r="C269" i="1"/>
  <c r="F268" i="1"/>
  <c r="E268" i="1"/>
  <c r="K268" i="1"/>
  <c r="J268" i="1"/>
  <c r="I269" i="1" l="1"/>
  <c r="E269" i="1"/>
  <c r="G269" i="1"/>
  <c r="B269" i="1"/>
  <c r="K269" i="1"/>
  <c r="F269" i="1"/>
  <c r="J269" i="1"/>
  <c r="H269" i="1"/>
  <c r="C270" i="1"/>
  <c r="D269" i="1"/>
  <c r="K270" i="1" l="1"/>
  <c r="C271" i="1"/>
  <c r="J270" i="1"/>
  <c r="F270" i="1"/>
  <c r="B270" i="1"/>
  <c r="G270" i="1"/>
  <c r="E270" i="1"/>
  <c r="I270" i="1"/>
  <c r="H270" i="1"/>
  <c r="D270" i="1"/>
  <c r="H271" i="1" l="1"/>
  <c r="D271" i="1"/>
  <c r="K271" i="1"/>
  <c r="G271" i="1"/>
  <c r="J271" i="1"/>
  <c r="B271" i="1"/>
  <c r="C272" i="1"/>
  <c r="I271" i="1"/>
  <c r="F271" i="1"/>
  <c r="E271" i="1"/>
  <c r="I272" i="1" l="1"/>
  <c r="E272" i="1"/>
  <c r="H272" i="1"/>
  <c r="F272" i="1"/>
  <c r="G272" i="1"/>
  <c r="B272" i="1"/>
  <c r="C273" i="1"/>
  <c r="C274" i="1" l="1"/>
  <c r="J273" i="1"/>
  <c r="F273" i="1"/>
  <c r="B273" i="1"/>
  <c r="I273" i="1"/>
  <c r="E273" i="1"/>
  <c r="H273" i="1"/>
  <c r="G273" i="1"/>
  <c r="K273" i="1"/>
  <c r="D273" i="1"/>
  <c r="K274" i="1" l="1"/>
  <c r="G274" i="1"/>
  <c r="C275" i="1"/>
  <c r="J274" i="1"/>
  <c r="F274" i="1"/>
  <c r="B274" i="1"/>
  <c r="E274" i="1"/>
  <c r="D274" i="1"/>
  <c r="I274" i="1"/>
  <c r="H274" i="1"/>
  <c r="H275" i="1" l="1"/>
  <c r="G275" i="1"/>
  <c r="B275" i="1"/>
  <c r="C276" i="1"/>
  <c r="I275" i="1"/>
  <c r="E275" i="1"/>
  <c r="F275" i="1"/>
  <c r="K272" i="1" l="1"/>
  <c r="I276" i="1"/>
  <c r="E276" i="1"/>
  <c r="H276" i="1"/>
  <c r="D276" i="1"/>
  <c r="F276" i="1"/>
  <c r="K276" i="1"/>
  <c r="G276" i="1"/>
  <c r="B276" i="1"/>
  <c r="C277" i="1" s="1"/>
  <c r="J276" i="1"/>
  <c r="C278" i="1" l="1"/>
  <c r="F277" i="1"/>
  <c r="B277" i="1"/>
  <c r="I277" i="1"/>
  <c r="E277" i="1"/>
  <c r="H277" i="1"/>
  <c r="G277" i="1"/>
  <c r="K275" i="1" s="1"/>
  <c r="K278" i="1" l="1"/>
  <c r="G278" i="1"/>
  <c r="J278" i="1"/>
  <c r="F278" i="1"/>
  <c r="B278" i="1"/>
  <c r="C279" i="1" s="1"/>
  <c r="E278" i="1"/>
  <c r="D278" i="1"/>
  <c r="I278" i="1"/>
  <c r="H278" i="1"/>
  <c r="H279" i="1" l="1"/>
  <c r="G279" i="1"/>
  <c r="B279" i="1"/>
  <c r="C280" i="1"/>
  <c r="I279" i="1"/>
  <c r="F279" i="1"/>
  <c r="E279" i="1"/>
  <c r="K277" i="1"/>
  <c r="I280" i="1" l="1"/>
  <c r="E280" i="1"/>
  <c r="H280" i="1"/>
  <c r="D280" i="1"/>
  <c r="F280" i="1"/>
  <c r="K280" i="1"/>
  <c r="J280" i="1"/>
  <c r="G280" i="1"/>
  <c r="B280" i="1"/>
  <c r="C281" i="1" s="1"/>
  <c r="C282" i="1" l="1"/>
  <c r="F281" i="1"/>
  <c r="B281" i="1"/>
  <c r="I281" i="1"/>
  <c r="E281" i="1"/>
  <c r="H281" i="1"/>
  <c r="G281" i="1"/>
  <c r="J277" i="1" s="1"/>
  <c r="D277" i="1" s="1"/>
  <c r="J279" i="1" l="1"/>
  <c r="J275" i="1"/>
  <c r="D275" i="1" s="1"/>
  <c r="K282" i="1"/>
  <c r="G282" i="1"/>
  <c r="J282" i="1"/>
  <c r="F282" i="1"/>
  <c r="B282" i="1"/>
  <c r="C283" i="1" s="1"/>
  <c r="E282" i="1"/>
  <c r="D282" i="1"/>
  <c r="I282" i="1"/>
  <c r="H282" i="1"/>
  <c r="H283" i="1" l="1"/>
  <c r="G283" i="1"/>
  <c r="B283" i="1"/>
  <c r="C284" i="1"/>
  <c r="I283" i="1"/>
  <c r="E283" i="1"/>
  <c r="F283" i="1"/>
  <c r="J281" i="1" s="1"/>
  <c r="I284" i="1" l="1"/>
  <c r="E284" i="1"/>
  <c r="H284" i="1"/>
  <c r="F284" i="1"/>
  <c r="G284" i="1"/>
  <c r="C285" i="1"/>
  <c r="B284" i="1"/>
  <c r="J285" i="1" l="1"/>
  <c r="F285" i="1"/>
  <c r="B285" i="1"/>
  <c r="C286" i="1" s="1"/>
  <c r="I285" i="1"/>
  <c r="E285" i="1"/>
  <c r="H285" i="1"/>
  <c r="G285" i="1"/>
  <c r="D285" i="1"/>
  <c r="K285" i="1"/>
  <c r="G286" i="1" l="1"/>
  <c r="C287" i="1"/>
  <c r="F286" i="1"/>
  <c r="B286" i="1"/>
  <c r="E286" i="1"/>
  <c r="I286" i="1"/>
  <c r="H286" i="1"/>
  <c r="K284" i="1"/>
  <c r="H287" i="1" l="1"/>
  <c r="D287" i="1"/>
  <c r="K287" i="1"/>
  <c r="G287" i="1"/>
  <c r="J287" i="1"/>
  <c r="B287" i="1"/>
  <c r="C288" i="1"/>
  <c r="I287" i="1"/>
  <c r="F287" i="1"/>
  <c r="E287" i="1"/>
  <c r="I288" i="1" l="1"/>
  <c r="E288" i="1"/>
  <c r="H288" i="1"/>
  <c r="D288" i="1"/>
  <c r="F288" i="1"/>
  <c r="K288" i="1"/>
  <c r="J288" i="1"/>
  <c r="G288" i="1"/>
  <c r="B288" i="1"/>
  <c r="C289" i="1" s="1"/>
  <c r="C290" i="1" l="1"/>
  <c r="F289" i="1"/>
  <c r="B289" i="1"/>
  <c r="I289" i="1"/>
  <c r="E289" i="1"/>
  <c r="H289" i="1"/>
  <c r="G289" i="1"/>
  <c r="K286" i="1"/>
  <c r="K290" i="1" l="1"/>
  <c r="G290" i="1"/>
  <c r="C291" i="1"/>
  <c r="J290" i="1"/>
  <c r="F290" i="1"/>
  <c r="B290" i="1"/>
  <c r="E290" i="1"/>
  <c r="D290" i="1"/>
  <c r="I290" i="1"/>
  <c r="H290" i="1"/>
  <c r="H291" i="1" l="1"/>
  <c r="D291" i="1"/>
  <c r="K291" i="1"/>
  <c r="G291" i="1"/>
  <c r="J291" i="1"/>
  <c r="B291" i="1"/>
  <c r="C292" i="1"/>
  <c r="I291" i="1"/>
  <c r="E291" i="1"/>
  <c r="F291" i="1"/>
  <c r="I292" i="1" l="1"/>
  <c r="E292" i="1"/>
  <c r="H292" i="1"/>
  <c r="D292" i="1"/>
  <c r="F292" i="1"/>
  <c r="K292" i="1"/>
  <c r="G292" i="1"/>
  <c r="C293" i="1"/>
  <c r="B292" i="1"/>
  <c r="J292" i="1"/>
  <c r="C294" i="1" l="1"/>
  <c r="J293" i="1"/>
  <c r="F293" i="1"/>
  <c r="B293" i="1"/>
  <c r="I293" i="1"/>
  <c r="E293" i="1"/>
  <c r="H293" i="1"/>
  <c r="G293" i="1"/>
  <c r="D293" i="1"/>
  <c r="K293" i="1"/>
  <c r="K294" i="1" l="1"/>
  <c r="G294" i="1"/>
  <c r="C295" i="1"/>
  <c r="J294" i="1"/>
  <c r="F294" i="1"/>
  <c r="B294" i="1"/>
  <c r="E294" i="1"/>
  <c r="D294" i="1"/>
  <c r="I294" i="1"/>
  <c r="H294" i="1"/>
  <c r="H295" i="1" l="1"/>
  <c r="D295" i="1"/>
  <c r="K295" i="1"/>
  <c r="G295" i="1"/>
  <c r="J295" i="1"/>
  <c r="B295" i="1"/>
  <c r="C296" i="1"/>
  <c r="I295" i="1"/>
  <c r="F295" i="1"/>
  <c r="E295" i="1"/>
  <c r="I296" i="1" l="1"/>
  <c r="E296" i="1"/>
  <c r="H296" i="1"/>
  <c r="D296" i="1"/>
  <c r="F296" i="1"/>
  <c r="K296" i="1"/>
  <c r="J296" i="1"/>
  <c r="G296" i="1"/>
  <c r="B296" i="1"/>
  <c r="C297" i="1" s="1"/>
  <c r="C298" i="1" l="1"/>
  <c r="F297" i="1"/>
  <c r="B297" i="1"/>
  <c r="I297" i="1"/>
  <c r="E297" i="1"/>
  <c r="H297" i="1"/>
  <c r="G297" i="1"/>
  <c r="K298" i="1" l="1"/>
  <c r="G298" i="1"/>
  <c r="C299" i="1"/>
  <c r="J298" i="1"/>
  <c r="F298" i="1"/>
  <c r="B298" i="1"/>
  <c r="E298" i="1"/>
  <c r="D298" i="1"/>
  <c r="I298" i="1"/>
  <c r="H298" i="1"/>
  <c r="H299" i="1" l="1"/>
  <c r="D299" i="1"/>
  <c r="K299" i="1"/>
  <c r="G299" i="1"/>
  <c r="J299" i="1"/>
  <c r="B299" i="1"/>
  <c r="C300" i="1"/>
  <c r="I299" i="1"/>
  <c r="E299" i="1"/>
  <c r="F299" i="1"/>
  <c r="I300" i="1" l="1"/>
  <c r="E300" i="1"/>
  <c r="H300" i="1"/>
  <c r="D300" i="1"/>
  <c r="F300" i="1"/>
  <c r="K300" i="1"/>
  <c r="G300" i="1"/>
  <c r="C301" i="1"/>
  <c r="B300" i="1"/>
  <c r="J300" i="1"/>
  <c r="C302" i="1" l="1"/>
  <c r="J301" i="1"/>
  <c r="F301" i="1"/>
  <c r="B301" i="1"/>
  <c r="I301" i="1"/>
  <c r="E301" i="1"/>
  <c r="H301" i="1"/>
  <c r="G301" i="1"/>
  <c r="D301" i="1"/>
  <c r="K301" i="1"/>
  <c r="K302" i="1" l="1"/>
  <c r="G302" i="1"/>
  <c r="C303" i="1"/>
  <c r="J302" i="1"/>
  <c r="F302" i="1"/>
  <c r="B302" i="1"/>
  <c r="E302" i="1"/>
  <c r="D302" i="1"/>
  <c r="I302" i="1"/>
  <c r="H302" i="1"/>
  <c r="C304" i="1" l="1"/>
  <c r="H303" i="1"/>
  <c r="D303" i="1"/>
  <c r="K303" i="1"/>
  <c r="G303" i="1"/>
  <c r="J303" i="1"/>
  <c r="B303" i="1"/>
  <c r="I303" i="1"/>
  <c r="F303" i="1"/>
  <c r="E303" i="1"/>
  <c r="K304" i="1" l="1"/>
  <c r="G304" i="1"/>
  <c r="C305" i="1"/>
  <c r="J304" i="1"/>
  <c r="F304" i="1"/>
  <c r="B304" i="1"/>
  <c r="I304" i="1"/>
  <c r="H304" i="1"/>
  <c r="E304" i="1"/>
  <c r="D304" i="1"/>
  <c r="H305" i="1" l="1"/>
  <c r="D305" i="1"/>
  <c r="K305" i="1"/>
  <c r="G305" i="1"/>
  <c r="F305" i="1"/>
  <c r="E305" i="1"/>
  <c r="J305" i="1"/>
  <c r="I305" i="1"/>
  <c r="B305" i="1"/>
  <c r="C306" i="1"/>
  <c r="I306" i="1" l="1"/>
  <c r="E306" i="1"/>
  <c r="H306" i="1"/>
  <c r="D306" i="1"/>
  <c r="J306" i="1"/>
  <c r="B306" i="1"/>
  <c r="C307" i="1"/>
  <c r="G306" i="1"/>
  <c r="K306" i="1"/>
  <c r="F306" i="1"/>
  <c r="J307" i="1" l="1"/>
  <c r="F307" i="1"/>
  <c r="B307" i="1"/>
  <c r="C308" i="1" s="1"/>
  <c r="I307" i="1"/>
  <c r="E307" i="1"/>
  <c r="D307" i="1"/>
  <c r="K307" i="1"/>
  <c r="H307" i="1"/>
  <c r="G307" i="1"/>
  <c r="G308" i="1" l="1"/>
  <c r="C309" i="1"/>
  <c r="F308" i="1"/>
  <c r="B308" i="1"/>
  <c r="I308" i="1"/>
  <c r="H308" i="1"/>
  <c r="E308" i="1"/>
  <c r="H309" i="1" l="1"/>
  <c r="D309" i="1"/>
  <c r="K309" i="1"/>
  <c r="G309" i="1"/>
  <c r="F309" i="1"/>
  <c r="E309" i="1"/>
  <c r="I309" i="1"/>
  <c r="C310" i="1"/>
  <c r="B309" i="1"/>
  <c r="J309" i="1"/>
  <c r="I310" i="1" l="1"/>
  <c r="E310" i="1"/>
  <c r="H310" i="1"/>
  <c r="D310" i="1"/>
  <c r="J310" i="1"/>
  <c r="B310" i="1"/>
  <c r="C311" i="1"/>
  <c r="G310" i="1"/>
  <c r="F310" i="1"/>
  <c r="K310" i="1"/>
  <c r="C312" i="1" l="1"/>
  <c r="J311" i="1"/>
  <c r="F311" i="1"/>
  <c r="B311" i="1"/>
  <c r="I311" i="1"/>
  <c r="E311" i="1"/>
  <c r="D311" i="1"/>
  <c r="K311" i="1"/>
  <c r="H311" i="1"/>
  <c r="G311" i="1"/>
  <c r="K312" i="1" l="1"/>
  <c r="G312" i="1"/>
  <c r="C313" i="1"/>
  <c r="J312" i="1"/>
  <c r="F312" i="1"/>
  <c r="B312" i="1"/>
  <c r="I312" i="1"/>
  <c r="H312" i="1"/>
  <c r="E312" i="1"/>
  <c r="D312" i="1"/>
  <c r="H313" i="1" l="1"/>
  <c r="D313" i="1"/>
  <c r="K313" i="1"/>
  <c r="G313" i="1"/>
  <c r="F313" i="1"/>
  <c r="E313" i="1"/>
  <c r="J313" i="1"/>
  <c r="C314" i="1"/>
  <c r="I313" i="1"/>
  <c r="B313" i="1"/>
  <c r="I314" i="1" l="1"/>
  <c r="E314" i="1"/>
  <c r="H314" i="1"/>
  <c r="D314" i="1"/>
  <c r="J314" i="1"/>
  <c r="B314" i="1"/>
  <c r="C315" i="1"/>
  <c r="G314" i="1"/>
  <c r="K314" i="1"/>
  <c r="F314" i="1"/>
  <c r="J315" i="1" l="1"/>
  <c r="F315" i="1"/>
  <c r="B315" i="1"/>
  <c r="C316" i="1" s="1"/>
  <c r="I315" i="1"/>
  <c r="E315" i="1"/>
  <c r="D315" i="1"/>
  <c r="K315" i="1"/>
  <c r="H315" i="1"/>
  <c r="G315" i="1"/>
  <c r="G316" i="1" l="1"/>
  <c r="C317" i="1"/>
  <c r="F316" i="1"/>
  <c r="B316" i="1"/>
  <c r="I316" i="1"/>
  <c r="H316" i="1"/>
  <c r="E316" i="1"/>
  <c r="H317" i="1" l="1"/>
  <c r="D317" i="1"/>
  <c r="K317" i="1"/>
  <c r="G317" i="1"/>
  <c r="F317" i="1"/>
  <c r="E317" i="1"/>
  <c r="I317" i="1"/>
  <c r="C318" i="1"/>
  <c r="B317" i="1"/>
  <c r="J317" i="1"/>
  <c r="I318" i="1" l="1"/>
  <c r="E318" i="1"/>
  <c r="H318" i="1"/>
  <c r="D318" i="1"/>
  <c r="J318" i="1"/>
  <c r="B318" i="1"/>
  <c r="C319" i="1"/>
  <c r="G318" i="1"/>
  <c r="F318" i="1"/>
  <c r="K318" i="1"/>
  <c r="C320" i="1" l="1"/>
  <c r="J319" i="1"/>
  <c r="F319" i="1"/>
  <c r="B319" i="1"/>
  <c r="I319" i="1"/>
  <c r="E319" i="1"/>
  <c r="D319" i="1"/>
  <c r="K319" i="1"/>
  <c r="H319" i="1"/>
  <c r="G319" i="1"/>
  <c r="K320" i="1" l="1"/>
  <c r="G320" i="1"/>
  <c r="C321" i="1"/>
  <c r="J320" i="1"/>
  <c r="F320" i="1"/>
  <c r="B320" i="1"/>
  <c r="I320" i="1"/>
  <c r="H320" i="1"/>
  <c r="E320" i="1"/>
  <c r="D320" i="1"/>
  <c r="H321" i="1" l="1"/>
  <c r="D321" i="1"/>
  <c r="K321" i="1"/>
  <c r="G321" i="1"/>
  <c r="F321" i="1"/>
  <c r="E321" i="1"/>
  <c r="J321" i="1"/>
  <c r="I321" i="1"/>
  <c r="B321" i="1"/>
  <c r="C322" i="1"/>
  <c r="I322" i="1" l="1"/>
  <c r="E322" i="1"/>
  <c r="H322" i="1"/>
  <c r="D322" i="1"/>
  <c r="J322" i="1"/>
  <c r="B322" i="1"/>
  <c r="C323" i="1"/>
  <c r="G322" i="1"/>
  <c r="K322" i="1"/>
  <c r="F322" i="1"/>
  <c r="C324" i="1" l="1"/>
  <c r="J323" i="1"/>
  <c r="F323" i="1"/>
  <c r="B323" i="1"/>
  <c r="I323" i="1"/>
  <c r="E323" i="1"/>
  <c r="D323" i="1"/>
  <c r="K323" i="1"/>
  <c r="H323" i="1"/>
  <c r="G323" i="1"/>
  <c r="K324" i="1" l="1"/>
  <c r="G324" i="1"/>
  <c r="C325" i="1"/>
  <c r="J324" i="1"/>
  <c r="F324" i="1"/>
  <c r="B324" i="1"/>
  <c r="I324" i="1"/>
  <c r="H324" i="1"/>
  <c r="D324" i="1"/>
  <c r="E324" i="1"/>
  <c r="H325" i="1" l="1"/>
  <c r="D325" i="1"/>
  <c r="K325" i="1"/>
  <c r="G325" i="1"/>
  <c r="F325" i="1"/>
  <c r="E325" i="1"/>
  <c r="I325" i="1"/>
  <c r="C326" i="1"/>
  <c r="B325" i="1"/>
  <c r="J325" i="1"/>
  <c r="I326" i="1" l="1"/>
  <c r="E326" i="1"/>
  <c r="H326" i="1"/>
  <c r="D326" i="1"/>
  <c r="J326" i="1"/>
  <c r="B326" i="1"/>
  <c r="C327" i="1"/>
  <c r="G326" i="1"/>
  <c r="F326" i="1"/>
  <c r="K326" i="1"/>
  <c r="C328" i="1" l="1"/>
  <c r="J327" i="1"/>
  <c r="F327" i="1"/>
  <c r="B327" i="1"/>
  <c r="I327" i="1"/>
  <c r="E327" i="1"/>
  <c r="D327" i="1"/>
  <c r="K327" i="1"/>
  <c r="H327" i="1"/>
  <c r="G327" i="1"/>
  <c r="K328" i="1" l="1"/>
  <c r="G328" i="1"/>
  <c r="C329" i="1"/>
  <c r="J328" i="1"/>
  <c r="F328" i="1"/>
  <c r="B328" i="1"/>
  <c r="I328" i="1"/>
  <c r="H328" i="1"/>
  <c r="E328" i="1"/>
  <c r="D328" i="1"/>
  <c r="H329" i="1" l="1"/>
  <c r="D329" i="1"/>
  <c r="K329" i="1"/>
  <c r="G329" i="1"/>
  <c r="F329" i="1"/>
  <c r="E329" i="1"/>
  <c r="J329" i="1"/>
  <c r="C330" i="1"/>
  <c r="I329" i="1"/>
  <c r="B329" i="1"/>
  <c r="I330" i="1" l="1"/>
  <c r="E330" i="1"/>
  <c r="H330" i="1"/>
  <c r="D330" i="1"/>
  <c r="J330" i="1"/>
  <c r="B330" i="1"/>
  <c r="C331" i="1"/>
  <c r="G330" i="1"/>
  <c r="K330" i="1"/>
  <c r="F330" i="1"/>
  <c r="C332" i="1" l="1"/>
  <c r="J331" i="1"/>
  <c r="F331" i="1"/>
  <c r="B331" i="1"/>
  <c r="I331" i="1"/>
  <c r="E331" i="1"/>
  <c r="D331" i="1"/>
  <c r="K331" i="1"/>
  <c r="H331" i="1"/>
  <c r="G331" i="1"/>
  <c r="K332" i="1" l="1"/>
  <c r="G332" i="1"/>
  <c r="C333" i="1"/>
  <c r="J332" i="1"/>
  <c r="F332" i="1"/>
  <c r="B332" i="1"/>
  <c r="I332" i="1"/>
  <c r="H332" i="1"/>
  <c r="D332" i="1"/>
  <c r="E332" i="1"/>
  <c r="H333" i="1" l="1"/>
  <c r="D333" i="1"/>
  <c r="K333" i="1"/>
  <c r="G333" i="1"/>
  <c r="F333" i="1"/>
  <c r="E333" i="1"/>
  <c r="I333" i="1"/>
  <c r="C334" i="1"/>
  <c r="B333" i="1"/>
  <c r="J333" i="1"/>
  <c r="I334" i="1" l="1"/>
  <c r="E334" i="1"/>
  <c r="H334" i="1"/>
  <c r="D334" i="1"/>
  <c r="J334" i="1"/>
  <c r="B334" i="1"/>
  <c r="C335" i="1"/>
  <c r="G334" i="1"/>
  <c r="F334" i="1"/>
  <c r="K334" i="1"/>
  <c r="F335" i="1" l="1"/>
  <c r="B335" i="1"/>
  <c r="C336" i="1" s="1"/>
  <c r="I335" i="1"/>
  <c r="E335" i="1"/>
  <c r="H335" i="1"/>
  <c r="G335" i="1"/>
  <c r="G336" i="1" l="1"/>
  <c r="C337" i="1"/>
  <c r="F336" i="1"/>
  <c r="B336" i="1"/>
  <c r="I336" i="1"/>
  <c r="H336" i="1"/>
  <c r="E336" i="1"/>
  <c r="H337" i="1" l="1"/>
  <c r="D337" i="1"/>
  <c r="K337" i="1"/>
  <c r="G337" i="1"/>
  <c r="F337" i="1"/>
  <c r="E337" i="1"/>
  <c r="J337" i="1"/>
  <c r="I337" i="1"/>
  <c r="B337" i="1"/>
  <c r="C338" i="1"/>
  <c r="I338" i="1" l="1"/>
  <c r="E338" i="1"/>
  <c r="H338" i="1"/>
  <c r="D338" i="1"/>
  <c r="J338" i="1"/>
  <c r="B338" i="1"/>
  <c r="C339" i="1"/>
  <c r="G338" i="1"/>
  <c r="K338" i="1"/>
  <c r="F338" i="1"/>
  <c r="C340" i="1" l="1"/>
  <c r="J339" i="1"/>
  <c r="F339" i="1"/>
  <c r="B339" i="1"/>
  <c r="I339" i="1"/>
  <c r="E339" i="1"/>
  <c r="D339" i="1"/>
  <c r="K339" i="1"/>
  <c r="H339" i="1"/>
  <c r="G339" i="1"/>
  <c r="K340" i="1" l="1"/>
  <c r="G340" i="1"/>
  <c r="C341" i="1"/>
  <c r="J340" i="1"/>
  <c r="F340" i="1"/>
  <c r="B340" i="1"/>
  <c r="I340" i="1"/>
  <c r="H340" i="1"/>
  <c r="D340" i="1"/>
  <c r="E340" i="1"/>
  <c r="H341" i="1" l="1"/>
  <c r="D341" i="1"/>
  <c r="K341" i="1"/>
  <c r="G341" i="1"/>
  <c r="F341" i="1"/>
  <c r="E341" i="1"/>
  <c r="I341" i="1"/>
  <c r="C342" i="1"/>
  <c r="B341" i="1"/>
  <c r="J341" i="1"/>
  <c r="I342" i="1" l="1"/>
  <c r="E342" i="1"/>
  <c r="H342" i="1"/>
  <c r="D342" i="1"/>
  <c r="J342" i="1"/>
  <c r="B342" i="1"/>
  <c r="C343" i="1"/>
  <c r="G342" i="1"/>
  <c r="F342" i="1"/>
  <c r="K342" i="1"/>
  <c r="C344" i="1" l="1"/>
  <c r="J343" i="1"/>
  <c r="F343" i="1"/>
  <c r="B343" i="1"/>
  <c r="I343" i="1"/>
  <c r="E343" i="1"/>
  <c r="D343" i="1"/>
  <c r="K343" i="1"/>
  <c r="H343" i="1"/>
  <c r="G343" i="1"/>
  <c r="K344" i="1" l="1"/>
  <c r="G344" i="1"/>
  <c r="C345" i="1"/>
  <c r="J344" i="1"/>
  <c r="F344" i="1"/>
  <c r="B344" i="1"/>
  <c r="I344" i="1"/>
  <c r="H344" i="1"/>
  <c r="E344" i="1"/>
  <c r="D344" i="1"/>
  <c r="H345" i="1" l="1"/>
  <c r="D345" i="1"/>
  <c r="K345" i="1"/>
  <c r="G345" i="1"/>
  <c r="F345" i="1"/>
  <c r="E345" i="1"/>
  <c r="J345" i="1"/>
  <c r="I345" i="1"/>
  <c r="B345" i="1"/>
  <c r="C346" i="1" s="1"/>
  <c r="I346" i="1" l="1"/>
  <c r="E346" i="1"/>
  <c r="H346" i="1"/>
  <c r="B346" i="1"/>
  <c r="C347" i="1"/>
  <c r="G346" i="1"/>
  <c r="F346" i="1"/>
  <c r="C348" i="1" l="1"/>
  <c r="J347" i="1"/>
  <c r="F347" i="1"/>
  <c r="B347" i="1"/>
  <c r="I347" i="1"/>
  <c r="E347" i="1"/>
  <c r="D347" i="1"/>
  <c r="K347" i="1"/>
  <c r="H347" i="1"/>
  <c r="G347" i="1"/>
  <c r="K348" i="1" l="1"/>
  <c r="G348" i="1"/>
  <c r="C349" i="1"/>
  <c r="J348" i="1"/>
  <c r="F348" i="1"/>
  <c r="B348" i="1"/>
  <c r="I348" i="1"/>
  <c r="H348" i="1"/>
  <c r="D348" i="1"/>
  <c r="E348" i="1"/>
  <c r="H349" i="1" l="1"/>
  <c r="D349" i="1"/>
  <c r="K349" i="1"/>
  <c r="G349" i="1"/>
  <c r="F349" i="1"/>
  <c r="E349" i="1"/>
  <c r="I349" i="1"/>
  <c r="C350" i="1"/>
  <c r="B349" i="1"/>
  <c r="J349" i="1"/>
  <c r="I350" i="1" l="1"/>
  <c r="E350" i="1"/>
  <c r="H350" i="1"/>
  <c r="D350" i="1"/>
  <c r="J350" i="1"/>
  <c r="B350" i="1"/>
  <c r="C351" i="1"/>
  <c r="G350" i="1"/>
  <c r="F350" i="1"/>
  <c r="K350" i="1"/>
  <c r="C352" i="1" l="1"/>
  <c r="J351" i="1"/>
  <c r="F351" i="1"/>
  <c r="B351" i="1"/>
  <c r="I351" i="1"/>
  <c r="E351" i="1"/>
  <c r="D351" i="1"/>
  <c r="K351" i="1"/>
  <c r="H351" i="1"/>
  <c r="G351" i="1"/>
  <c r="K352" i="1" l="1"/>
  <c r="G352" i="1"/>
  <c r="C353" i="1"/>
  <c r="J352" i="1"/>
  <c r="F352" i="1"/>
  <c r="B352" i="1"/>
  <c r="I352" i="1"/>
  <c r="H352" i="1"/>
  <c r="E352" i="1"/>
  <c r="D352" i="1"/>
  <c r="H353" i="1" l="1"/>
  <c r="D353" i="1"/>
  <c r="K353" i="1"/>
  <c r="G353" i="1"/>
  <c r="F353" i="1"/>
  <c r="E353" i="1"/>
  <c r="J353" i="1"/>
  <c r="I353" i="1"/>
  <c r="B353" i="1"/>
  <c r="C354" i="1"/>
  <c r="I354" i="1" l="1"/>
  <c r="E354" i="1"/>
  <c r="H354" i="1"/>
  <c r="D354" i="1"/>
  <c r="J354" i="1"/>
  <c r="B354" i="1"/>
  <c r="C355" i="1"/>
  <c r="G354" i="1"/>
  <c r="K354" i="1"/>
  <c r="F354" i="1"/>
  <c r="C356" i="1" l="1"/>
  <c r="J355" i="1"/>
  <c r="F355" i="1"/>
  <c r="B355" i="1"/>
  <c r="I355" i="1"/>
  <c r="E355" i="1"/>
  <c r="D355" i="1"/>
  <c r="K355" i="1"/>
  <c r="H355" i="1"/>
  <c r="G355" i="1"/>
  <c r="H356" i="1" l="1"/>
  <c r="D356" i="1"/>
  <c r="I356" i="1"/>
  <c r="G356" i="1"/>
  <c r="B356" i="1"/>
  <c r="K356" i="1"/>
  <c r="J356" i="1"/>
  <c r="E356" i="1"/>
  <c r="C357" i="1"/>
  <c r="F356" i="1"/>
  <c r="I357" i="1" l="1"/>
  <c r="E357" i="1"/>
  <c r="G357" i="1"/>
  <c r="B357" i="1"/>
  <c r="C358" i="1" s="1"/>
  <c r="K357" i="1"/>
  <c r="F357" i="1"/>
  <c r="H357" i="1"/>
  <c r="D357" i="1"/>
  <c r="J357" i="1"/>
  <c r="G358" i="1" l="1"/>
  <c r="C359" i="1"/>
  <c r="F358" i="1"/>
  <c r="B358" i="1"/>
  <c r="I358" i="1"/>
  <c r="H358" i="1"/>
  <c r="E358" i="1"/>
  <c r="H359" i="1" l="1"/>
  <c r="D359" i="1"/>
  <c r="K359" i="1"/>
  <c r="G359" i="1"/>
  <c r="F359" i="1"/>
  <c r="E359" i="1"/>
  <c r="J359" i="1"/>
  <c r="I359" i="1"/>
  <c r="B359" i="1"/>
  <c r="C360" i="1"/>
  <c r="I360" i="1" l="1"/>
  <c r="E360" i="1"/>
  <c r="H360" i="1"/>
  <c r="D360" i="1"/>
  <c r="J360" i="1"/>
  <c r="B360" i="1"/>
  <c r="C361" i="1"/>
  <c r="G360" i="1"/>
  <c r="K360" i="1"/>
  <c r="F360" i="1"/>
  <c r="C362" i="1" l="1"/>
  <c r="J361" i="1"/>
  <c r="F361" i="1"/>
  <c r="B361" i="1"/>
  <c r="I361" i="1"/>
  <c r="E361" i="1"/>
  <c r="D361" i="1"/>
  <c r="K361" i="1"/>
  <c r="H361" i="1"/>
  <c r="G361" i="1"/>
  <c r="K362" i="1" l="1"/>
  <c r="G362" i="1"/>
  <c r="C363" i="1"/>
  <c r="J362" i="1"/>
  <c r="F362" i="1"/>
  <c r="B362" i="1"/>
  <c r="I362" i="1"/>
  <c r="H362" i="1"/>
  <c r="D362" i="1"/>
  <c r="E362" i="1"/>
  <c r="H363" i="1" l="1"/>
  <c r="D363" i="1"/>
  <c r="K363" i="1"/>
  <c r="G363" i="1"/>
  <c r="F363" i="1"/>
  <c r="E363" i="1"/>
  <c r="C364" i="1"/>
  <c r="B363" i="1"/>
  <c r="I363" i="1"/>
  <c r="J363" i="1"/>
  <c r="I364" i="1" l="1"/>
  <c r="E364" i="1"/>
  <c r="H364" i="1"/>
  <c r="D364" i="1"/>
  <c r="J364" i="1"/>
  <c r="B364" i="1"/>
  <c r="C365" i="1"/>
  <c r="G364" i="1"/>
  <c r="K364" i="1"/>
  <c r="F364" i="1"/>
  <c r="J365" i="1" l="1"/>
  <c r="F365" i="1"/>
  <c r="B365" i="1"/>
  <c r="C366" i="1" s="1"/>
  <c r="I365" i="1"/>
  <c r="E365" i="1"/>
  <c r="D365" i="1"/>
  <c r="K365" i="1"/>
  <c r="G365" i="1"/>
  <c r="H365" i="1"/>
  <c r="G366" i="1" l="1"/>
  <c r="C367" i="1"/>
  <c r="F366" i="1"/>
  <c r="B366" i="1"/>
  <c r="I366" i="1"/>
  <c r="H366" i="1"/>
  <c r="E366" i="1"/>
  <c r="H367" i="1" l="1"/>
  <c r="D367" i="1"/>
  <c r="K367" i="1"/>
  <c r="G367" i="1"/>
  <c r="F367" i="1"/>
  <c r="E367" i="1"/>
  <c r="J367" i="1"/>
  <c r="I367" i="1"/>
  <c r="C368" i="1"/>
  <c r="B367" i="1"/>
  <c r="I368" i="1" l="1"/>
  <c r="E368" i="1"/>
  <c r="H368" i="1"/>
  <c r="D368" i="1"/>
  <c r="J368" i="1"/>
  <c r="B368" i="1"/>
  <c r="C369" i="1"/>
  <c r="G368" i="1"/>
  <c r="K368" i="1"/>
  <c r="F368" i="1"/>
  <c r="J369" i="1" l="1"/>
  <c r="F369" i="1"/>
  <c r="B369" i="1"/>
  <c r="C370" i="1" s="1"/>
  <c r="I369" i="1"/>
  <c r="E369" i="1"/>
  <c r="D369" i="1"/>
  <c r="K369" i="1"/>
  <c r="H369" i="1"/>
  <c r="G369" i="1"/>
  <c r="G370" i="1" l="1"/>
  <c r="C371" i="1"/>
  <c r="F370" i="1"/>
  <c r="B370" i="1"/>
  <c r="I370" i="1"/>
  <c r="H370" i="1"/>
  <c r="E370" i="1"/>
  <c r="H371" i="1" l="1"/>
  <c r="D371" i="1"/>
  <c r="K371" i="1"/>
  <c r="G371" i="1"/>
  <c r="F371" i="1"/>
  <c r="E371" i="1"/>
  <c r="C372" i="1"/>
  <c r="B371" i="1"/>
  <c r="J371" i="1"/>
  <c r="I371" i="1"/>
  <c r="I372" i="1" l="1"/>
  <c r="E372" i="1"/>
  <c r="H372" i="1"/>
  <c r="B372" i="1"/>
  <c r="C373" i="1"/>
  <c r="G372" i="1"/>
  <c r="F372" i="1"/>
  <c r="K370" i="1" l="1"/>
  <c r="J373" i="1"/>
  <c r="F373" i="1"/>
  <c r="B373" i="1"/>
  <c r="C374" i="1" s="1"/>
  <c r="I373" i="1"/>
  <c r="E373" i="1"/>
  <c r="D373" i="1"/>
  <c r="K373" i="1"/>
  <c r="G373" i="1"/>
  <c r="H373" i="1"/>
  <c r="G374" i="1" l="1"/>
  <c r="C375" i="1"/>
  <c r="F374" i="1"/>
  <c r="B374" i="1"/>
  <c r="I374" i="1"/>
  <c r="H374" i="1"/>
  <c r="E374" i="1"/>
  <c r="K372" i="1"/>
  <c r="H375" i="1" l="1"/>
  <c r="D375" i="1"/>
  <c r="K375" i="1"/>
  <c r="G375" i="1"/>
  <c r="F375" i="1"/>
  <c r="E375" i="1"/>
  <c r="J375" i="1"/>
  <c r="I375" i="1"/>
  <c r="B375" i="1"/>
  <c r="C376" i="1"/>
  <c r="I376" i="1" l="1"/>
  <c r="E376" i="1"/>
  <c r="H376" i="1"/>
  <c r="D376" i="1"/>
  <c r="J376" i="1"/>
  <c r="B376" i="1"/>
  <c r="C377" i="1"/>
  <c r="G376" i="1"/>
  <c r="K376" i="1"/>
  <c r="F376" i="1"/>
  <c r="J377" i="1" l="1"/>
  <c r="F377" i="1"/>
  <c r="B377" i="1"/>
  <c r="C378" i="1" s="1"/>
  <c r="I377" i="1"/>
  <c r="E377" i="1"/>
  <c r="D377" i="1"/>
  <c r="K377" i="1"/>
  <c r="H377" i="1"/>
  <c r="G377" i="1"/>
  <c r="G378" i="1" l="1"/>
  <c r="C379" i="1"/>
  <c r="F378" i="1"/>
  <c r="B378" i="1"/>
  <c r="I378" i="1"/>
  <c r="H378" i="1"/>
  <c r="E378" i="1"/>
  <c r="H379" i="1" l="1"/>
  <c r="D379" i="1"/>
  <c r="K379" i="1"/>
  <c r="G379" i="1"/>
  <c r="F379" i="1"/>
  <c r="E379" i="1"/>
  <c r="C380" i="1"/>
  <c r="B379" i="1"/>
  <c r="I379" i="1"/>
  <c r="J379" i="1"/>
  <c r="I380" i="1" l="1"/>
  <c r="E380" i="1"/>
  <c r="H380" i="1"/>
  <c r="D380" i="1"/>
  <c r="J380" i="1"/>
  <c r="B380" i="1"/>
  <c r="C381" i="1"/>
  <c r="G380" i="1"/>
  <c r="K380" i="1"/>
  <c r="F380" i="1"/>
  <c r="C382" i="1" l="1"/>
  <c r="J381" i="1"/>
  <c r="F381" i="1"/>
  <c r="B381" i="1"/>
  <c r="I381" i="1"/>
  <c r="E381" i="1"/>
  <c r="H381" i="1"/>
  <c r="D381" i="1"/>
  <c r="G381" i="1"/>
  <c r="K381" i="1"/>
  <c r="K382" i="1" l="1"/>
  <c r="G382" i="1"/>
  <c r="C383" i="1"/>
  <c r="J382" i="1"/>
  <c r="F382" i="1"/>
  <c r="B382" i="1"/>
  <c r="I382" i="1"/>
  <c r="E382" i="1"/>
  <c r="D382" i="1"/>
  <c r="H382" i="1"/>
  <c r="H383" i="1" l="1"/>
  <c r="G383" i="1"/>
  <c r="C384" i="1"/>
  <c r="F383" i="1"/>
  <c r="B383" i="1"/>
  <c r="I383" i="1"/>
  <c r="E383" i="1"/>
  <c r="K384" i="1" l="1"/>
  <c r="C385" i="1"/>
  <c r="I384" i="1"/>
  <c r="E384" i="1"/>
  <c r="H384" i="1"/>
  <c r="D384" i="1"/>
  <c r="G384" i="1"/>
  <c r="J384" i="1"/>
  <c r="F384" i="1"/>
  <c r="B384" i="1"/>
  <c r="H385" i="1" l="1"/>
  <c r="D385" i="1"/>
  <c r="I385" i="1"/>
  <c r="G385" i="1"/>
  <c r="B385" i="1"/>
  <c r="K385" i="1"/>
  <c r="F385" i="1"/>
  <c r="J385" i="1"/>
  <c r="E385" i="1"/>
  <c r="C386" i="1"/>
  <c r="I386" i="1" l="1"/>
  <c r="E386" i="1"/>
  <c r="G386" i="1"/>
  <c r="B386" i="1"/>
  <c r="K386" i="1"/>
  <c r="F386" i="1"/>
  <c r="J386" i="1"/>
  <c r="D386" i="1"/>
  <c r="C387" i="1"/>
  <c r="H386" i="1"/>
  <c r="J387" i="1" l="1"/>
  <c r="F387" i="1"/>
  <c r="B387" i="1"/>
  <c r="C388" i="1" s="1"/>
  <c r="I387" i="1"/>
  <c r="E387" i="1"/>
  <c r="H387" i="1"/>
  <c r="G387" i="1"/>
  <c r="D387" i="1"/>
  <c r="K387" i="1"/>
  <c r="G388" i="1" l="1"/>
  <c r="C389" i="1"/>
  <c r="F388" i="1"/>
  <c r="B388" i="1"/>
  <c r="I388" i="1"/>
  <c r="E388" i="1"/>
  <c r="H388" i="1"/>
  <c r="H389" i="1" l="1"/>
  <c r="D389" i="1"/>
  <c r="K389" i="1"/>
  <c r="G389" i="1"/>
  <c r="C390" i="1"/>
  <c r="J389" i="1"/>
  <c r="F389" i="1"/>
  <c r="B389" i="1"/>
  <c r="I389" i="1"/>
  <c r="E389" i="1"/>
  <c r="I390" i="1" l="1"/>
  <c r="E390" i="1"/>
  <c r="H390" i="1"/>
  <c r="D390" i="1"/>
  <c r="K390" i="1"/>
  <c r="G390" i="1"/>
  <c r="J390" i="1"/>
  <c r="F390" i="1"/>
  <c r="C391" i="1"/>
  <c r="B390" i="1"/>
  <c r="J391" i="1" l="1"/>
  <c r="F391" i="1"/>
  <c r="B391" i="1"/>
  <c r="C392" i="1" s="1"/>
  <c r="I391" i="1"/>
  <c r="E391" i="1"/>
  <c r="H391" i="1"/>
  <c r="D391" i="1"/>
  <c r="K391" i="1"/>
  <c r="G391" i="1"/>
  <c r="G392" i="1" l="1"/>
  <c r="C393" i="1"/>
  <c r="F392" i="1"/>
  <c r="B392" i="1"/>
  <c r="I392" i="1"/>
  <c r="E392" i="1"/>
  <c r="H392" i="1"/>
  <c r="K388" i="1"/>
  <c r="H393" i="1" l="1"/>
  <c r="D393" i="1"/>
  <c r="K393" i="1"/>
  <c r="G393" i="1"/>
  <c r="C394" i="1"/>
  <c r="J393" i="1"/>
  <c r="F393" i="1"/>
  <c r="B393" i="1"/>
  <c r="E393" i="1"/>
  <c r="I393" i="1"/>
  <c r="I394" i="1" l="1"/>
  <c r="E394" i="1"/>
  <c r="H394" i="1"/>
  <c r="D394" i="1"/>
  <c r="K394" i="1"/>
  <c r="G394" i="1"/>
  <c r="F394" i="1"/>
  <c r="C395" i="1"/>
  <c r="B394" i="1"/>
  <c r="J394" i="1"/>
  <c r="J395" i="1" l="1"/>
  <c r="F395" i="1"/>
  <c r="B395" i="1"/>
  <c r="C396" i="1" s="1"/>
  <c r="I395" i="1"/>
  <c r="E395" i="1"/>
  <c r="H395" i="1"/>
  <c r="D395" i="1"/>
  <c r="G395" i="1"/>
  <c r="K395" i="1"/>
  <c r="G396" i="1" l="1"/>
  <c r="C397" i="1"/>
  <c r="F396" i="1"/>
  <c r="B396" i="1"/>
  <c r="I396" i="1"/>
  <c r="E396" i="1"/>
  <c r="H396" i="1"/>
  <c r="H397" i="1" l="1"/>
  <c r="G397" i="1"/>
  <c r="F397" i="1"/>
  <c r="B397" i="1"/>
  <c r="I397" i="1"/>
  <c r="E397" i="1"/>
  <c r="C398" i="1"/>
  <c r="J398" i="1" l="1"/>
  <c r="H398" i="1"/>
  <c r="D398" i="1"/>
  <c r="G398" i="1"/>
  <c r="B398" i="1"/>
  <c r="C399" i="1" s="1"/>
  <c r="F398" i="1"/>
  <c r="K398" i="1"/>
  <c r="E398" i="1"/>
  <c r="I398" i="1"/>
  <c r="G399" i="1" l="1"/>
  <c r="I399" i="1"/>
  <c r="E399" i="1"/>
  <c r="B399" i="1"/>
  <c r="H399" i="1"/>
  <c r="C400" i="1"/>
  <c r="F399" i="1"/>
  <c r="K397" i="1"/>
  <c r="H400" i="1" l="1"/>
  <c r="D400" i="1"/>
  <c r="C401" i="1"/>
  <c r="J400" i="1"/>
  <c r="F400" i="1"/>
  <c r="B400" i="1"/>
  <c r="G400" i="1"/>
  <c r="E400" i="1"/>
  <c r="K400" i="1"/>
  <c r="I400" i="1"/>
  <c r="I401" i="1" l="1"/>
  <c r="E401" i="1"/>
  <c r="K401" i="1"/>
  <c r="G401" i="1"/>
  <c r="J401" i="1"/>
  <c r="B401" i="1"/>
  <c r="H401" i="1"/>
  <c r="C402" i="1"/>
  <c r="F401" i="1"/>
  <c r="D401" i="1"/>
  <c r="C403" i="1" l="1"/>
  <c r="F402" i="1"/>
  <c r="B402" i="1"/>
  <c r="H402" i="1"/>
  <c r="G402" i="1"/>
  <c r="E402" i="1"/>
  <c r="I402" i="1"/>
  <c r="K399" i="1" l="1"/>
  <c r="K403" i="1"/>
  <c r="G403" i="1"/>
  <c r="I403" i="1"/>
  <c r="E403" i="1"/>
  <c r="J403" i="1"/>
  <c r="B403" i="1"/>
  <c r="H403" i="1"/>
  <c r="C404" i="1"/>
  <c r="F403" i="1"/>
  <c r="D403" i="1"/>
  <c r="H404" i="1" l="1"/>
  <c r="D404" i="1"/>
  <c r="C405" i="1"/>
  <c r="J404" i="1"/>
  <c r="F404" i="1"/>
  <c r="B404" i="1"/>
  <c r="G404" i="1"/>
  <c r="E404" i="1"/>
  <c r="K404" i="1"/>
  <c r="I404" i="1"/>
  <c r="I405" i="1" l="1"/>
  <c r="E405" i="1"/>
  <c r="K405" i="1"/>
  <c r="G405" i="1"/>
  <c r="J405" i="1"/>
  <c r="B405" i="1"/>
  <c r="H405" i="1"/>
  <c r="C406" i="1"/>
  <c r="F405" i="1"/>
  <c r="D405" i="1"/>
  <c r="C407" i="1" l="1"/>
  <c r="J406" i="1"/>
  <c r="F406" i="1"/>
  <c r="B406" i="1"/>
  <c r="H406" i="1"/>
  <c r="D406" i="1"/>
  <c r="G406" i="1"/>
  <c r="E406" i="1"/>
  <c r="K406" i="1"/>
  <c r="I406" i="1"/>
  <c r="K407" i="1" l="1"/>
  <c r="G407" i="1"/>
  <c r="I407" i="1"/>
  <c r="E407" i="1"/>
  <c r="J407" i="1"/>
  <c r="B407" i="1"/>
  <c r="H407" i="1"/>
  <c r="C408" i="1"/>
  <c r="F407" i="1"/>
  <c r="D407" i="1"/>
  <c r="H408" i="1" l="1"/>
  <c r="D408" i="1"/>
  <c r="C409" i="1"/>
  <c r="J408" i="1"/>
  <c r="F408" i="1"/>
  <c r="B408" i="1"/>
  <c r="G408" i="1"/>
  <c r="E408" i="1"/>
  <c r="K408" i="1"/>
  <c r="I408" i="1"/>
  <c r="I409" i="1" l="1"/>
  <c r="E409" i="1"/>
  <c r="K409" i="1"/>
  <c r="G409" i="1"/>
  <c r="J409" i="1"/>
  <c r="B409" i="1"/>
  <c r="H409" i="1"/>
  <c r="C410" i="1"/>
  <c r="F409" i="1"/>
  <c r="D409" i="1"/>
  <c r="J410" i="1" l="1"/>
  <c r="F410" i="1"/>
  <c r="B410" i="1"/>
  <c r="C411" i="1" s="1"/>
  <c r="H410" i="1"/>
  <c r="D410" i="1"/>
  <c r="G410" i="1"/>
  <c r="E410" i="1"/>
  <c r="K410" i="1"/>
  <c r="I410" i="1"/>
  <c r="G411" i="1" l="1"/>
  <c r="I411" i="1"/>
  <c r="E411" i="1"/>
  <c r="B411" i="1"/>
  <c r="H411" i="1"/>
  <c r="C412" i="1"/>
  <c r="F411" i="1"/>
  <c r="H412" i="1" l="1"/>
  <c r="D412" i="1"/>
  <c r="C413" i="1"/>
  <c r="J412" i="1"/>
  <c r="F412" i="1"/>
  <c r="B412" i="1"/>
  <c r="G412" i="1"/>
  <c r="E412" i="1"/>
  <c r="K412" i="1"/>
  <c r="I412" i="1"/>
  <c r="I413" i="1" l="1"/>
  <c r="E413" i="1"/>
  <c r="K413" i="1"/>
  <c r="G413" i="1"/>
  <c r="J413" i="1"/>
  <c r="B413" i="1"/>
  <c r="H413" i="1"/>
  <c r="C414" i="1"/>
  <c r="F413" i="1"/>
  <c r="D413" i="1"/>
  <c r="C415" i="1" l="1"/>
  <c r="J414" i="1"/>
  <c r="F414" i="1"/>
  <c r="B414" i="1"/>
  <c r="H414" i="1"/>
  <c r="D414" i="1"/>
  <c r="G414" i="1"/>
  <c r="E414" i="1"/>
  <c r="K414" i="1"/>
  <c r="I414" i="1"/>
  <c r="K415" i="1" l="1"/>
  <c r="G415" i="1"/>
  <c r="I415" i="1"/>
  <c r="E415" i="1"/>
  <c r="J415" i="1"/>
  <c r="B415" i="1"/>
  <c r="H415" i="1"/>
  <c r="C416" i="1"/>
  <c r="F415" i="1"/>
  <c r="D415" i="1"/>
  <c r="H416" i="1" l="1"/>
  <c r="D416" i="1"/>
  <c r="C417" i="1"/>
  <c r="J416" i="1"/>
  <c r="F416" i="1"/>
  <c r="B416" i="1"/>
  <c r="G416" i="1"/>
  <c r="E416" i="1"/>
  <c r="K416" i="1"/>
  <c r="I416" i="1"/>
  <c r="I417" i="1" l="1"/>
  <c r="E417" i="1"/>
  <c r="G417" i="1"/>
  <c r="B417" i="1"/>
  <c r="H417" i="1"/>
  <c r="C418" i="1"/>
  <c r="F417" i="1"/>
  <c r="J418" i="1" l="1"/>
  <c r="F418" i="1"/>
  <c r="B418" i="1"/>
  <c r="C419" i="1" s="1"/>
  <c r="H418" i="1"/>
  <c r="D418" i="1"/>
  <c r="G418" i="1"/>
  <c r="E418" i="1"/>
  <c r="K418" i="1"/>
  <c r="I418" i="1"/>
  <c r="G419" i="1" l="1"/>
  <c r="I419" i="1"/>
  <c r="E419" i="1"/>
  <c r="B419" i="1"/>
  <c r="H419" i="1"/>
  <c r="C420" i="1"/>
  <c r="F419" i="1"/>
  <c r="K417" i="1" l="1"/>
  <c r="H420" i="1"/>
  <c r="D420" i="1"/>
  <c r="J420" i="1"/>
  <c r="F420" i="1"/>
  <c r="B420" i="1"/>
  <c r="C421" i="1" s="1"/>
  <c r="G420" i="1"/>
  <c r="E420" i="1"/>
  <c r="K420" i="1"/>
  <c r="I420" i="1"/>
  <c r="I421" i="1" l="1"/>
  <c r="E421" i="1"/>
  <c r="G421" i="1"/>
  <c r="B421" i="1"/>
  <c r="H421" i="1"/>
  <c r="C422" i="1"/>
  <c r="F421" i="1"/>
  <c r="C423" i="1" l="1"/>
  <c r="J422" i="1"/>
  <c r="F422" i="1"/>
  <c r="B422" i="1"/>
  <c r="H422" i="1"/>
  <c r="D422" i="1"/>
  <c r="G422" i="1"/>
  <c r="E422" i="1"/>
  <c r="K422" i="1"/>
  <c r="I422" i="1"/>
  <c r="K419" i="1"/>
  <c r="K423" i="1" l="1"/>
  <c r="G423" i="1"/>
  <c r="I423" i="1"/>
  <c r="E423" i="1"/>
  <c r="J423" i="1"/>
  <c r="B423" i="1"/>
  <c r="H423" i="1"/>
  <c r="C424" i="1"/>
  <c r="F423" i="1"/>
  <c r="D423" i="1"/>
  <c r="H424" i="1" l="1"/>
  <c r="C425" i="1"/>
  <c r="F424" i="1"/>
  <c r="K421" i="1" s="1"/>
  <c r="B424" i="1"/>
  <c r="G424" i="1"/>
  <c r="E424" i="1"/>
  <c r="I424" i="1"/>
  <c r="I425" i="1" l="1"/>
  <c r="E425" i="1"/>
  <c r="K425" i="1"/>
  <c r="G425" i="1"/>
  <c r="J425" i="1"/>
  <c r="B425" i="1"/>
  <c r="H425" i="1"/>
  <c r="C426" i="1"/>
  <c r="F425" i="1"/>
  <c r="D425" i="1"/>
  <c r="C427" i="1" l="1"/>
  <c r="J426" i="1"/>
  <c r="F426" i="1"/>
  <c r="B426" i="1"/>
  <c r="H426" i="1"/>
  <c r="D426" i="1"/>
  <c r="G426" i="1"/>
  <c r="E426" i="1"/>
  <c r="K426" i="1"/>
  <c r="I426" i="1"/>
  <c r="K427" i="1" l="1"/>
  <c r="G427" i="1"/>
  <c r="I427" i="1"/>
  <c r="E427" i="1"/>
  <c r="J427" i="1"/>
  <c r="B427" i="1"/>
  <c r="H427" i="1"/>
  <c r="C428" i="1"/>
  <c r="F427" i="1"/>
  <c r="D427" i="1"/>
  <c r="H428" i="1" l="1"/>
  <c r="C429" i="1"/>
  <c r="F428" i="1"/>
  <c r="K424" i="1" s="1"/>
  <c r="B428" i="1"/>
  <c r="G428" i="1"/>
  <c r="E428" i="1"/>
  <c r="I428" i="1"/>
  <c r="I429" i="1" l="1"/>
  <c r="E429" i="1"/>
  <c r="K429" i="1"/>
  <c r="G429" i="1"/>
  <c r="J429" i="1"/>
  <c r="B429" i="1"/>
  <c r="H429" i="1"/>
  <c r="C430" i="1"/>
  <c r="F429" i="1"/>
  <c r="D429" i="1"/>
  <c r="C431" i="1" l="1"/>
  <c r="F430" i="1"/>
  <c r="K428" i="1" s="1"/>
  <c r="B430" i="1"/>
  <c r="H430" i="1"/>
  <c r="G430" i="1"/>
  <c r="E430" i="1"/>
  <c r="I430" i="1"/>
  <c r="K431" i="1" l="1"/>
  <c r="G431" i="1"/>
  <c r="I431" i="1"/>
  <c r="E431" i="1"/>
  <c r="J431" i="1"/>
  <c r="B431" i="1"/>
  <c r="H431" i="1"/>
  <c r="F431" i="1"/>
  <c r="D431" i="1"/>
  <c r="A7" i="1"/>
  <c r="K134" i="1" l="1"/>
  <c r="J134" i="1"/>
  <c r="J139" i="1"/>
  <c r="D139" i="1" s="1"/>
  <c r="J145" i="1"/>
  <c r="D145" i="1" s="1"/>
  <c r="J147" i="1"/>
  <c r="D147" i="1" s="1"/>
  <c r="K152" i="1"/>
  <c r="D152" i="1" s="1"/>
  <c r="J157" i="1"/>
  <c r="D157" i="1" s="1"/>
  <c r="J161" i="1"/>
  <c r="D161" i="1" s="1"/>
  <c r="J163" i="1"/>
  <c r="D163" i="1" s="1"/>
  <c r="J166" i="1"/>
  <c r="D166" i="1" s="1"/>
  <c r="J170" i="1"/>
  <c r="D170" i="1" s="1"/>
  <c r="K173" i="1"/>
  <c r="D173" i="1" s="1"/>
  <c r="J177" i="1"/>
  <c r="D177" i="1" s="1"/>
  <c r="J181" i="1"/>
  <c r="D181" i="1" s="1"/>
  <c r="K183" i="1"/>
  <c r="D183" i="1" s="1"/>
  <c r="J21" i="1"/>
  <c r="D21" i="1" s="1"/>
  <c r="J29" i="1"/>
  <c r="D29" i="1" s="1"/>
  <c r="J34" i="1"/>
  <c r="D34" i="1" s="1"/>
  <c r="J36" i="1"/>
  <c r="D36" i="1" s="1"/>
  <c r="J39" i="1"/>
  <c r="D39" i="1" s="1"/>
  <c r="K44" i="1"/>
  <c r="D44" i="1" s="1"/>
  <c r="J51" i="1"/>
  <c r="D51" i="1" s="1"/>
  <c r="K59" i="1"/>
  <c r="D59" i="1" s="1"/>
  <c r="J59" i="1"/>
  <c r="K70" i="1"/>
  <c r="D70" i="1" s="1"/>
  <c r="J70" i="1"/>
  <c r="K122" i="1"/>
  <c r="D122" i="1" s="1"/>
  <c r="J122" i="1"/>
  <c r="K133" i="1"/>
  <c r="D133" i="1" s="1"/>
  <c r="J133" i="1"/>
  <c r="K156" i="1"/>
  <c r="D156" i="1" s="1"/>
  <c r="J156" i="1"/>
  <c r="K176" i="1"/>
  <c r="D176" i="1" s="1"/>
  <c r="J176" i="1"/>
  <c r="K187" i="1"/>
  <c r="D187" i="1" s="1"/>
  <c r="J187" i="1"/>
  <c r="K196" i="1"/>
  <c r="D196" i="1" s="1"/>
  <c r="J196" i="1"/>
  <c r="K207" i="1"/>
  <c r="D207" i="1" s="1"/>
  <c r="J212" i="1"/>
  <c r="D212" i="1" s="1"/>
  <c r="J214" i="1"/>
  <c r="K214" i="1"/>
  <c r="K219" i="1"/>
  <c r="D219" i="1" s="1"/>
  <c r="J222" i="1"/>
  <c r="D222" i="1" s="1"/>
  <c r="J225" i="1"/>
  <c r="D225" i="1" s="1"/>
  <c r="K228" i="1"/>
  <c r="D228" i="1" s="1"/>
  <c r="J234" i="1"/>
  <c r="D234" i="1" s="1"/>
  <c r="K238" i="1"/>
  <c r="D238" i="1" s="1"/>
  <c r="K244" i="1"/>
  <c r="D244" i="1" s="1"/>
  <c r="J247" i="1"/>
  <c r="D247" i="1" s="1"/>
  <c r="J250" i="1"/>
  <c r="D250" i="1" s="1"/>
  <c r="J253" i="1"/>
  <c r="D253" i="1" s="1"/>
  <c r="J256" i="1"/>
  <c r="K256" i="1"/>
  <c r="J267" i="1"/>
  <c r="K267" i="1"/>
  <c r="J272" i="1"/>
  <c r="D272" i="1" s="1"/>
  <c r="K279" i="1"/>
  <c r="D279" i="1" s="1"/>
  <c r="K336" i="1"/>
  <c r="D336" i="1" s="1"/>
  <c r="J336" i="1"/>
  <c r="J346" i="1"/>
  <c r="K346" i="1"/>
  <c r="K358" i="1"/>
  <c r="D358" i="1" s="1"/>
  <c r="J358" i="1"/>
  <c r="J20" i="1"/>
  <c r="K20" i="1"/>
  <c r="J47" i="1"/>
  <c r="D47" i="1" s="1"/>
  <c r="K50" i="1"/>
  <c r="J50" i="1"/>
  <c r="J67" i="1"/>
  <c r="D67" i="1" s="1"/>
  <c r="J69" i="1"/>
  <c r="K69" i="1"/>
  <c r="K132" i="1"/>
  <c r="D132" i="1" s="1"/>
  <c r="J132" i="1"/>
  <c r="J204" i="1"/>
  <c r="D204" i="1" s="1"/>
  <c r="K211" i="1"/>
  <c r="J211" i="1"/>
  <c r="J209" i="1"/>
  <c r="D209" i="1" s="1"/>
  <c r="J221" i="1"/>
  <c r="K221" i="1"/>
  <c r="J231" i="1"/>
  <c r="D231" i="1" s="1"/>
  <c r="J233" i="1"/>
  <c r="D233" i="1" s="1"/>
  <c r="J246" i="1"/>
  <c r="J241" i="1"/>
  <c r="D241" i="1" s="1"/>
  <c r="K246" i="1"/>
  <c r="J260" i="1"/>
  <c r="D260" i="1" s="1"/>
  <c r="J263" i="1"/>
  <c r="D263" i="1" s="1"/>
  <c r="J266" i="1"/>
  <c r="K266" i="1"/>
  <c r="D266" i="1" s="1"/>
  <c r="K281" i="1"/>
  <c r="D281" i="1" s="1"/>
  <c r="J284" i="1"/>
  <c r="D284" i="1" s="1"/>
  <c r="J286" i="1"/>
  <c r="D286" i="1" s="1"/>
  <c r="K289" i="1"/>
  <c r="J289" i="1"/>
  <c r="K297" i="1"/>
  <c r="D297" i="1" s="1"/>
  <c r="J297" i="1"/>
  <c r="J308" i="1"/>
  <c r="K308" i="1"/>
  <c r="J316" i="1"/>
  <c r="K316" i="1"/>
  <c r="J335" i="1"/>
  <c r="K335" i="1"/>
  <c r="K366" i="1"/>
  <c r="D366" i="1" s="1"/>
  <c r="J366" i="1"/>
  <c r="J370" i="1"/>
  <c r="D370" i="1" s="1"/>
  <c r="K374" i="1"/>
  <c r="J374" i="1"/>
  <c r="J372" i="1"/>
  <c r="D372" i="1" s="1"/>
  <c r="J378" i="1"/>
  <c r="K378" i="1"/>
  <c r="K383" i="1"/>
  <c r="D383" i="1" s="1"/>
  <c r="J383" i="1"/>
  <c r="J388" i="1"/>
  <c r="D388" i="1" s="1"/>
  <c r="J392" i="1"/>
  <c r="K392" i="1"/>
  <c r="D392" i="1" s="1"/>
  <c r="J397" i="1"/>
  <c r="D397" i="1" s="1"/>
  <c r="J399" i="1"/>
  <c r="D399" i="1" s="1"/>
  <c r="K402" i="1"/>
  <c r="J402" i="1"/>
  <c r="K411" i="1"/>
  <c r="J411" i="1"/>
  <c r="J417" i="1"/>
  <c r="D417" i="1" s="1"/>
  <c r="J419" i="1"/>
  <c r="D419" i="1" s="1"/>
  <c r="J421" i="1"/>
  <c r="D421" i="1" s="1"/>
  <c r="J424" i="1"/>
  <c r="D424" i="1" s="1"/>
  <c r="K430" i="1"/>
  <c r="J430" i="1"/>
  <c r="K19" i="1"/>
  <c r="J19" i="1"/>
  <c r="J283" i="1"/>
  <c r="K283" i="1"/>
  <c r="D283" i="1" s="1"/>
  <c r="K396" i="1"/>
  <c r="J396" i="1"/>
  <c r="J428" i="1"/>
  <c r="D428" i="1" s="1"/>
  <c r="D378" i="1" l="1"/>
  <c r="D335" i="1"/>
  <c r="D308" i="1"/>
  <c r="D396" i="1"/>
  <c r="D19" i="1"/>
  <c r="D411" i="1"/>
  <c r="D316" i="1"/>
  <c r="D221" i="1"/>
  <c r="D211" i="1"/>
  <c r="D69" i="1"/>
  <c r="D50" i="1"/>
  <c r="D267" i="1"/>
  <c r="D430" i="1"/>
  <c r="D402" i="1"/>
  <c r="D374" i="1"/>
  <c r="D20" i="1"/>
  <c r="D346" i="1"/>
  <c r="D256" i="1"/>
  <c r="D214" i="1"/>
  <c r="D289" i="1"/>
  <c r="D246" i="1"/>
  <c r="D134" i="1"/>
  <c r="D18" i="1" l="1"/>
</calcChain>
</file>

<file path=xl/comments1.xml><?xml version="1.0" encoding="utf-8"?>
<comments xmlns="http://schemas.openxmlformats.org/spreadsheetml/2006/main">
  <authors>
    <author>Thiago Rodrigues Alves Lopes</author>
    <author>Gustavo Barbosa do Prado</author>
  </authors>
  <commentList>
    <comment ref="R46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  <comment ref="R52" authorId="1" shapeId="0">
      <text>
        <r>
          <rPr>
            <b/>
            <sz val="9"/>
            <color indexed="81"/>
            <rFont val="Segoe UI"/>
            <family val="2"/>
          </rPr>
          <t>Escavação mecânica:</t>
        </r>
        <r>
          <rPr>
            <sz val="9"/>
            <color indexed="81"/>
            <rFont val="Segoe UI"/>
            <family val="2"/>
          </rPr>
          <t xml:space="preserve">
• O volume escavado será correspondente à quantidade de aterro a ser executado. O volume de aterro a ser orçado deve considerar o fator de empolação:
Vaterro_empolado = Vaterro x 1,25 
Obs.: observar se o quantitativo topográfico já considera ou não o empolamento.</t>
        </r>
      </text>
    </comment>
    <comment ref="R53" authorId="1" shapeId="0">
      <text>
        <r>
          <rPr>
            <b/>
            <sz val="9"/>
            <color indexed="81"/>
            <rFont val="Segoe UI"/>
            <family val="2"/>
          </rPr>
          <t>Carga e descarga:</t>
        </r>
        <r>
          <rPr>
            <sz val="9"/>
            <color indexed="81"/>
            <rFont val="Segoe UI"/>
            <family val="2"/>
          </rPr>
          <t xml:space="preserve">
• A terra adquirida deverá ser transportada a partir da jazida. O seu volume corresponde à quantidade de aterro empolado:
Vcarga_descarga = Vaterro_empolado</t>
        </r>
      </text>
    </comment>
    <comment ref="R54" authorId="1" shapeId="0">
      <text>
        <r>
          <rPr>
            <b/>
            <sz val="9"/>
            <color indexed="81"/>
            <rFont val="Segoe UI"/>
            <family val="2"/>
          </rPr>
          <t>Indenização de jazida:</t>
        </r>
        <r>
          <rPr>
            <sz val="9"/>
            <color indexed="81"/>
            <rFont val="Segoe UI"/>
            <family val="2"/>
          </rPr>
          <t xml:space="preserve">
• Volume igual à quantidade carregada.
Vjazida = Vcarga_descarga</t>
        </r>
      </text>
    </comment>
    <comment ref="R55" authorId="1" shapeId="0">
      <text>
        <r>
          <rPr>
            <b/>
            <sz val="9"/>
            <color indexed="81"/>
            <rFont val="Segoe UI"/>
            <family val="2"/>
          </rPr>
          <t>Transporte de material escavado:</t>
        </r>
        <r>
          <rPr>
            <sz val="9"/>
            <color indexed="81"/>
            <rFont val="Segoe UI"/>
            <family val="2"/>
          </rPr>
          <t xml:space="preserve">
• Considera-se uma distância de transporte igual a 10km. O volume transportado é igual ao volume adquirido.
Vtransportado x distância = Vjazida x 10</t>
        </r>
      </text>
    </comment>
    <comment ref="R56" authorId="1" shapeId="0">
      <text>
        <r>
          <rPr>
            <b/>
            <sz val="9"/>
            <color indexed="81"/>
            <rFont val="Segoe UI"/>
            <family val="2"/>
          </rPr>
          <t>Compactação mecânica:</t>
        </r>
        <r>
          <rPr>
            <sz val="9"/>
            <color indexed="81"/>
            <rFont val="Segoe UI"/>
            <family val="2"/>
          </rPr>
          <t xml:space="preserve">
• Volume a ser aterrado após a compactação. Não se deve considerar o empolamento nessa etapa.</t>
        </r>
      </text>
    </comment>
  </commentList>
</comments>
</file>

<file path=xl/sharedStrings.xml><?xml version="1.0" encoding="utf-8"?>
<sst xmlns="http://schemas.openxmlformats.org/spreadsheetml/2006/main" count="3390" uniqueCount="880">
  <si>
    <t>UNIDADE ESCOLAR</t>
  </si>
  <si>
    <t>CÓDIGO INEP</t>
  </si>
  <si>
    <t>ESCOLA ESTADUAL INDÍGENA CACIQUE JOSÉ BORGES</t>
  </si>
  <si>
    <t>Nmax</t>
  </si>
  <si>
    <t>OBRA</t>
  </si>
  <si>
    <t>DATA</t>
  </si>
  <si>
    <t>CIDADE</t>
  </si>
  <si>
    <t>REFORMA</t>
  </si>
  <si>
    <t>RUBIATABA</t>
  </si>
  <si>
    <t/>
  </si>
  <si>
    <t>CRE</t>
  </si>
  <si>
    <t>ENDEREÇO</t>
  </si>
  <si>
    <t>REFERÊNCIA AGETOP</t>
  </si>
  <si>
    <t>ALDEIA DO CARRETÃO S/N, ALDEIA INDIGENA, CEP:76350-000</t>
  </si>
  <si>
    <t>ABR/19</t>
  </si>
  <si>
    <t>ONERADA</t>
  </si>
  <si>
    <t>ÁREA EXISTENTE (M²)</t>
  </si>
  <si>
    <t>ÁREA A CONSTRUIR (M²)</t>
  </si>
  <si>
    <t>ÁREA TOTAL CONSTRUÍDA (M²)</t>
  </si>
  <si>
    <t>REFERÊNCIA SINAPI</t>
  </si>
  <si>
    <t>SET/19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</si>
  <si>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</si>
  <si>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</si>
  <si>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</si>
  <si>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</si>
  <si>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</si>
  <si>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</si>
  <si>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</si>
  <si>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</si>
  <si>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</si>
  <si>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</si>
  <si>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</si>
  <si>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</si>
  <si>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</si>
  <si>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</si>
  <si>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</si>
  <si>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</si>
  <si>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</si>
  <si>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</si>
  <si>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</si>
  <si>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</si>
  <si>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</si>
  <si>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</si>
  <si>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</si>
  <si>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</si>
  <si>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</si>
  <si>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</si>
  <si>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</si>
  <si>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</si>
  <si>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</si>
  <si>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</si>
  <si>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</si>
  <si>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</si>
  <si>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</si>
  <si>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- ESCOLA ESTADUAL INDÍGENA CACIQUE JOSÉ BORGES</t>
  </si>
  <si>
    <t>Nível 1</t>
  </si>
  <si>
    <t>1.</t>
  </si>
  <si>
    <t>AGETOP</t>
  </si>
  <si>
    <t>Nível 2</t>
  </si>
  <si>
    <t>1.1.</t>
  </si>
  <si>
    <t>SERVIÇOS PRELIMINARES</t>
  </si>
  <si>
    <t>Nível 3</t>
  </si>
  <si>
    <t>1.1.1.</t>
  </si>
  <si>
    <t>SANIT. MASCULINO E FEMININO</t>
  </si>
  <si>
    <t>1.1.1.0.1.</t>
  </si>
  <si>
    <t>REMOÇÃO DE PORTAS, DE FORMA MANUAL, SEM REAPROVEITAMENTO. AF_12/2017</t>
  </si>
  <si>
    <t>M2</t>
  </si>
  <si>
    <t>Referência: AGETOP - 20106</t>
  </si>
  <si>
    <t>1.1.1.0.2.</t>
  </si>
  <si>
    <t>DEMOLIÇAO BACIA SANITARIA C/ TRANSP. ATÉ CB. E CARGA</t>
  </si>
  <si>
    <t xml:space="preserve">Un    </t>
  </si>
  <si>
    <t>1.1.1.0.3.</t>
  </si>
  <si>
    <t>DEMOLIÇÃO DE ALVENARIA DE BLOCO FURADO, DE FORMA MANUAL, SEM REAPROVEITAMENTO. AF_12/2017</t>
  </si>
  <si>
    <t>M3</t>
  </si>
  <si>
    <t>Referência: AGETOP - 20118</t>
  </si>
  <si>
    <t>1.1.1.0.4.</t>
  </si>
  <si>
    <t>DEMOLIÇAO DE LAVATÓRIO C/ TRANSP. ATÉ CB. E CARGA</t>
  </si>
  <si>
    <t>1.1.1.0.5.</t>
  </si>
  <si>
    <t>DEMOLIÇÃO DAS INSTALAÇÕES HIDROSANITÁRIAS E AFINS C/ TRANSP. ATÉ CB. E CARGA</t>
  </si>
  <si>
    <t xml:space="preserve">H     </t>
  </si>
  <si>
    <t>1.1.1.0.6.</t>
  </si>
  <si>
    <t>DEM.PISO CERAM. INCLUS. RETIRADA DE CONTRAPISO SOBRE LASTRO CONC.C/TR.CB.E CARGA</t>
  </si>
  <si>
    <t xml:space="preserve">m2    </t>
  </si>
  <si>
    <t>1.1.1.0.7.</t>
  </si>
  <si>
    <t>DEMOLIÇÃO DE REVESTIMENTO CERÂMICO, DE FORMA MANUAL, SEM REAPROVEITAMENTO. AF_12/2017</t>
  </si>
  <si>
    <t>Referência: AGETOP - 20115</t>
  </si>
  <si>
    <t>1.1.2.</t>
  </si>
  <si>
    <t>BLOCO 02</t>
  </si>
  <si>
    <t>1.1.2.0.1.</t>
  </si>
  <si>
    <t>REMOÇÃO DE JANELAS, DE FORMA MANUAL, SEM REAPROVEITAMENTO. AF_12/2017</t>
  </si>
  <si>
    <t>1.1.2.0.2.</t>
  </si>
  <si>
    <t>1.1.2.0.3.</t>
  </si>
  <si>
    <t>1.1.2.0.4.</t>
  </si>
  <si>
    <t>1.1.3.</t>
  </si>
  <si>
    <t>CIRCULAÇÃO - ACESSO BLOCO 03</t>
  </si>
  <si>
    <t>1.1.3.0.1.</t>
  </si>
  <si>
    <t>1.1.4.</t>
  </si>
  <si>
    <t>BLOCO 01</t>
  </si>
  <si>
    <t>1.1.4.0.1.</t>
  </si>
  <si>
    <t>DEM.PISO CIMENT.SOBRE LASTRO CONC.C/TR.ATE CB. E CARGA</t>
  </si>
  <si>
    <t>1.1.4.0.2.</t>
  </si>
  <si>
    <t>1.1.5.</t>
  </si>
  <si>
    <t>CAIXA D'ÁGUA</t>
  </si>
  <si>
    <t>1.1.5.0.1.</t>
  </si>
  <si>
    <t>1.1.6.</t>
  </si>
  <si>
    <t>1.1.6.0.1.</t>
  </si>
  <si>
    <t>DEMOLICAO COBERTURA TELHA CERAMICA C/ TRANSP. ATÉ CB. E CARGA</t>
  </si>
  <si>
    <t>1.1.6.0.2.</t>
  </si>
  <si>
    <t>DEMOLIÇÃO ESTRUTURA EM MADEIRA TELHADO C/ TRANSP. ATÉ CB. E CARGA</t>
  </si>
  <si>
    <t>1.1.7.</t>
  </si>
  <si>
    <t>OUTROS</t>
  </si>
  <si>
    <t>1.1.7.0.1.</t>
  </si>
  <si>
    <t>DEMOLIÇÃO DAS INSTALAÇÕES ELÉTRICAS E AFINS C/ TRANSP. ATÉ CB. E CARGA</t>
  </si>
  <si>
    <t>1.1.7.0.2.</t>
  </si>
  <si>
    <t>74209/1</t>
  </si>
  <si>
    <t>PLACA DE OBRA EM CHAPA DE ACO GALVANIZADO</t>
  </si>
  <si>
    <t>Referência: AGETOP - 21301</t>
  </si>
  <si>
    <t>1.2.</t>
  </si>
  <si>
    <t>TRANSPORTES</t>
  </si>
  <si>
    <t>1.2.0.0.1.</t>
  </si>
  <si>
    <t>TRANSPORTE DE ENTULHO COM CAMINHAO BASCULANTE 6 M3, RODOVIA PAVIMENTADA, DMT 0,5 A 1,0 KM</t>
  </si>
  <si>
    <t>1.2.0.0.2.</t>
  </si>
  <si>
    <t>CARGA MANUAL DE ENTULHO EM CAMINHAO BASCULANTE 6 M3</t>
  </si>
  <si>
    <t>1.3.</t>
  </si>
  <si>
    <t>SERVIÇO EM TERRA</t>
  </si>
  <si>
    <t>1.3.1.</t>
  </si>
  <si>
    <t>PÁTIO COBERTO</t>
  </si>
  <si>
    <t>1.3.1.0.1.</t>
  </si>
  <si>
    <t>ESCAVACAO MECANICA CAMPO ABERTO EM SOLO EXCETO ROCHA ATE 2,00M PROFUNDIDADE</t>
  </si>
  <si>
    <t>Referência: AGETOP - 41004</t>
  </si>
  <si>
    <t>1.3.1.0.2.</t>
  </si>
  <si>
    <t>CARGA E DESCARGA MECANIZADAS DE ENTULHO EM CAMINHAO BASCULANTE 6 M3</t>
  </si>
  <si>
    <t>Referência: AGETOP - 41005</t>
  </si>
  <si>
    <t>1.3.1.0.3.</t>
  </si>
  <si>
    <t>INDENIZAÇÃO DE JAZIDA</t>
  </si>
  <si>
    <t xml:space="preserve">m3    </t>
  </si>
  <si>
    <t>1.3.1.0.4.</t>
  </si>
  <si>
    <t>TRANSPORTE DE MATERIAL ESCAVADO M3.KM</t>
  </si>
  <si>
    <t xml:space="preserve">m3km  </t>
  </si>
  <si>
    <t>1.3.1.0.5.</t>
  </si>
  <si>
    <t>74005/2</t>
  </si>
  <si>
    <t>COMPACTACAO MECANICA C/ CONTROLE DO GC&gt;=95% DO PN (AREAS) (C/MONIVELADORA 140 HP E ROLO COMPRESSOR VIBRATORIO 80 HP)</t>
  </si>
  <si>
    <t>Referência: AGETOP - 41008</t>
  </si>
  <si>
    <t>1.3.1.0.6.</t>
  </si>
  <si>
    <t xml:space="preserve">REGULARIZAÇÃO DO TERRENO SEM APILOAMENTO COM TRANSPORTE MANUAL DA TERRA ESCAVADA </t>
  </si>
  <si>
    <t>1.3.1.0.7.</t>
  </si>
  <si>
    <t>APILOAMENTO</t>
  </si>
  <si>
    <t>1.3.2.</t>
  </si>
  <si>
    <t>PASSARELA</t>
  </si>
  <si>
    <t>1.3.2.0.1.</t>
  </si>
  <si>
    <t>1.3.2.0.2.</t>
  </si>
  <si>
    <t>1.3.2.0.3.</t>
  </si>
  <si>
    <t>1.3.2.0.4.</t>
  </si>
  <si>
    <t>1.3.2.0.5.</t>
  </si>
  <si>
    <t>1.3.2.0.6.</t>
  </si>
  <si>
    <t>1.3.2.0.7.</t>
  </si>
  <si>
    <t>1.4.</t>
  </si>
  <si>
    <t>ESTRUTURA</t>
  </si>
  <si>
    <t>1.4.0.0.1.</t>
  </si>
  <si>
    <t>VERGA/CONTRAVERGA EM CONCRETO ARMADO FCK = 20 MPA</t>
  </si>
  <si>
    <t>1.5.</t>
  </si>
  <si>
    <t>INSTALAÇÕES ELÉTRICAS</t>
  </si>
  <si>
    <t>1.5.1.</t>
  </si>
  <si>
    <t>INST. ELÉTRICAS</t>
  </si>
  <si>
    <t>1.5.1.0.1.</t>
  </si>
  <si>
    <t>74131/7</t>
  </si>
  <si>
    <t>QUADRO DE DISTRIBUICAO DE ENERGIA DE EMBUTIR, EM CHAPA METALICA, PARA 40 DISJUNTORES TERMOMAGNETICOS MONOPOLARES, COM BARRAMENTO TRIFASICO E NEUTRO, FORNECIMENTO E INSTALACAO</t>
  </si>
  <si>
    <t>UN</t>
  </si>
  <si>
    <t>1.5.1.0.2.</t>
  </si>
  <si>
    <t>74131/1</t>
  </si>
  <si>
    <t>QUADRO DE DISTRIBUICAO DE ENERGIA DE EMBUTIR, EM CHAPA METALICA, PARA 3 DISJUNTORES TERMOMAGNETICOS MONOPOLARES SEM BARRAMENTO FORNECIMENTO E INSTALACAO</t>
  </si>
  <si>
    <t>1.5.1.0.3.</t>
  </si>
  <si>
    <t>DISJUNTOR BIPOLAR TIPO DIN, CORRENTE NOMINAL DE 32A - FORNECIMENTO E INSTALAÇÃO. AF_04/2016</t>
  </si>
  <si>
    <t>1.5.1.0.4.</t>
  </si>
  <si>
    <t>DISJUNTOR BIPOLAR TIPO DIN, CORRENTE NOMINAL DE 50A - FORNECIMENTO E INSTALAÇÃO. AF_04/2016</t>
  </si>
  <si>
    <t>1.5.1.0.5.</t>
  </si>
  <si>
    <t>DISJUNTOR MONOPOLAR TIPO DIN, CORRENTE NOMINAL DE 10A - FORNECIMENTO E INSTALAÇÃO. AF_04/2016</t>
  </si>
  <si>
    <t>1.5.1.0.6.</t>
  </si>
  <si>
    <t>DISJUNTOR MONOPOLAR TIPO DIN, CORRENTE NOMINAL DE 16A - FORNECIMENTO E INSTALAÇÃO. AF_04/2016</t>
  </si>
  <si>
    <t>1.5.1.0.7.</t>
  </si>
  <si>
    <t>DISJUNTOR MONOPOLAR TIPO DIN, CORRENTE NOMINAL DE 25A - FORNECIMENTO E INSTALAÇÃO. AF_04/2016</t>
  </si>
  <si>
    <t>1.5.1.0.8.</t>
  </si>
  <si>
    <t>DISPOSITIVO DE PROTEÇÃO CONTRA SURTOS (D.P.S.) 275V DE 8 A 40KA</t>
  </si>
  <si>
    <t>1.5.1.0.9.</t>
  </si>
  <si>
    <t>INTERRUPTOR DIFERENCIAL RESIDUAL (D.R.) BIPOLAR DE 40A-30mA</t>
  </si>
  <si>
    <t>1.5.1.0.10.</t>
  </si>
  <si>
    <t>CABO DE COBRE FLEXÍVEL ISOLADO, 2,5 MM², ANTI-CHAMA 450/750 V, PARA CIRCUITOS TERMINAIS - FORNECIMENTO E INSTALAÇÃO. AF_12/2015</t>
  </si>
  <si>
    <t>M</t>
  </si>
  <si>
    <t>Referência: AGETOP - 70563</t>
  </si>
  <si>
    <t>1.5.1.0.11.</t>
  </si>
  <si>
    <t>CABO DE COBRE FLEXÍVEL ISOLADO, 4 MM², ANTI-CHAMA 450/750 V, PARA CIRCUITOS TERMINAIS - FORNECIMENTO E INSTALAÇÃO. AF_12/2015</t>
  </si>
  <si>
    <t>Referência: AGETOP - 70564</t>
  </si>
  <si>
    <t>1.5.1.0.12.</t>
  </si>
  <si>
    <t>CABO DE COBRE FLEXÍVEL ISOLADO, 6 MM², ANTI-CHAMA 450/750 V, PARA CIRCUITOS TERMINAIS - FORNECIMENTO E INSTALAÇÃO. AF_12/2015</t>
  </si>
  <si>
    <t>Referência: AGETOP - 70565</t>
  </si>
  <si>
    <t>1.5.1.0.13.</t>
  </si>
  <si>
    <t>CABO DE COBRE FLEXÍVEL ISOLADO, 16 MM², ANTI-CHAMA 0,6/1,0 KV, PARA DISTRIBUIÇÃO - FORNECIMENTO E INSTALAÇÃO. AF_12/2015</t>
  </si>
  <si>
    <t>1.5.1.0.14.</t>
  </si>
  <si>
    <t>CABO DE COBRE NU No. 16 MM2 (6,94 M/KG)</t>
  </si>
  <si>
    <t xml:space="preserve">M     </t>
  </si>
  <si>
    <t>1.5.1.0.15.</t>
  </si>
  <si>
    <t>ELETRODUTO FLEXÍVEL CORRUGADO, PVC, DN 25 MM (3/4"), PARA CIRCUITOS TERMINAIS, INSTALADO EM FORRO - FORNECIMENTO E INSTALAÇÃO. AF_12/2015</t>
  </si>
  <si>
    <t>Referência: AGETOP - 71194</t>
  </si>
  <si>
    <t>1.5.1.0.16.</t>
  </si>
  <si>
    <t>ELETRODUTO FLEXÍVEL CORRUGADO, PVC, DN 32 MM (1"), PARA CIRCUITOS TERMINAIS, INSTALADO EM FORRO - FORNECIMENTO E INSTALAÇÃO. AF_12/2015</t>
  </si>
  <si>
    <t>Referência: AGETOP - 71195</t>
  </si>
  <si>
    <t>1.5.1.0.17.</t>
  </si>
  <si>
    <t>ELETRODUTO PVC FLEXÍVEL - MANGUEIRA CORRUGADA REFORÇADA - DIAM. 40MM</t>
  </si>
  <si>
    <t>1.5.1.0.18.</t>
  </si>
  <si>
    <t>ELETRODUTO RÍGIDO ROSCÁVEL, PVC, DN 32 MM (1"), PARA CIRCUITOS TERMINAIS, INSTALADO EM LAJE - FORNECIMENTO E INSTALAÇÃO. AF_12/2015</t>
  </si>
  <si>
    <t>Referência: AGETOP - 71202</t>
  </si>
  <si>
    <t>1.5.1.0.19.</t>
  </si>
  <si>
    <t>ELETRODUTO RÍGIDO ROSCÁVEL, PVC, DN 25 MM (3/4"), PARA CIRCUITOS TERMINAIS, INSTALADO EM FORRO - FORNECIMENTO E INSTALAÇÃO. AF_12/2015</t>
  </si>
  <si>
    <t>1.5.1.0.20.</t>
  </si>
  <si>
    <t>ELETRODUTO RÍGIDO ROSCÁVEL, PVC, DN 50 MM (1 1/2") - FORNECIMENTO E INSTALAÇÃO. AF_12/2015</t>
  </si>
  <si>
    <t>1.5.1.0.21.</t>
  </si>
  <si>
    <t>BRACADEIRA METALICA TIPO "U" DIAM. 3/4"</t>
  </si>
  <si>
    <t>1.5.1.0.22.</t>
  </si>
  <si>
    <t>BRACADEIRA METALICA TIPO "U" DIAM. 1"</t>
  </si>
  <si>
    <t>1.5.1.0.23.</t>
  </si>
  <si>
    <t>BRACADEIRA METALICA TIPO "U" DIAM. 1.1/2"</t>
  </si>
  <si>
    <t>1.5.1.0.24.</t>
  </si>
  <si>
    <t>LUVA PARA ELETRODUTO, PVC, ROSCÁVEL, DN 25 MM (3/4"), PARA CIRCUITOS TERMINAIS, INSTALADA EM FORRO - FORNECIMENTO E INSTALAÇÃO. AF_12/2015</t>
  </si>
  <si>
    <t>1.5.1.0.25.</t>
  </si>
  <si>
    <t>LUVA PARA ELETRODUTO, PVC, ROSCÁVEL, DN 32 MM (1"), PARA CIRCUITOS TERMINAIS, INSTALADA EM LAJE - FORNECIMENTO E INSTALAÇÃO. AF_12/2015</t>
  </si>
  <si>
    <t>Referência: AGETOP - 71742</t>
  </si>
  <si>
    <t>1.5.1.0.26.</t>
  </si>
  <si>
    <t>LUVA PARA ELETRODUTO, PVC, ROSCÁVEL, DN 50 MM (1 1/2") - FORNECIMENTO E INSTALAÇÃO. AF_12/2015</t>
  </si>
  <si>
    <t>Referência: AGETOP - 71744</t>
  </si>
  <si>
    <t>1.5.1.0.27.</t>
  </si>
  <si>
    <t>CURVA 90 GRAUS PARA ELETRODUTO, PVC, ROSCÁVEL, DN 25 MM (3/4"), PARA CIRCUITOS TERMINAIS, INSTALADA EM FORRO - FORNECIMENTO E INSTALAÇÃO. AF_12/2015</t>
  </si>
  <si>
    <t>1.5.1.0.28.</t>
  </si>
  <si>
    <t>CURVA 90 GRAUS PARA ELETRODUTO, PVC, ROSCÁVEL, DN 32 MM (1"), PARA CIRCUITOS TERMINAIS, INSTALADA EM LAJE - FORNECIMENTO E INSTALAÇÃO. AF_12/2015</t>
  </si>
  <si>
    <t>Referência: AGETOP - 71142</t>
  </si>
  <si>
    <t>1.5.1.0.29.</t>
  </si>
  <si>
    <t>CURVA 90 GRAUS PARA ELETRODUTO, PVC, ROSCÁVEL, DN 50 MM (1 1/2") - FORNECIMENTO E INSTALAÇÃO. AF_12/2015</t>
  </si>
  <si>
    <t>1.5.1.0.30.</t>
  </si>
  <si>
    <t>CAIXA RETANGULAR 4" X 2" ALTA (2,00 M DO PISO), PVC, INSTALADA EM PAREDE - FORNECIMENTO E INSTALAÇÃO. AF_12/2015</t>
  </si>
  <si>
    <t>1.5.1.0.31.</t>
  </si>
  <si>
    <t>CAIXA SEXTAVADA 3" X 3", METÁLICA, INSTALADA EM LAJE - FORNECIMENTO E INSTALAÇÃO. AF_12/2015</t>
  </si>
  <si>
    <t>Referência: AGETOP - 70680</t>
  </si>
  <si>
    <t>1.5.1.0.32.</t>
  </si>
  <si>
    <t>INTERRUPTOR PARALELO (1 MÓDULO), 10A/250V, INCLUINDO SUPORTE E PLACA - FORNECIMENTO E INSTALAÇÃO. AF_12/2015</t>
  </si>
  <si>
    <t>Referência: AGETOP - 71431</t>
  </si>
  <si>
    <t>1.5.1.0.33.</t>
  </si>
  <si>
    <t>INTERRUPTOR SIMPLES (1 MÓDULO) COM INTERRUPTOR PARALELO (2 MÓDULOS), 10A/250V, SEM SUPORTE E SEM PLACA - FORNECIMENTO E INSTALAÇÃO. AF_12/2015</t>
  </si>
  <si>
    <t>1.5.1.0.34.</t>
  </si>
  <si>
    <t>INTERRUPTOR PARALELO (2 MÓDULOS), 10A/250V, INCLUINDO SUPORTE E PLACA - FORNECIMENTO E INSTALAÇÃO. AF_12/2015</t>
  </si>
  <si>
    <t>1.5.1.0.35.</t>
  </si>
  <si>
    <t>INTERRUPTOR SIMPLES (2 MÓDULOS), 10A/250V, INCLUINDO SUPORTE E PLACA - FORNECIMENTO E INSTALAÇÃO. AF_12/2015</t>
  </si>
  <si>
    <t>Referência: AGETOP - 71441</t>
  </si>
  <si>
    <t>1.5.1.0.36.</t>
  </si>
  <si>
    <t>INTERRUPTOR SIMPLES (3 MÓDULOS), 10A/250V, INCLUINDO SUPORTE E PLACA - FORNECIMENTO E INSTALAÇÃO. AF_12/2015</t>
  </si>
  <si>
    <t>Referência: AGETOP - 71442</t>
  </si>
  <si>
    <t>1.5.1.0.37.</t>
  </si>
  <si>
    <t>TOMADA ALTA DE EMBUTIR (1 MÓDULO), 2P+T 10 A, INCLUINDO SUPORTE E PLACA - FORNECIMENTO E INSTALAÇÃO. AF_12/2015</t>
  </si>
  <si>
    <t>1.5.1.0.38.</t>
  </si>
  <si>
    <t>TOMADA ALTA DE EMBUTIR (1 MÓDULO), 2P+T 20 A, INCLUINDO SUPORTE E PLACA - FORNECIMENTO E INSTALAÇÃO. AF_12/2015</t>
  </si>
  <si>
    <t>Referência: AGETOP - 72585</t>
  </si>
  <si>
    <t>1.5.1.0.39.</t>
  </si>
  <si>
    <t>TOMADA MÉDIA DE EMBUTIR (1 MÓDULO), 2P+T 10 A, INCLUINDO SUPORTE E PLACA - FORNECIMENTO E INSTALAÇÃO. AF_12/2015</t>
  </si>
  <si>
    <t>Referência: AGETOP - 72578</t>
  </si>
  <si>
    <t>1.5.1.0.40.</t>
  </si>
  <si>
    <t>TOMADA MÉDIA DE EMBUTIR (2 MÓDULOS), 2P+T 10 A, INCLUINDO SUPORTE E PLACA - FORNECIMENTO E INSTALAÇÃO. AF_12/2015</t>
  </si>
  <si>
    <t>1.5.1.0.41.</t>
  </si>
  <si>
    <t>TOMADA BAIXA DE EMBUTIR (1 MÓDULO), 2P+T 10 A, INCLUINDO SUPORTE E PLACA - FORNECIMENTO E INSTALAÇÃO. AF_12/2015</t>
  </si>
  <si>
    <t>1.5.1.0.42.</t>
  </si>
  <si>
    <t>LUMINÁRIA TIPO SPOT, DE SOBREPOR, COM 1 LÂMPADA DE 15 W - FORNECIMENTO E INSTALAÇÃO. AF_11/2017</t>
  </si>
  <si>
    <t>Referência: AGETOP - 71688</t>
  </si>
  <si>
    <t>1.5.1.0.43.</t>
  </si>
  <si>
    <t>REFLETOR EM ALUMÍNIO COM SUPORTE E ALÇA, LÂMPADA 125 W - FORNECIMENTO E INSTALAÇÃO. AF_11/2017</t>
  </si>
  <si>
    <t>1.5.1.0.44.</t>
  </si>
  <si>
    <t>73831/4</t>
  </si>
  <si>
    <t>LAMPADA MISTA DE 160W - FORNECIMENTO E INSTALACAO</t>
  </si>
  <si>
    <t>1.5.1.0.45.</t>
  </si>
  <si>
    <t>CAIXA ENTERRADA ELÉTRICA RETANGULAR, EM ALVENARIA COM BLOCOS DE CONCRETO, FUNDO COM BRITA, DIMENSÕES INTERNAS: 0,4X0,4X0,4 M. AF_05/2018</t>
  </si>
  <si>
    <t>1.5.1.0.46.</t>
  </si>
  <si>
    <t>ATERRAMENTO - SOLDA EXOTÉRMICA - CARTUCHO 90 G</t>
  </si>
  <si>
    <t xml:space="preserve">un    </t>
  </si>
  <si>
    <t>1.5.1.0.47.</t>
  </si>
  <si>
    <t>CAIXA DE INSPEÇÃO PARA ATERRAMENTO, CIRCULAR, EM POLIETILENO, DIÂMETRO INTERNO = 0,3 M. AF_05/2018</t>
  </si>
  <si>
    <t>1.5.1.0.48.</t>
  </si>
  <si>
    <t>HASTE REV.COBRE(COPPERWELD)  3/4" X 2,40 M C/CONECTOR</t>
  </si>
  <si>
    <t>1.5.1.0.49.</t>
  </si>
  <si>
    <t>TAMPA DE CONCRETO ARMADO 60X60X5CM PARA CAIXA</t>
  </si>
  <si>
    <t>1.5.1.0.50.</t>
  </si>
  <si>
    <t>PARAFUSO P/BUCHA S-6</t>
  </si>
  <si>
    <t>1.5.1.0.51.</t>
  </si>
  <si>
    <t>BUCHA DE NYLON S-6</t>
  </si>
  <si>
    <t>1.5.2.</t>
  </si>
  <si>
    <t>2.</t>
  </si>
  <si>
    <t>IMPLANTAÇÃO</t>
  </si>
  <si>
    <t>1.5.2.0.1.</t>
  </si>
  <si>
    <t>1.5.2.0.2.</t>
  </si>
  <si>
    <t>1.5.2.0.3.</t>
  </si>
  <si>
    <t>ELETRODUTO RÍGIDO ROSCÁVEL, PVC, DN 32 MM (1"), PARA CIRCUITOS TERMINAIS, INSTALADO EM FORRO - FORNECIMENTO E INSTALAÇÃO. AF_12/2015</t>
  </si>
  <si>
    <t>1.5.2.0.4.</t>
  </si>
  <si>
    <t>1.5.2.0.5.</t>
  </si>
  <si>
    <t>LUVA PARA ELETRODUTO, PVC, ROSCÁVEL, DN 32 MM (1"), PARA CIRCUITOS TERMINAIS, INSTALADA EM FORRO - FORNECIMENTO E INSTALAÇÃO. AF_12/2015</t>
  </si>
  <si>
    <t>1.5.2.0.6.</t>
  </si>
  <si>
    <t>1.5.2.0.7.</t>
  </si>
  <si>
    <t>1.5.2.0.8.</t>
  </si>
  <si>
    <t>1.5.2.0.9.</t>
  </si>
  <si>
    <t>1.6.</t>
  </si>
  <si>
    <t>INSTALAÇÕES HIDROSSANITÁRIAS</t>
  </si>
  <si>
    <t>1.6.1.</t>
  </si>
  <si>
    <t>PEÇAS E ACESSÓRIOS</t>
  </si>
  <si>
    <t>Nível 4</t>
  </si>
  <si>
    <t>1.6.1.1.</t>
  </si>
  <si>
    <t>VASO SANITÁRIO E ACESSÓRIOS</t>
  </si>
  <si>
    <t>1.6.1.1.1.</t>
  </si>
  <si>
    <t>VASO SANITARIO SIFONADO CONVENCIONAL COM LOUÇA BRANCA, INCLUSO CONJUNTO DE LIGAÇÃO PARA BACIA SANITÁRIA AJUSTÁVEL - FORNECIMENTO E INSTALAÇÃO. AF_10/2016</t>
  </si>
  <si>
    <t>1.6.1.1.2.</t>
  </si>
  <si>
    <t>ANEL DE VEDAÇÃO PARA VASO SANITÁRIO</t>
  </si>
  <si>
    <t>1.6.1.1.3.</t>
  </si>
  <si>
    <t>CONJUNTO DE FIXACAO P/VASO SANITARIO (PAR)</t>
  </si>
  <si>
    <t xml:space="preserve">CJ    </t>
  </si>
  <si>
    <t>1.6.1.1.4.</t>
  </si>
  <si>
    <t>TUBO DE LIGACAO PVC CROMADO 1.1/2" / ESPUDE  - (ENTRADA)</t>
  </si>
  <si>
    <t>1.6.1.2.</t>
  </si>
  <si>
    <t>LAVATÓRIO E ACESSÓRIOS</t>
  </si>
  <si>
    <t>1.6.1.2.1.</t>
  </si>
  <si>
    <t>LAVATÓRIO MÉDIO SEM COLUNA</t>
  </si>
  <si>
    <t>1.6.1.2.2.</t>
  </si>
  <si>
    <t>FIXACAO P/LAVATORIO (PAR)</t>
  </si>
  <si>
    <t xml:space="preserve">PAR   </t>
  </si>
  <si>
    <t>1.6.1.2.3.</t>
  </si>
  <si>
    <t>LIGAÇÃO FLEXÍVEL PVC DIAM.1/2" (ENGATE)</t>
  </si>
  <si>
    <t>1.6.1.2.4.</t>
  </si>
  <si>
    <t>SIFÃO DO TIPO FLEXÍVEL EM PVC 1 X 1.1/2 - FORNECIMENTO E INSTALAÇÃO. AF_12/2013</t>
  </si>
  <si>
    <t>1.6.1.2.5.</t>
  </si>
  <si>
    <t>TORNEIRA CROMADA DE MESA, 1/2" OU 3/4", PARA LAVATÓRIO, PADRÃO MÉDIO - FORNECIMENTO E INSTALAÇÃO. AF_12/2013</t>
  </si>
  <si>
    <t>Referência: AGETOP - 80570</t>
  </si>
  <si>
    <t>1.6.1.3.</t>
  </si>
  <si>
    <t>FILTRO E CHUVEIROS</t>
  </si>
  <si>
    <t>1.6.1.3.1.</t>
  </si>
  <si>
    <t>CHUVEIRO PVC COM BRACO DE PVC (DUCHA FRIA)</t>
  </si>
  <si>
    <t>1.6.1.4.</t>
  </si>
  <si>
    <t>TANQUES / TORNEIRAS</t>
  </si>
  <si>
    <t>1.6.1.4.1.</t>
  </si>
  <si>
    <t>TANQUE MARMORE/GRANITO SINTÉTICO C/UMA CUBA E 1 BATEDOR</t>
  </si>
  <si>
    <t>1.6.1.4.2.</t>
  </si>
  <si>
    <t>SIFAO P/TANQUE 1" X 1.1/2" - PVC</t>
  </si>
  <si>
    <t>1.6.1.4.3.</t>
  </si>
  <si>
    <t>VÁLVULA EM METAL CROMADO 1.1/2" X 1.1/2" PARA TANQUE OU LAVATÓRIO, COM OU SEM LADRÃO - FORNECIMENTO E INSTALAÇÃO. AF_12/2013</t>
  </si>
  <si>
    <t>Referência: AGETOP - 80580</t>
  </si>
  <si>
    <t>1.6.1.4.4.</t>
  </si>
  <si>
    <t>TORNEIRA DE PAREDE PARA TANQUE COM AREJADOR DIÂMETRO DE 1/2" E 3/4"</t>
  </si>
  <si>
    <t>1.6.1.5.</t>
  </si>
  <si>
    <t>REGISTROS</t>
  </si>
  <si>
    <t>1.6.1.5.1.</t>
  </si>
  <si>
    <t>REGISTRO DE GAVETA BRUTO, LATÃO, ROSCÁVEL, 3/4", COM ACABAMENTO E CANOPLA CROMADOS. FORNECIDO E INSTALADO EM RAMAL DE ÁGUA. AF_12/2014</t>
  </si>
  <si>
    <t>Referência: AGETOP - 80926</t>
  </si>
  <si>
    <t>1.6.1.5.2.</t>
  </si>
  <si>
    <t>REGISTRO DE GAVETA BRUTO DIAMETRO 2"</t>
  </si>
  <si>
    <t>1.6.1.5.3.</t>
  </si>
  <si>
    <t>REGISTRO DE PRESSAO C/CANOPLA CROMADA DIAM.3/4"</t>
  </si>
  <si>
    <t>1.6.2.</t>
  </si>
  <si>
    <t>ÁGUA FRIA</t>
  </si>
  <si>
    <t>1.6.2.1.</t>
  </si>
  <si>
    <t>TUBOS DE PVC SOLDÁVEL</t>
  </si>
  <si>
    <t>1.6.2.1.1.</t>
  </si>
  <si>
    <t>TUBO, PVC, SOLDÁVEL, DN 25MM, INSTALADO EM RAMAL DE DISTRIBUIÇÃO DE ÁGUA - FORNECIMENTO E INSTALAÇÃO. AF_12/2014</t>
  </si>
  <si>
    <t>Referência: AGETOP - 81003</t>
  </si>
  <si>
    <t>1.6.2.1.2.</t>
  </si>
  <si>
    <t>TUBO, PVC, SOLDÁVEL, DN 32MM, INSTALADO EM PRUMADA DE ÁGUA - FORNECIMENTO E INSTALAÇÃO. AF_12/2014</t>
  </si>
  <si>
    <t>1.6.2.1.3.</t>
  </si>
  <si>
    <t>TUBO, PVC, SOLDÁVEL, DN 50MM, INSTALADO EM PRUMADA DE ÁGUA - FORNECIMENTO E INSTALAÇÃO. AF_12/2014</t>
  </si>
  <si>
    <t>1.6.2.2.</t>
  </si>
  <si>
    <t>ADAPTADORES DE PVC SOLDÁVEL</t>
  </si>
  <si>
    <t>1.6.2.2.1.</t>
  </si>
  <si>
    <t>ADAPTADOR CURTO COM BOLSA E ROSCA PARA REGISTRO, PVC, SOLDÁVEL, DN 25MM X 3/4, INSTALADO EM PRUMADA DE ÁGUA - FORNECIMENTO E INSTALAÇÃO. AF_12/2014</t>
  </si>
  <si>
    <t>1.6.2.3.</t>
  </si>
  <si>
    <t>BUCHAS</t>
  </si>
  <si>
    <t>1.6.2.3.1.</t>
  </si>
  <si>
    <t>LUVA DE REDUÇÃO, PVC, SOLDÁVEL, DN 50MM X 25MM, INSTALADO EM PRUMADA DE ÁGUA   FORNECIMENTO E INSTALAÇÃO. AF_12/2014</t>
  </si>
  <si>
    <t>1.6.2.3.2.</t>
  </si>
  <si>
    <t>BUCHA DE REDUCAO SOLDAVEL LONGA 50 X 32 mm</t>
  </si>
  <si>
    <t>1.6.2.4.</t>
  </si>
  <si>
    <t>JOELHO</t>
  </si>
  <si>
    <t>1.6.2.4.1.</t>
  </si>
  <si>
    <t>JOELHO 45 GRAUS, PVC, SOLDÁVEL, DN 32MM, INSTALADO EM RAMAL DE DISTRIBUIÇÃO DE ÁGUA - FORNECIMENTO E INSTALAÇÃO. AF_12/2014</t>
  </si>
  <si>
    <t>Referência: AGETOP - 81303</t>
  </si>
  <si>
    <t>1.6.2.4.2.</t>
  </si>
  <si>
    <t>JOELHO 90 GRAUS, PVC, SOLDÁVEL, DN 32MM, INSTALADO EM RAMAL DE DISTRIBUIÇÃO DE ÁGUA - FORNECIMENTO E INSTALAÇÃO. AF_12/2014</t>
  </si>
  <si>
    <t>1.6.2.4.3.</t>
  </si>
  <si>
    <t>JOELHO 90 GRAUS, PVC, SOLDÁVEL, DN 50MM, INSTALADO EM PRUMADA DE ÁGUA - FORNECIMENTO E INSTALAÇÃO. AF_12/2014</t>
  </si>
  <si>
    <t>1.6.2.5.</t>
  </si>
  <si>
    <t>TÊ</t>
  </si>
  <si>
    <t>1.6.2.5.1.</t>
  </si>
  <si>
    <t>TE, PVC, SOLDÁVEL, DN 25MM, INSTALADO EM PRUMADA DE ÁGUA - FORNECIMENTO E INSTALAÇÃO. AF_12/2014</t>
  </si>
  <si>
    <t>1.6.2.5.2.</t>
  </si>
  <si>
    <t>TE, PVC, SOLDÁVEL, DN 50MM, INSTALADO EM PRUMADA DE ÁGUA - FORNECIMENTO E INSTALAÇÃO. AF_12/2014</t>
  </si>
  <si>
    <t>1.6.2.6.</t>
  </si>
  <si>
    <t>ADESIVOS</t>
  </si>
  <si>
    <t>1.6.2.6.1.</t>
  </si>
  <si>
    <t>ADESIVO PLASTICO - FRASCO 850 G</t>
  </si>
  <si>
    <t>1.6.2.6.2.</t>
  </si>
  <si>
    <t>SOLUCAO LIMPADORA 1000 CM3</t>
  </si>
  <si>
    <t>1.6.3.</t>
  </si>
  <si>
    <t>ESGOTO SANITÁRIO</t>
  </si>
  <si>
    <t>1.6.3.1.</t>
  </si>
  <si>
    <t>CORPO DE CAIXA SIFONADA / RALO</t>
  </si>
  <si>
    <t>1.6.3.1.1.</t>
  </si>
  <si>
    <t>CORPO CX. SIFONADA DIAM. 150 X 150 X 50</t>
  </si>
  <si>
    <t>1.6.3.1.2.</t>
  </si>
  <si>
    <t>PROLONGAMENTO PARA CAIXA SIFONADA 150 MM</t>
  </si>
  <si>
    <t>1.6.3.1.3.</t>
  </si>
  <si>
    <t>GRELHA REDONDA BRANCA DIAM. 150 MM</t>
  </si>
  <si>
    <t>1.6.3.2.</t>
  </si>
  <si>
    <t>JUNÇÕES</t>
  </si>
  <si>
    <t>1.6.3.2.1.</t>
  </si>
  <si>
    <t>JUNCAO SIMPLES DIAMETRO 50 X 50 MM</t>
  </si>
  <si>
    <t>1.6.3.3.</t>
  </si>
  <si>
    <t>TUBOS</t>
  </si>
  <si>
    <t>1.6.3.3.1.</t>
  </si>
  <si>
    <t>TUBO PVC, SERIE NORMAL, ESGOTO PREDIAL, DN 40 MM, FORNECIDO E INSTALADO EM RAMAL DE DESCARGA OU RAMAL DE ESGOTO SANITÁRIO. AF_12/2014</t>
  </si>
  <si>
    <t>Referência: AGETOP - 82301</t>
  </si>
  <si>
    <t>1.6.3.3.2.</t>
  </si>
  <si>
    <t>TUBO PVC, SERIE NORMAL, ESGOTO PREDIAL, DN 50 MM, FORNECIDO E INSTALADO EM PRUMADA DE ESGOTO SANITÁRIO OU VENTILAÇÃO. AF_12/2014</t>
  </si>
  <si>
    <t>1.6.3.3.3.</t>
  </si>
  <si>
    <t>TUBO PVC, SERIE NORMAL, ESGOTO PREDIAL, DN 100 MM, FORNECIDO E INSTALADO EM PRUMADA DE ESGOTO SANITÁRIO OU VENTILAÇÃO. AF_12/2014</t>
  </si>
  <si>
    <t>1.6.4.</t>
  </si>
  <si>
    <t>1.6.4.0.1.</t>
  </si>
  <si>
    <t>NIPLE, EM FERRO GALVANIZADO, DN 40 (1 1/2"), CONEXÃO ROSQUEADA, INSTALADO EM REDE DE ALIMENTAÇÃO PARA HIDRANTE - FORNECIMENTO E INSTALAÇÃO. AF_12/2015</t>
  </si>
  <si>
    <t>1.6.4.0.2.</t>
  </si>
  <si>
    <t>CAIXA DE ALVENARIA 20x20x25 CM (REVESTIMENTO IMPERMEABILIZADO), FUNDO DE BRITA SEM TAMPA - PARA REGISTRO/TORNEIRA JARDIM</t>
  </si>
  <si>
    <t>1.6.4.0.3.</t>
  </si>
  <si>
    <t>CAIXA DE PASSAGEM 60 X 60 CM SEM TAMPA</t>
  </si>
  <si>
    <t>1.6.4.0.4.</t>
  </si>
  <si>
    <t>TAMPA EM CONCRETO ARMADO 25 MPA E=5CM PARA A CAIXA DE PASSAGEM 60X60CM</t>
  </si>
  <si>
    <t>1.6.4.0.5.</t>
  </si>
  <si>
    <t>RES.METALICO TAÇA AÇO PATINÁVEL-V=5M3-COL.SEC.H=6M+FUNDAÇÃO+LOGOTIPO</t>
  </si>
  <si>
    <t>1.6.4.0.6.</t>
  </si>
  <si>
    <t>COMPOSIÇÃO</t>
  </si>
  <si>
    <t>COMP 426_SEE</t>
  </si>
  <si>
    <t>POÇO ARTESIANO 80 A 100 M, COMPLETO</t>
  </si>
  <si>
    <t xml:space="preserve">UN </t>
  </si>
  <si>
    <t>1.6.4.0.7.</t>
  </si>
  <si>
    <t>TORNEIRA DE BOIA, ROSCÁVEL, 1, FORNECIDA E INSTALADA EM RESERVAÇÃO DE ÁGUA. AF_06/2016</t>
  </si>
  <si>
    <t>1.6.4.0.8.</t>
  </si>
  <si>
    <t>TERMINAL DE VENTILACAO DIAMETRO 50 MM</t>
  </si>
  <si>
    <t>1.6.5.</t>
  </si>
  <si>
    <t>INSTALAÇÕES DE INCENDIO</t>
  </si>
  <si>
    <t>1.6.5.0.1.</t>
  </si>
  <si>
    <t>EXTINTOR PO QUIMICO SECO (6 KG) - CAPACIDADE EXTINTORA 20 BC</t>
  </si>
  <si>
    <t>1.6.5.0.2.</t>
  </si>
  <si>
    <t>EXTINTOR MULTI USO EM PO A B C (6 KG) - CAPACIDADE EXTINTORA 3A 20BC</t>
  </si>
  <si>
    <t>1.6.5.0.3.</t>
  </si>
  <si>
    <t>LUMINÁRIA DE EMERGÊNCIA - FORNECIMENTO E INSTALAÇÃO. AF_11/2017</t>
  </si>
  <si>
    <t>1.6.5.0.4.</t>
  </si>
  <si>
    <t>COMP 024_SEE</t>
  </si>
  <si>
    <t>SINALIZADOR FOTOLUMINESCENTE PARA EXTINTOR</t>
  </si>
  <si>
    <t>1.6.5.0.5.</t>
  </si>
  <si>
    <t>COMP 025_SEE</t>
  </si>
  <si>
    <t>SINALIZADOR FOTOLUMINESCENTE DE EMERGÊNCIA</t>
  </si>
  <si>
    <t>1.6.5.0.6.</t>
  </si>
  <si>
    <t>COMP 277_SEE</t>
  </si>
  <si>
    <t>MARCAÇÃO NO PISO - 1X1 M PARA EXTINTOR</t>
  </si>
  <si>
    <t>1.6.5.0.7.</t>
  </si>
  <si>
    <t>COMP 412_SEE</t>
  </si>
  <si>
    <t>PLACA DE SINALIZAÇÃO EM PVC COD 17 - (316X158) MENSAGEM "SAÍDA"</t>
  </si>
  <si>
    <t>1.7.</t>
  </si>
  <si>
    <t>ALVENARIAS E DIVISÓRIAS</t>
  </si>
  <si>
    <t>1.7.1.</t>
  </si>
  <si>
    <t>1.7.1.0.1.</t>
  </si>
  <si>
    <t>ALVENARIA DE VEDAÇÃO DE BLOCOS CERÂMICOS FURADOS NA HORIZONTAL DE 9X19X19CM (ESPESSURA 9CM) DE PAREDES COM ÁREA LÍQUIDA MAIOR OU IGUAL A 6M² COM VÃOS E ARGAMASSA DE ASSENTAMENTO COM PREPARO MANUAL. AF_06/2014</t>
  </si>
  <si>
    <t>Referência: AGETOP - 100201</t>
  </si>
  <si>
    <t>1.7.2.</t>
  </si>
  <si>
    <t>COMPLEMENTO DE ALVENARIA</t>
  </si>
  <si>
    <t>1.7.2.0.1.</t>
  </si>
  <si>
    <t>ALVENARIA EM TIJOLO CERAMICO MACICO 5X10X20CM 1/2 VEZ (ESPESSURA 10CM), ASSENTADO COM ARGAMASSA TRACO 1:2:8 (CIMENTO, CAL E AREIA)</t>
  </si>
  <si>
    <t>1.8.</t>
  </si>
  <si>
    <t>ESTRUTURAS METÁLICAS</t>
  </si>
  <si>
    <t>1.8.0.0.1.</t>
  </si>
  <si>
    <t>ESTRUTURA METÁLICA CONVENCIONAL EM AÇO DO TIPO USI SAC-300 COM FUNDO ANTICORROSIVO</t>
  </si>
  <si>
    <t xml:space="preserve">Kg    </t>
  </si>
  <si>
    <t>1.9.</t>
  </si>
  <si>
    <t>COBERTURAS</t>
  </si>
  <si>
    <t>1.9.1.</t>
  </si>
  <si>
    <t>1.9.1.0.1.</t>
  </si>
  <si>
    <t>MAO DE OBRA PARA COBERTURA C/TELHA COLONIAL PLAN</t>
  </si>
  <si>
    <t>1.9.2.</t>
  </si>
  <si>
    <t>1.9.2.0.1.</t>
  </si>
  <si>
    <t>1.9.2.0.2.</t>
  </si>
  <si>
    <t>TELHAMENTO COM TELHA CERÂMICA CAPA-CANAL, TIPO PLAN, COM ATÉ 2 ÁGUAS, INCLUSO TRANSPORTE VERTICAL. AF_07/2019</t>
  </si>
  <si>
    <t>Referência: AGETOP - 160401</t>
  </si>
  <si>
    <t>1.9.2.0.3.</t>
  </si>
  <si>
    <t>CUMEEIRA PARA TELHA CERÂMICA EMBOÇADA COM ARGAMASSA TRAÇO 1:2:9 (CIMENTO, CAL E AREIA) PARA TELHADOS COM ATÉ 2 ÁGUAS, INCLUSO TRANSPORTE VERTICAL. AF_07/2019</t>
  </si>
  <si>
    <t>1.9.2.0.4.</t>
  </si>
  <si>
    <t>EMBOÇAMENTO COM ARGAMASSA TRAÇO 1:2:9 (CIMENTO, CAL E AREIA). AF_07/2019</t>
  </si>
  <si>
    <t>Referência: AGETOP - 160403</t>
  </si>
  <si>
    <t>1.9.3.</t>
  </si>
  <si>
    <t>CALHA E RUFO</t>
  </si>
  <si>
    <t>1.9.3.0.1.</t>
  </si>
  <si>
    <t>CALHA EM CHAPA DE AÇO GALVANIZADO NÚMERO 24, DESENVOLVIMENTO DE 50 CM, INCLUSO TRANSPORTE VERTICAL. AF_07/2019</t>
  </si>
  <si>
    <t>Referência: AGETOP - 160601</t>
  </si>
  <si>
    <t>1.10.</t>
  </si>
  <si>
    <t>ESQUADRIAS METÁLICAS</t>
  </si>
  <si>
    <t>1.10.1.</t>
  </si>
  <si>
    <t>1.10.1.0.1.</t>
  </si>
  <si>
    <t>73933/4</t>
  </si>
  <si>
    <t>PORTA DE FERRO DE ABRIR TIPO BARRA CHATA, COM REQUADRO E GUARNICAO COMPLETA</t>
  </si>
  <si>
    <t>Referência: AGETOP - 180501</t>
  </si>
  <si>
    <t>1.10.1.0.2.</t>
  </si>
  <si>
    <t>ESQ. MAXIMO AR CHAPA/VIDRO J3/J5/J6/J8 C/FERRAGENS</t>
  </si>
  <si>
    <t>1.10.2.</t>
  </si>
  <si>
    <t>1.10.2.0.1.</t>
  </si>
  <si>
    <t>ESQ.DE CORRER CHAPA/VIDRO J9/J10/J12/J13 C/FERRAGENS</t>
  </si>
  <si>
    <t>1.10.2.0.2.</t>
  </si>
  <si>
    <t>GRADE DE PROTECAO/TUBO INDUSTRIAL/FERRO REDONDO-GP5</t>
  </si>
  <si>
    <t>1.10.3.</t>
  </si>
  <si>
    <t>1.10.3.0.1.</t>
  </si>
  <si>
    <t>1.10.3.0.2.</t>
  </si>
  <si>
    <t>1.11.</t>
  </si>
  <si>
    <t>VIDROS</t>
  </si>
  <si>
    <t>1.11.0.0.1.</t>
  </si>
  <si>
    <t>VIDRO LISO COMUM TRANSPARENTE, ESPESSURA 4MM</t>
  </si>
  <si>
    <t>Referência: AGETOP - 190102</t>
  </si>
  <si>
    <t>1.12.</t>
  </si>
  <si>
    <t>REVESTIMENTO DE PAREDE</t>
  </si>
  <si>
    <t>1.12.1.</t>
  </si>
  <si>
    <t>1.12.1.0.1.</t>
  </si>
  <si>
    <t>REVESTIMENTO CERÂMICO PARA PAREDES INTERNAS COM PLACAS TIPO ESMALTADA EXTRA DE DIMENSÕES 33X45 CM APLICADAS EM AMBIENTES DE ÁREA MAIOR QUE 5 M² NA ALTURA INTEIRA DAS PAREDES. AF_06/2014</t>
  </si>
  <si>
    <t>1.12.2.</t>
  </si>
  <si>
    <t>1.12.2.0.1.</t>
  </si>
  <si>
    <t>1.12.3.</t>
  </si>
  <si>
    <t>1.12.3.0.1.</t>
  </si>
  <si>
    <t>CHAPISCO APLICADO EM ALVENARIA (COM PRESENÇA DE VÃOS) E ESTRUTURAS DE CONCRETO DE FACHADA, COM COLHER DE PEDREIRO.  ARGAMASSA TRAÇO 1:3 COM PREPARO MANUAL. AF_06/2014</t>
  </si>
  <si>
    <t>Referência: AGETOP - 200101</t>
  </si>
  <si>
    <t>1.12.3.0.2.</t>
  </si>
  <si>
    <t>MASSA ÚNICA, PARA RECEBIMENTO DE PINTURA, EM ARGAMASSA TRAÇO 1:2:8, PREPARO MECÂNICO COM BETONEIRA 400L, APLICADA MANUALMENTE EM FACES INTERNAS DE PAREDES, ESPESSURA DE 10MM, COM EXECUÇÃO DE TALISCAS. AF_06/2014</t>
  </si>
  <si>
    <t>1.13.</t>
  </si>
  <si>
    <t>FORROS</t>
  </si>
  <si>
    <t>1.13.1.</t>
  </si>
  <si>
    <t>1.13.1.0.1.</t>
  </si>
  <si>
    <t>FORRO EM RÉGUAS DE PVC, FRISADO, PARA AMBIENTES COMERCIAIS, INCLUSIVE ESTRUTURA DE FIXAÇÃO. AF_05/2017_P</t>
  </si>
  <si>
    <t>Referência: AGETOP - 210460</t>
  </si>
  <si>
    <t>1.13.2.</t>
  </si>
  <si>
    <t>1.13.2.0.1.</t>
  </si>
  <si>
    <t>1.14.</t>
  </si>
  <si>
    <t>REVESTIMENTO DE PISO</t>
  </si>
  <si>
    <t>1.14.1.</t>
  </si>
  <si>
    <t>1.14.1.0.1.</t>
  </si>
  <si>
    <t>REVESTIMENTO CERÂMICO PARA PISO COM PLACAS TIPO ESMALTADA EXTRA DE DIMENSÕES 45X45 CM APLICADA EM AMBIENTES DE ÁREA MAIOR QUE 10 M2. AF_06/2014</t>
  </si>
  <si>
    <t>1.14.1.0.2.</t>
  </si>
  <si>
    <t>PASSEIO PROTECAO EM CONC.DESEMPEN.5 CM 1:2,5:3,5 ( INCLUSO ESPELHO DE 30CM/ESCAVAÇÃO/REATERRO/APILOAMENTO/ATERRO INTERNO)</t>
  </si>
  <si>
    <t>1.14.2.</t>
  </si>
  <si>
    <t>1.14.2.0.1.</t>
  </si>
  <si>
    <t>PISO EM GRANILITE, MARMORITE OU GRANITINA ESPESSURA 8 MM, INCLUSO JUNTAS DE DILATACAO PLASTICAS</t>
  </si>
  <si>
    <t>Referência: AGETOP - 221101</t>
  </si>
  <si>
    <t>1.14.2.0.2.</t>
  </si>
  <si>
    <t>RASPAGEM E APLICAÇÃO RESINA ACRÍLICA DUAS DEMÃOS</t>
  </si>
  <si>
    <t>1.14.3.</t>
  </si>
  <si>
    <t>1.14.3.0.1.</t>
  </si>
  <si>
    <t>1.14.3.0.2.</t>
  </si>
  <si>
    <t>1.14.4.</t>
  </si>
  <si>
    <t>1.14.4.0.1.</t>
  </si>
  <si>
    <t>1.14.4.0.2.</t>
  </si>
  <si>
    <t>1.14.4.0.3.</t>
  </si>
  <si>
    <t>1.15.</t>
  </si>
  <si>
    <t>FERRAGENS</t>
  </si>
  <si>
    <t>1.15.0.0.1.</t>
  </si>
  <si>
    <t>BARRA DE APOIO EM AÇO INOX - 40 CM</t>
  </si>
  <si>
    <t>1.15.0.0.2.</t>
  </si>
  <si>
    <t xml:space="preserve">BARRA DE APOIO EM AÇO INOX - 80 CM </t>
  </si>
  <si>
    <t>1.16.</t>
  </si>
  <si>
    <t>ADMINISTRAÇÃO</t>
  </si>
  <si>
    <t>1.16.0.0.1.</t>
  </si>
  <si>
    <t>ENGENHEIRO CIVIL DE OBRA PLENO COM ENCARGOS COMPLEMENTARES</t>
  </si>
  <si>
    <t>H</t>
  </si>
  <si>
    <t>Referência: AGETOP - 250101</t>
  </si>
  <si>
    <t>1.16.0.0.2.</t>
  </si>
  <si>
    <t>ENCARREGADO GERAL COM ENCARGOS COMPLEMENTARES</t>
  </si>
  <si>
    <t>Referência: AGETOP - 250103</t>
  </si>
  <si>
    <t>1.17.</t>
  </si>
  <si>
    <t>PINTURA</t>
  </si>
  <si>
    <t>1.17.1.</t>
  </si>
  <si>
    <t>LÁTEX ACRÍLICA</t>
  </si>
  <si>
    <t>1.17.1.0.1.</t>
  </si>
  <si>
    <t>REMOCAO DE PINTURA ANTIGA A LATEX</t>
  </si>
  <si>
    <t>1.17.1.0.2.</t>
  </si>
  <si>
    <t>APLICAÇÃO E LIXAMENTO DE MASSA LÁTEX EM PAREDES, DUAS DEMÃOS. AF_06/2014</t>
  </si>
  <si>
    <t>Referência: AGETOP - 261300</t>
  </si>
  <si>
    <t>1.17.1.0.3.</t>
  </si>
  <si>
    <t>APLICAÇÃO MANUAL DE PINTURA COM TINTA LÁTEX ACRÍLICA EM PAREDES, DUAS DEMÃOS. AF_06/2014</t>
  </si>
  <si>
    <t>Referência: AGETOP - 261001</t>
  </si>
  <si>
    <t>1.17.1.0.4.</t>
  </si>
  <si>
    <t>APLICAÇÃO MANUAL DE PINTURA COM TINTA LÁTEX PVA EM TETO, DUAS DEMÃOS. AF_06/2014</t>
  </si>
  <si>
    <t>Referência: AGETOP - 261307</t>
  </si>
  <si>
    <t>1.17.2.</t>
  </si>
  <si>
    <t>ESQUADRIAS EXISTENTES</t>
  </si>
  <si>
    <t>1.17.2.0.1.</t>
  </si>
  <si>
    <t>REMOCAO DE PINTURA ANTIGA A OLEO OU ESMALTE</t>
  </si>
  <si>
    <t>1.17.2.0.2.</t>
  </si>
  <si>
    <t>73924/3</t>
  </si>
  <si>
    <t>PINTURA ESMALTE FOSCO, DUAS DEMAOS, SOBRE SUPERFICIE METALICA</t>
  </si>
  <si>
    <t>Referência: AGETOP - 261503</t>
  </si>
  <si>
    <t>1.17.3.</t>
  </si>
  <si>
    <t>ESQUADRIAS NOVAS</t>
  </si>
  <si>
    <t>1.17.3.0.1.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</si>
  <si>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</si>
  <si>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</si>
  <si>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</si>
  <si>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1.17.4.</t>
  </si>
  <si>
    <t>ESTRUTURA METÁLICA</t>
  </si>
  <si>
    <t>1.17.4.0.1.</t>
  </si>
  <si>
    <t>1.17.5.</t>
  </si>
  <si>
    <t>1.17.5.0.1.</t>
  </si>
  <si>
    <t>PINTURA C/VERNIZ ACRILICO-02 DEMAOS</t>
  </si>
  <si>
    <t>1.18.</t>
  </si>
  <si>
    <t>DIVERSOS</t>
  </si>
  <si>
    <t>1.18.0.0.1.</t>
  </si>
  <si>
    <t>LIMPEZA FINAL DE OBRA - (OBRAS CIVIS)</t>
  </si>
  <si>
    <t>PATIO MULTIUSO OPÇÃO 02</t>
  </si>
  <si>
    <t>2.1.</t>
  </si>
  <si>
    <t>2.1.0.0.1.</t>
  </si>
  <si>
    <t>LOCACAO CONVENCIONAL DE OBRA, UTILIZANDO GABARITO DE TÁBUAS CORRIDAS PONTALETADAS A CADA 2,00M -  2 UTILIZAÇÕES. AF_10/2018</t>
  </si>
  <si>
    <t>2.2.</t>
  </si>
  <si>
    <t>2.2.0.0.1.</t>
  </si>
  <si>
    <t>2.2.0.0.2.</t>
  </si>
  <si>
    <t>2.3.</t>
  </si>
  <si>
    <t>2.3.0.0.1.</t>
  </si>
  <si>
    <t>ESCAVAÇÃO MANUAL DE VALA COM PROFUNDIDADE MENOR OU IGUAL A 1,30 M. AF_03/2016</t>
  </si>
  <si>
    <t>Referência: AGETOP - 40101</t>
  </si>
  <si>
    <t>2.3.0.0.2.</t>
  </si>
  <si>
    <t>REATERRO MANUAL APILOADO COM SOQUETE. AF_10/2017</t>
  </si>
  <si>
    <t>Referência: AGETOP - 40902</t>
  </si>
  <si>
    <t>2.3.0.0.3.</t>
  </si>
  <si>
    <t>2.3.0.0.4.</t>
  </si>
  <si>
    <t>2.3.0.0.5.</t>
  </si>
  <si>
    <t>2.3.0.0.6.</t>
  </si>
  <si>
    <t>2.3.0.0.7.</t>
  </si>
  <si>
    <t>2.4.</t>
  </si>
  <si>
    <t>FUNDAÇÕES E SONDAGENS</t>
  </si>
  <si>
    <t>2.4.0.0.1.</t>
  </si>
  <si>
    <t>ESTACA BROCA DE CONCRETO, DIÂMETRO DE 30 CM, PROFUNDIDADE DE ATÉ 3 M, ESCAVAÇÃO MANUAL COM TRADO CONCHA, NÃO ARMADA. AF_03/2018</t>
  </si>
  <si>
    <t>Referência: AGETOP - 50302</t>
  </si>
  <si>
    <t>2.4.0.0.2.</t>
  </si>
  <si>
    <t>ESCAVAÇÃO MECANIZADA PARA BLOCO DE COROAMENTO OU SAPATA, COM PREVISÃO DE FÔRMA, COM RETROESCAVADEIRA. AF_06/2017</t>
  </si>
  <si>
    <t>2.4.0.0.3.</t>
  </si>
  <si>
    <t>REATERRO MANUAL DE VALAS COM COMPACTAÇÃO MECANIZADA. AF_04/2016</t>
  </si>
  <si>
    <t>Referência: AGETOP - 40904</t>
  </si>
  <si>
    <t>2.4.0.0.4.</t>
  </si>
  <si>
    <t>FABRICAÇÃO, MONTAGEM E DESMONTAGEM DE FÔRMA PARA BLOCO DE COROAMENTO, EM MADEIRA SERRADA, E=25 MM, 4 UTILIZAÇÕES. AF_06/2017</t>
  </si>
  <si>
    <t>Referência: AGETOP - 51009</t>
  </si>
  <si>
    <t>2.4.0.0.5.</t>
  </si>
  <si>
    <t>CONCRETO FCK = 15MPA, TRAÇO 1:3,4:3,5 (CIMENTO/ AREIA MÉDIA/ BRITA 1)  - PREPARO MECÂNICO COM BETONEIRA 400 L. AF_07/2016</t>
  </si>
  <si>
    <t>2.4.0.0.6.</t>
  </si>
  <si>
    <t>CONCRETO FCK = 20MPA, TRAÇO 1:2,7:3 (CIMENTO/ AREIA MÉDIA/ BRITA 1)  - PREPARO MECÂNICO COM BETONEIRA 400 L. AF_07/2016</t>
  </si>
  <si>
    <t>2.4.0.0.7.</t>
  </si>
  <si>
    <t>LANÇAMENTO COM USO DE BOMBA, ADENSAMENTO E ACABAMENTO DE CONCRETO EM ESTRUTURAS. AF_12/2015</t>
  </si>
  <si>
    <t>2.4.0.0.8.</t>
  </si>
  <si>
    <t>ARMAÇÃO DE BLOCO, VIGA BALDRAME OU SAPATA UTILIZANDO AÇO CA-50 DE 6,3 MM - MONTAGEM. AF_06/2017</t>
  </si>
  <si>
    <t>KG</t>
  </si>
  <si>
    <t>Referência: AGETOP - 52003</t>
  </si>
  <si>
    <t>2.4.0.0.9.</t>
  </si>
  <si>
    <t>ARMAÇÃO DE BLOCO, VIGA BALDRAME OU SAPATA UTILIZANDO AÇO CA-50 DE 8 MM - MONTAGEM. AF_06/2017</t>
  </si>
  <si>
    <t>Referência: AGETOP - 52004</t>
  </si>
  <si>
    <t>2.4.0.0.10.</t>
  </si>
  <si>
    <t>ARMAÇÃO DE BLOCO, VIGA BALDRAME E SAPATA UTILIZANDO AÇO CA-60 DE 5 MM - MONTAGEM. AF_06/2017</t>
  </si>
  <si>
    <t>Referência: AGETOP - 52014</t>
  </si>
  <si>
    <t>2.5.</t>
  </si>
  <si>
    <t>2.5.0.0.1.</t>
  </si>
  <si>
    <t>MONTAGEM E DESMONTAGEM DE FÔRMA DE PILARES RETANGULARES E ESTRUTURAS SIMILARES COM ÁREA MÉDIA DAS SEÇÕES MAIOR QUE 0,25 M², PÉ-DIREITO SIMPLES, EM CHAPA DE MADEIRA COMPENSADA RESINADA, 2 UTILIZAÇÕES. AF_12/2015</t>
  </si>
  <si>
    <t>2.5.0.0.2.</t>
  </si>
  <si>
    <t>FORMA DE TABUA CINTA/PILAR SOBRE/ENTRE ALVENARIA U=8 VEZES</t>
  </si>
  <si>
    <t>2.5.0.0.3.</t>
  </si>
  <si>
    <t>ARMAÇÃO DE PILAR OU VIGA DE UMA ESTRUTURA CONVENCIONAL DE CONCRETO ARMADO EM UMA EDIFICAÇÃO TÉRREA OU SOBRADO UTILIZANDO AÇO CA-50 DE 8,0 MM - MONTAGEM. AF_12/2015</t>
  </si>
  <si>
    <t>Referência: AGETOP - 60304</t>
  </si>
  <si>
    <t>2.5.0.0.4.</t>
  </si>
  <si>
    <t>ARMAÇÃO DE PILAR OU VIGA DE UMA ESTRUTURA CONVENCIONAL DE CONCRETO ARMADO EM UMA EDIFICAÇÃO TÉRREA OU SOBRADO UTILIZANDO AÇO CA-50 DE 10,0 MM - MONTAGEM. AF_12/2015</t>
  </si>
  <si>
    <t>Referência: AGETOP - 60305</t>
  </si>
  <si>
    <t>2.5.0.0.5.</t>
  </si>
  <si>
    <t>ARMAÇÃO DE PILAR OU VIGA DE UMA ESTRUTURA CONVENCIONAL DE CONCRETO ARMADO EM UMA EDIFICAÇÃO TÉRREA OU SOBRADO UTILIZANDO AÇO CA-60 DE 5,0 MM - MONTAGEM. AF_12/2015</t>
  </si>
  <si>
    <t>Referência: AGETOP - 60314</t>
  </si>
  <si>
    <t>2.5.0.0.6.</t>
  </si>
  <si>
    <t>2.5.0.0.7.</t>
  </si>
  <si>
    <t>2.6.</t>
  </si>
  <si>
    <t>2.6.0.0.1.</t>
  </si>
  <si>
    <t>CABO DE COBRE FLEXÍVEL ISOLADO, 2,5 MM², ANTI-CHAMA 0,6/1,0 KV, PARA CIRCUITOS TERMINAIS - FORNECIMENTO E INSTALAÇÃO. AF_12/2015</t>
  </si>
  <si>
    <t>Referência: AGETOP - 70581</t>
  </si>
  <si>
    <t>2.6.0.0.2.</t>
  </si>
  <si>
    <t>CAIXA RETANGULAR 4" X 2" MÉDIA (1,30 M DO PISO), PVC, INSTALADA EM PAREDE - FORNECIMENTO E INSTALAÇÃO. AF_12/2015</t>
  </si>
  <si>
    <t>2.6.0.0.3.</t>
  </si>
  <si>
    <t>CURVA 90 GRAUS PARA ELETRODUTO, PVC, ROSCÁVEL, DN 25 MM (3/4"), PARA CIRCUITOS TERMINAIS, INSTALADA EM PAREDE - FORNECIMENTO E INSTALAÇÃO. AF_12/2015</t>
  </si>
  <si>
    <t>2.6.0.0.4.</t>
  </si>
  <si>
    <t>CURVA 90 GRAUS PARA ELETRODUTO, PVC, ROSCÁVEL, DN 32 MM (1"), PARA CIRCUITOS TERMINAIS, INSTALADA EM PAREDE - FORNECIMENTO E INSTALAÇÃO. AF_12/2015</t>
  </si>
  <si>
    <t>2.6.0.0.5.</t>
  </si>
  <si>
    <t>2.6.0.0.6.</t>
  </si>
  <si>
    <t>DISJUNTOR TRIPOLAR TIPO DIN, CORRENTE NOMINAL DE 32A - FORNECIMENTO E INSTALAÇÃO. AF_04/2016</t>
  </si>
  <si>
    <t>Referência: AGETOP - 71173</t>
  </si>
  <si>
    <t>2.6.0.0.7.</t>
  </si>
  <si>
    <t>ELETRODUTO RÍGIDO ROSCÁVEL, PVC, DN 25 MM (3/4"), PARA CIRCUITOS TERMINAIS, INSTALADO EM PAREDE - FORNECIMENTO E INSTALAÇÃO. AF_12/2015</t>
  </si>
  <si>
    <t>Referência: AGETOP - 71201</t>
  </si>
  <si>
    <t>2.6.0.0.8.</t>
  </si>
  <si>
    <t>ELETRODUTO FLEXÍVEL CORRUGADO, PVC, DN 32 MM (1"), PARA CIRCUITOS TERMINAIS, INSTALADO EM PAREDE - FORNECIMENTO E INSTALAÇÃO. AF_12/2015</t>
  </si>
  <si>
    <t>2.6.0.0.9.</t>
  </si>
  <si>
    <t>INTERRUPTOR SIMPLES (1 MÓDULO), 10A/250V, INCLUINDO SUPORTE E PLACA - FORNECIMENTO E INSTALAÇÃO. AF_12/2015</t>
  </si>
  <si>
    <t>Referência: AGETOP - 71440</t>
  </si>
  <si>
    <t>2.6.0.0.10.</t>
  </si>
  <si>
    <t>COMP 387_SEE</t>
  </si>
  <si>
    <t xml:space="preserve">LÂMPADA LED TUBULAR 18W </t>
  </si>
  <si>
    <t>2.6.0.0.11.</t>
  </si>
  <si>
    <t>LUMINÁRIA TIPO CALHA, DE SOBREPOR, COM 2 LÂMPADAS TUBULARES DE 18 W - FORNECIMENTO E INSTALAÇÃO. AF_11/2017</t>
  </si>
  <si>
    <t>2.6.0.0.12.</t>
  </si>
  <si>
    <t>LUVA PARA ELETRODUTO, PVC, ROSCÁVEL, DN 25 MM (3/4"), PARA CIRCUITOS TERMINAIS, INSTALADA EM PAREDE - FORNECIMENTO E INSTALAÇÃO. AF_12/2015</t>
  </si>
  <si>
    <t>Referência: AGETOP - 71741</t>
  </si>
  <si>
    <t>2.6.0.0.13.</t>
  </si>
  <si>
    <t>LUVA PARA ELETRODUTO, PVC, ROSCÁVEL, DN 32 MM (1"), PARA CIRCUITOS TERMINAIS, INSTALADA EM PAREDE - FORNECIMENTO E INSTALAÇÃO. AF_12/2015</t>
  </si>
  <si>
    <t>2.6.0.0.14.</t>
  </si>
  <si>
    <t>2.6.0.0.15.</t>
  </si>
  <si>
    <t>TOMADA MÉDIA DE EMBUTIR (1 MÓDULO), 2P+T 20 A, INCLUINDO SUPORTE E PLACA - FORNECIMENTO E INSTALAÇÃO. AF_12/2015</t>
  </si>
  <si>
    <t>2.6.0.0.16.</t>
  </si>
  <si>
    <t>INTERRUPTOR DIFERENCIAL RESIDUAL (D.R.) BIPOLAR DE 25A-30mA</t>
  </si>
  <si>
    <t>2.6.0.0.17.</t>
  </si>
  <si>
    <t>FITA ISOLANTE, ROLO DE 20,00 M</t>
  </si>
  <si>
    <t>2.6.0.0.18.</t>
  </si>
  <si>
    <t>FITA DE AUTO FUSAO, ROLO E 10,00 MM</t>
  </si>
  <si>
    <t>2.7.</t>
  </si>
  <si>
    <t>2.7.1.</t>
  </si>
  <si>
    <t>PEÇAS E ACESSORIOS</t>
  </si>
  <si>
    <t>2.7.1.0.1.</t>
  </si>
  <si>
    <t>2.7.1.0.2.</t>
  </si>
  <si>
    <t>2.7.1.0.3.</t>
  </si>
  <si>
    <t>2.7.1.0.4.</t>
  </si>
  <si>
    <t>2.7.1.0.5.</t>
  </si>
  <si>
    <t>CUBA DE EMBUTIR OVAL EM LOUÇA BRANCA, 35 X 50CM OU EQUIVALENTE - FORNECIMENTO E INSTALAÇÃO. AF_12/2013</t>
  </si>
  <si>
    <t>Referência: AGETOP - 80587</t>
  </si>
  <si>
    <t>2.7.1.0.6.</t>
  </si>
  <si>
    <t>2.7.1.0.7.</t>
  </si>
  <si>
    <t>SIFAO FLEXIVEL UNIVERSAL ( SANFONADO) EM PVC PARA LAVATORIO</t>
  </si>
  <si>
    <t>2.7.1.0.8.</t>
  </si>
  <si>
    <t>2.7.1.0.9.</t>
  </si>
  <si>
    <t>TORNEIRA DE MESA PARA LAVATÓRIO DIÂMETRO DE 1/2"</t>
  </si>
  <si>
    <t>2.7.2.</t>
  </si>
  <si>
    <t>AGUA FRIA</t>
  </si>
  <si>
    <t>2.7.2.0.1.</t>
  </si>
  <si>
    <t>REGISTRO DE GAVETA C/CANOPLA DIAMETRO 1"</t>
  </si>
  <si>
    <t>2.7.2.0.2.</t>
  </si>
  <si>
    <t>2.7.2.0.3.</t>
  </si>
  <si>
    <t>2.7.2.0.4.</t>
  </si>
  <si>
    <t>ADAPTADOR COM FLANGES LIVRES, PVC, SOLDÁVEL, DN 32 MM X 1 , INSTALADO EM RESERVAÇÃO DE ÁGUA DE EDIFICAÇÃO QUE POSSUA RESERVATÓRIO DE FIBRA/FIBROCIMENTO   FORNECIMENTO E INSTALAÇÃO. AF_06/2016</t>
  </si>
  <si>
    <t>Referência: AGETOP - 81042</t>
  </si>
  <si>
    <t>2.7.2.0.5.</t>
  </si>
  <si>
    <t>BUCHA DE REDUÇÃO, PPR, 32 X 25, CLASSE PN 25, INSTALADO EM RAMAL DE DISTRIBUIÇÃO DE ÁGUA  FORNECIMENTO E INSTALAÇÃO . AF_06/2015</t>
  </si>
  <si>
    <t>2.7.2.0.6.</t>
  </si>
  <si>
    <t>JOELHO 90 GRAUS, PVC, SOLDÁVEL, DN 25MM, INSTALADO EM PRUMADA DE ÁGUA - FORNECIMENTO E INSTALAÇÃO. AF_12/2014</t>
  </si>
  <si>
    <t>2.7.2.0.7.</t>
  </si>
  <si>
    <t>JOELHO 90 GRAUS ROSCAVEL 1/2" (MARROM)</t>
  </si>
  <si>
    <t>2.7.2.0.8.</t>
  </si>
  <si>
    <t>JOELHO 90 GRAUS ROSCAVEL DIAMETRO 3/4"</t>
  </si>
  <si>
    <t>2.7.2.0.9.</t>
  </si>
  <si>
    <t>JOELHO 90 GRAUS SOLDAVEL DIAMETRO 32 MM (1")</t>
  </si>
  <si>
    <t>2.7.2.0.10.</t>
  </si>
  <si>
    <t>TE REDUCAO 90 GRAUS SOLDAVEL 32 X 25 mm</t>
  </si>
  <si>
    <t>2.7.2.0.11.</t>
  </si>
  <si>
    <t>2.7.3.</t>
  </si>
  <si>
    <t>2.7.3.0.1.</t>
  </si>
  <si>
    <t>2.7.3.0.2.</t>
  </si>
  <si>
    <t>GRELHA QUADRADA ACO INOX ROTATIVO DIAM.150 MM</t>
  </si>
  <si>
    <t>2.7.3.0.3.</t>
  </si>
  <si>
    <t>JOELHO 45 GRAUS, PVC, SERIE NORMAL, ESGOTO PREDIAL, DN 40 MM, JUNTA SOLDÁVEL, FORNECIDO E INSTALADO EM RAMAL DE DESCARGA OU RAMAL DE ESGOTO SANITÁRIO. AF_12/2014</t>
  </si>
  <si>
    <t>2.7.3.0.4.</t>
  </si>
  <si>
    <t>JOELHO 90 GRAUS, PVC, SERIE NORMAL, ESGOTO PREDIAL, DN 40 MM, JUNTA SOLDÁVEL, FORNECIDO E INSTALADO EM RAMAL DE DESCARGA OU RAMAL DE ESGOTO SANITÁRIO. AF_12/2014</t>
  </si>
  <si>
    <t>2.7.3.0.5.</t>
  </si>
  <si>
    <t xml:space="preserve">JOELHO 90 GRAUS C/ANEL 40 mm </t>
  </si>
  <si>
    <t>2.7.3.0.6.</t>
  </si>
  <si>
    <t>2.7.3.0.7.</t>
  </si>
  <si>
    <t>2.8.</t>
  </si>
  <si>
    <t>2.8.0.0.1.</t>
  </si>
  <si>
    <t>ALVENARIA DE VEDAÇÃO DE BLOCOS CERÂMICOS FURADOS NA VERTICAL DE 9X19X39CM (ESPESSURA 9CM) DE PAREDES COM ÁREA LÍQUIDA MENOR QUE 6M² SEM VÃOS E ARGAMASSA DE ASSENTAMENTO COM PREPARO EM BETONEIRA. AF_06/2014</t>
  </si>
  <si>
    <t>2.8.0.0.2.</t>
  </si>
  <si>
    <t>FIXAÇÃO (ENCUNHAMENTO) DE ALVENARIA DE VEDAÇÃO COM TIJOLO MACIÇO. AF_03/2016</t>
  </si>
  <si>
    <t>Referência: AGETOP - 100204</t>
  </si>
  <si>
    <t>2.8.0.0.3.</t>
  </si>
  <si>
    <t>COBOGO CERAMICO (ELEMENTO VAZADO), 9X20X20CM, ASSENTADO COM ARGAMASSA TRACO 1:4 DE CIMENTO E AREIA</t>
  </si>
  <si>
    <t>2.9.</t>
  </si>
  <si>
    <t>IMPERMEABILIZAÇÃO</t>
  </si>
  <si>
    <t>2.9.0.0.1.</t>
  </si>
  <si>
    <t>IMPERMEABILIZAÇÃO DE SUPERFÍCIE COM MANTA ASFÁLTICA, UMA CAMADA, INCLUSIVE APLICAÇÃO DE PRIMER ASFÁLTICO, E=3MM. AF_06/2018</t>
  </si>
  <si>
    <t>Referência: AGETOP - 120107</t>
  </si>
  <si>
    <t>2.10.</t>
  </si>
  <si>
    <t>2.10.0.0.1.</t>
  </si>
  <si>
    <t>2.11.</t>
  </si>
  <si>
    <t>2.11.0.0.1.</t>
  </si>
  <si>
    <t>2.11.0.0.2.</t>
  </si>
  <si>
    <t>2.11.0.0.3.</t>
  </si>
  <si>
    <t>2.12.</t>
  </si>
  <si>
    <t>2.12.0.0.1.</t>
  </si>
  <si>
    <t>CHAPISCO APLICADO EM ALVENARIAS E ESTRUTURAS DE CONCRETO INTERNAS, COM COLHER DE PEDREIRO.  ARGAMASSA TRAÇO 1:3 COM PREPARO EM BETONEIRA 400L. AF_06/2014</t>
  </si>
  <si>
    <t>2.12.0.0.2.</t>
  </si>
  <si>
    <t>2.12.0.0.3.</t>
  </si>
  <si>
    <t>ARGAMASSA TRAÇO 1:2:8 (EM VOLUME DE CIMENTO, CAL E AREIA MÉDIA ÚMIDA) PARA EMBOÇO/MASSA ÚNICA/ASSENTAMENTO DE ALVENARIA DE VEDAÇÃO, PREPARO MECÂNICO COM MISTURADOR DE EIXO HORIZONTAL DE 600 KG. AF_08/2019</t>
  </si>
  <si>
    <t>2.12.0.0.4.</t>
  </si>
  <si>
    <t>REVESTIMENTO CERÂMICO PARA PAREDES INTERNAS COM PLACAS TIPO ESMALTADA EXTRA DE DIMENSÕES 33X45 CM APLICADAS EM AMBIENTES DE ÁREA MENOR QUE 5 M² A MEIA ALTURA DAS PAREDES. AF_06/2014</t>
  </si>
  <si>
    <t>Referência: AGETOP - 201302</t>
  </si>
  <si>
    <t>2.13.</t>
  </si>
  <si>
    <t>2.13.0.0.1.</t>
  </si>
  <si>
    <t>LASTRO DE CONCRETO MAGRO, APLICADO EM PISOS OU RADIERS, ESPESSURA DE 5 CM. AF_07/2016</t>
  </si>
  <si>
    <t>2.13.0.0.2.</t>
  </si>
  <si>
    <t>2.13.0.0.3.</t>
  </si>
  <si>
    <t>2.13.0.0.4.</t>
  </si>
  <si>
    <t>EXECUÇÃO DE PASSEIO (CALÇADA) OU PISO DE CONCRETO COM CONCRETO MOLDADO IN LOCO, FEITO EM OBRA, ACABAMENTO CONVENCIONAL, ESPESSURA 6 CM, ARMADO. AF_07/2016</t>
  </si>
  <si>
    <t>2.14.</t>
  </si>
  <si>
    <t>2.14.0.0.1.</t>
  </si>
  <si>
    <t>2.14.0.0.2.</t>
  </si>
  <si>
    <t>2.14.0.0.3.</t>
  </si>
  <si>
    <t>2.15.</t>
  </si>
  <si>
    <t>2.15.0.0.1.</t>
  </si>
  <si>
    <t>2.15.0.0.2.</t>
  </si>
  <si>
    <t xml:space="preserve">BANCO DE CONCRETO POLIDO BASE EM ALVENARIA REBOCADA E PINTADA - PADRÃO GOINFRA </t>
  </si>
  <si>
    <t xml:space="preserve">m     </t>
  </si>
  <si>
    <t>2.15.0.0.3.</t>
  </si>
  <si>
    <t>BANCADA DE GRANITO C/ESPELHO</t>
  </si>
  <si>
    <t>3.</t>
  </si>
  <si>
    <t>PASSARELA MODELO 01 - PADRÃO SÉC. XXI 2015</t>
  </si>
  <si>
    <t>3.1.</t>
  </si>
  <si>
    <t>3.1.0.0.1.</t>
  </si>
  <si>
    <t>LOCAÇÃO DA OBRA, EXECUÇÃO DE GABARITO SEM REAPROVEITAMENTO, INCLUSO PINTURA (FACE INTERNA DO RIPÃO 15CM) E PIQUETE COM TESTEMUNHA</t>
  </si>
  <si>
    <t>3.2.</t>
  </si>
  <si>
    <t>3.2.0.0.1.</t>
  </si>
  <si>
    <t>3.2.0.0.2.</t>
  </si>
  <si>
    <t>3.3.</t>
  </si>
  <si>
    <t>3.3.0.0.1.</t>
  </si>
  <si>
    <t>3.3.0.0.2.</t>
  </si>
  <si>
    <t>ESCAVAÇÃO MANUAL PARA BLOCO DE COROAMENTO OU SAPATA, COM PREVISÃO DE FÔRMA. AF_06/2017</t>
  </si>
  <si>
    <t>Referência: AGETOP - 50901</t>
  </si>
  <si>
    <t>3.3.0.0.3.</t>
  </si>
  <si>
    <t>APILOAMENTO (BLOCOS/SAPATAS)</t>
  </si>
  <si>
    <t>3.3.0.0.4.</t>
  </si>
  <si>
    <t>3.3.0.0.5.</t>
  </si>
  <si>
    <t>3.3.0.0.6.</t>
  </si>
  <si>
    <t>74157/4</t>
  </si>
  <si>
    <t>LANCAMENTO/APLICACAO MANUAL DE CONCRETO EM FUNDACOES</t>
  </si>
  <si>
    <t>Referência: AGETOP - 51026</t>
  </si>
  <si>
    <t>3.3.0.0.7.</t>
  </si>
  <si>
    <t>ARMAÇÃO DE BLOCO, VIGA BALDRAME OU SAPATA UTILIZANDO AÇO CA-50 DE 12,5 MM - MONTAGEM. AF_06/2017</t>
  </si>
  <si>
    <t>3.3.0.0.8.</t>
  </si>
  <si>
    <t>3.4.</t>
  </si>
  <si>
    <t>3.4.0.0.1.</t>
  </si>
  <si>
    <t>MONTAGEM E DESMONTAGEM DE FÔRMA DE PILARES RETANGULARES E ESTRUTURAS SIMILARES COM ÁREA MÉDIA DAS SEÇÕES MENOR OU IGUAL A 0,25 M², PÉ-DIREITO SIMPLES, EM CHAPA DE MADEIRA COMPENSADA RESINADA, 8 UTILIZAÇÕES. AF_12/2015</t>
  </si>
  <si>
    <t>3.4.0.0.2.</t>
  </si>
  <si>
    <t>3.4.0.0.3.</t>
  </si>
  <si>
    <t>LANÇAMENTO COM USO DE BALDES, ADENSAMENTO E ACABAMENTO DE CONCRETO EM ESTRUTURAS. AF_12/2015</t>
  </si>
  <si>
    <t>Referência: AGETOP - 60801</t>
  </si>
  <si>
    <t>3.4.0.0.4.</t>
  </si>
  <si>
    <t>ARMAÇÃO DE PILAR OU VIGA DE UMA ESTRUTURA CONVENCIONAL DE CONCRETO ARMADO EM UMA EDIFICAÇÃO TÉRREA OU SOBRADO UTILIZANDO AÇO CA-50 DE 12,5 MM - MONTAGEM. AF_12/2015</t>
  </si>
  <si>
    <t>3.4.0.0.5.</t>
  </si>
  <si>
    <t>3.5.</t>
  </si>
  <si>
    <t>3.5.0.0.1.</t>
  </si>
  <si>
    <t>IMPERMEABILIZAÇÃO DE FLOREIRA OU VIGA BALDRAME COM ARGAMASSA DE CIMENTO E AREIA, COM ADITIVO IMPERMEABILIZANTE, E = 2 CM. AF_06/2018</t>
  </si>
  <si>
    <t>Referência: AGETOP - 120902</t>
  </si>
  <si>
    <t>3.6.</t>
  </si>
  <si>
    <t>3.6.0.0.1.</t>
  </si>
  <si>
    <t>3.7.</t>
  </si>
  <si>
    <t>3.7.0.0.1.</t>
  </si>
  <si>
    <t>TELHAMENTO COM TELHA DE AÇO/ALUMÍNIO E = 0,5 MM, COM ATÉ 2 ÁGUAS, INCLUSO IÇAMENTO. AF_07/2019</t>
  </si>
  <si>
    <t>Referência: AGETOP - 160905</t>
  </si>
  <si>
    <t>3.7.0.0.2.</t>
  </si>
  <si>
    <t>3.8.</t>
  </si>
  <si>
    <t>3.8.0.0.1.</t>
  </si>
  <si>
    <t>3.8.0.0.2.</t>
  </si>
  <si>
    <t>3.8.0.0.3.</t>
  </si>
  <si>
    <t>3.9.</t>
  </si>
  <si>
    <t>3.9.0.0.1.</t>
  </si>
  <si>
    <t>3.10.</t>
  </si>
  <si>
    <t>3.10.0.0.1.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</si>
  <si>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</si>
  <si>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</si>
  <si>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(20,34%)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</si>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</sst>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5" x14ac:knownFonts="1">
    <font>
      <sz val="10"/>
      <name val="Arial"/>
    </font>
    <font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solid">
        <fgColor theme="0"/>
        <bgColor indexed="64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6" fillId="0" borderId="0" applyFont="0" applyFill="0" applyAlignment="0" applyProtection="0"/>
  </cellStyleXfs>
  <cellXfs count="144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4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 vertical="center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textRotation="90"/>
    </xf>
    <xf numFmtId="165" fontId="5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6" fontId="4" fillId="0" borderId="12" xfId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8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8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5" fontId="9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9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vertical="center" wrapText="1"/>
      <protection locked="0"/>
    </xf>
    <xf numFmtId="0" fontId="1" fillId="7" borderId="19" xfId="0" applyFont="1" applyFill="1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top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horizontal="center" vertical="center"/>
    </xf>
    <xf numFmtId="0" fontId="3" fillId="8" borderId="28" xfId="0" applyFont="1" applyFill="1" applyBorder="1" applyProtection="1"/>
    <xf numFmtId="0" fontId="3" fillId="8" borderId="31" xfId="0" applyFont="1" applyFill="1" applyBorder="1" applyProtection="1"/>
    <xf numFmtId="0" fontId="3" fillId="8" borderId="32" xfId="0" applyFont="1" applyFill="1" applyBorder="1" applyProtection="1"/>
    <xf numFmtId="0" fontId="3" fillId="8" borderId="29" xfId="0" applyFont="1" applyFill="1" applyBorder="1" applyProtection="1"/>
    <xf numFmtId="4" fontId="3" fillId="8" borderId="33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6" fontId="4" fillId="0" borderId="3" xfId="1" applyFont="1" applyFill="1" applyBorder="1" applyAlignment="1" applyProtection="1">
      <alignment horizontal="left" vertical="center"/>
    </xf>
    <xf numFmtId="166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left" vertical="center"/>
    </xf>
    <xf numFmtId="166" fontId="4" fillId="0" borderId="33" xfId="1" applyFont="1" applyFill="1" applyBorder="1" applyAlignment="1" applyProtection="1">
      <alignment horizontal="left" vertical="center"/>
    </xf>
    <xf numFmtId="4" fontId="4" fillId="0" borderId="7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6" fontId="4" fillId="0" borderId="0" xfId="1" applyFont="1" applyFill="1" applyBorder="1" applyAlignment="1" applyProtection="1">
      <alignment horizontal="left" vertical="center"/>
    </xf>
    <xf numFmtId="166" fontId="4" fillId="9" borderId="28" xfId="1" applyFont="1" applyFill="1" applyBorder="1" applyAlignment="1" applyProtection="1">
      <alignment horizontal="left" vertical="center"/>
    </xf>
    <xf numFmtId="166" fontId="4" fillId="9" borderId="33" xfId="1" applyFont="1" applyFill="1" applyBorder="1" applyAlignment="1" applyProtection="1">
      <alignment horizontal="left" vertical="center"/>
    </xf>
    <xf numFmtId="4" fontId="4" fillId="9" borderId="33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center" vertical="center"/>
    </xf>
    <xf numFmtId="166" fontId="4" fillId="0" borderId="33" xfId="1" applyFont="1" applyFill="1" applyBorder="1" applyAlignment="1" applyProtection="1">
      <alignment horizontal="center" vertical="center"/>
    </xf>
    <xf numFmtId="4" fontId="4" fillId="0" borderId="33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6" fontId="8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66" fontId="8" fillId="0" borderId="0" xfId="1" applyFont="1" applyFill="1" applyBorder="1" applyAlignment="1" applyProtection="1">
      <alignment horizontal="left" vertical="center"/>
      <protection locked="0"/>
    </xf>
    <xf numFmtId="166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</cellXfs>
  <cellStyles count="2">
    <cellStyle name="Normal" xfId="0" builtinId="0"/>
    <cellStyle name="Vírgula" xfId="1" builtinId="3"/>
  </cellStyles>
  <dxfs count="570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2057400</xdr:colOff>
      <xdr:row>0</xdr:row>
      <xdr:rowOff>66676</xdr:rowOff>
    </xdr:from>
    <xdr:to>
      <xdr:col>22</xdr:col>
      <xdr:colOff>1085850</xdr:colOff>
      <xdr:row>0</xdr:row>
      <xdr:rowOff>1105444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66676"/>
          <a:ext cx="5610225" cy="1038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RUBIATABA/RUBIATABA/EE%20INDIGENA%20CACIQUE%20JOSE%20BORGES/2019_REFORMA%20E%20AMPLIA&#199;AO/PROJETO%20EXECUTIVO/ORIGINAIS/ORC_ONER_52092097_NOV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9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D30">
            <v>0.20337002898538192</v>
          </cell>
        </row>
      </sheetData>
      <sheetData sheetId="9"/>
      <sheetData sheetId="10"/>
      <sheetData sheetId="11"/>
      <sheetData sheetId="12"/>
      <sheetData sheetId="13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RUBIATABA/RUBIATABA/EE%20INDIGENA%20CACIQUE%20JOSE%20BORGES/2019_REFORMA%20E%20AMPLIA&#199;AO/PROJETO%20EXECUTIVO/ORIGINAIS/ORC_ONER_52092097_NOV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Z447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L1" sqref="L1"/>
      <selection pane="bottomLeft" activeCell="X1" sqref="X1"/>
    </sheetView>
  </sheetViews>
  <sheetFormatPr defaultRowHeight="12.75" x14ac:dyDescent="0.2"/>
  <cols>
    <col min="1" max="11" width="9.140625" style="1" hidden="1" customWidth="1"/>
    <col min="12" max="12" width="3.28515625" style="1" customWidth="1"/>
    <col min="13" max="14" width="11.7109375" style="138" customWidth="1"/>
    <col min="15" max="15" width="9.140625" style="139"/>
    <col min="16" max="16" width="11.7109375" style="7" bestFit="1" customWidth="1"/>
    <col min="17" max="17" width="13.140625" style="7" customWidth="1"/>
    <col min="18" max="18" width="59.85546875" style="7" customWidth="1"/>
    <col min="19" max="19" width="8.7109375" style="140" customWidth="1"/>
    <col min="20" max="20" width="8.7109375" style="7" customWidth="1"/>
    <col min="21" max="22" width="10.7109375" style="141" customWidth="1"/>
    <col min="23" max="23" width="17" style="142" customWidth="1"/>
    <col min="24" max="24" width="22.5703125" style="7" customWidth="1"/>
    <col min="25" max="16384" width="9.140625" style="7"/>
  </cols>
  <sheetData>
    <row r="1" spans="1:26" ht="90" customHeight="1" x14ac:dyDescent="0.2"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6"/>
    </row>
    <row r="2" spans="1:26" ht="8.1" customHeight="1" x14ac:dyDescent="0.2">
      <c r="L2" s="2"/>
      <c r="M2" s="4"/>
      <c r="N2" s="4"/>
      <c r="O2" s="8"/>
      <c r="P2" s="8"/>
      <c r="Q2" s="8"/>
      <c r="R2" s="8"/>
      <c r="S2" s="8"/>
      <c r="T2" s="8"/>
      <c r="U2" s="8"/>
      <c r="V2" s="8"/>
      <c r="W2" s="8"/>
      <c r="X2" s="6"/>
      <c r="Y2" s="9"/>
      <c r="Z2" s="9"/>
    </row>
    <row r="3" spans="1:26" x14ac:dyDescent="0.2">
      <c r="L3" s="2"/>
      <c r="M3" s="4"/>
      <c r="N3" s="10"/>
      <c r="O3" s="11" t="s">
        <v>0</v>
      </c>
      <c r="P3" s="12"/>
      <c r="Q3" s="12"/>
      <c r="R3" s="12"/>
      <c r="S3" s="12"/>
      <c r="T3" s="12"/>
      <c r="U3" s="13"/>
      <c r="V3" s="11" t="s">
        <v>1</v>
      </c>
      <c r="W3" s="13"/>
      <c r="X3" s="6"/>
      <c r="Y3" s="9"/>
      <c r="Z3" s="9"/>
    </row>
    <row r="4" spans="1:26" s="14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4"/>
      <c r="N4" s="15"/>
      <c r="O4" s="16" t="s">
        <v>2</v>
      </c>
      <c r="P4" s="17"/>
      <c r="Q4" s="17"/>
      <c r="R4" s="17"/>
      <c r="S4" s="17"/>
      <c r="T4" s="17"/>
      <c r="U4" s="18"/>
      <c r="V4" s="16">
        <v>52092097</v>
      </c>
      <c r="W4" s="18"/>
      <c r="X4" s="6"/>
      <c r="Y4" s="9"/>
      <c r="Z4" s="9"/>
    </row>
    <row r="5" spans="1:26" s="14" customFormat="1" ht="8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4"/>
      <c r="N5" s="15"/>
      <c r="O5" s="19"/>
      <c r="P5" s="19"/>
      <c r="Q5" s="19"/>
      <c r="R5" s="19"/>
      <c r="S5" s="19"/>
      <c r="T5" s="19"/>
      <c r="U5" s="19"/>
      <c r="V5" s="19"/>
      <c r="W5" s="19"/>
      <c r="X5" s="6"/>
      <c r="Y5" s="9"/>
      <c r="Z5" s="9"/>
    </row>
    <row r="6" spans="1:26" s="14" customFormat="1" ht="12.75" customHeight="1" x14ac:dyDescent="0.2">
      <c r="A6" s="20" t="s">
        <v>3</v>
      </c>
      <c r="C6" s="1"/>
      <c r="D6" s="1"/>
      <c r="E6" s="1"/>
      <c r="F6" s="1"/>
      <c r="G6" s="1"/>
      <c r="H6" s="1"/>
      <c r="I6" s="1"/>
      <c r="J6" s="1"/>
      <c r="K6" s="1"/>
      <c r="L6" s="2"/>
      <c r="M6" s="143"/>
      <c r="N6" s="143"/>
      <c r="O6" s="11" t="s">
        <v>4</v>
      </c>
      <c r="P6" s="12"/>
      <c r="Q6" s="12"/>
      <c r="R6" s="13"/>
      <c r="S6" s="11" t="s">
        <v>5</v>
      </c>
      <c r="T6" s="12"/>
      <c r="U6" s="13"/>
      <c r="V6" s="11" t="s">
        <v>6</v>
      </c>
      <c r="W6" s="13"/>
      <c r="X6" s="6"/>
      <c r="Y6" s="9"/>
      <c r="Z6" s="9"/>
    </row>
    <row r="7" spans="1:26" s="14" customFormat="1" x14ac:dyDescent="0.2">
      <c r="A7" s="20">
        <f ca="1">MAX($C$18:$C$432)</f>
        <v>4</v>
      </c>
      <c r="C7" s="1"/>
      <c r="D7" s="1"/>
      <c r="E7" s="1"/>
      <c r="F7" s="1"/>
      <c r="G7" s="1"/>
      <c r="H7" s="1"/>
      <c r="I7" s="1"/>
      <c r="J7" s="1"/>
      <c r="K7" s="1"/>
      <c r="L7" s="2"/>
      <c r="M7" s="143"/>
      <c r="N7" s="143"/>
      <c r="O7" s="16" t="s">
        <v>7</v>
      </c>
      <c r="P7" s="17"/>
      <c r="Q7" s="17"/>
      <c r="R7" s="18"/>
      <c r="S7" s="21">
        <v>43840</v>
      </c>
      <c r="T7" s="22"/>
      <c r="U7" s="23"/>
      <c r="V7" s="16" t="s">
        <v>8</v>
      </c>
      <c r="W7" s="18"/>
      <c r="X7" s="6"/>
      <c r="Y7" s="9"/>
      <c r="Z7" s="9"/>
    </row>
    <row r="8" spans="1:26" s="14" customFormat="1" ht="8.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143"/>
      <c r="N8" s="143"/>
      <c r="O8" s="19"/>
      <c r="P8" s="19"/>
      <c r="Q8" s="19"/>
      <c r="R8" s="19"/>
      <c r="S8" s="19"/>
      <c r="T8" s="19"/>
      <c r="U8" s="19"/>
      <c r="V8" s="19"/>
      <c r="W8" s="19"/>
      <c r="X8" s="6"/>
      <c r="Y8" s="9"/>
      <c r="Z8" s="9"/>
    </row>
    <row r="9" spans="1:26" s="14" customFormat="1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143"/>
      <c r="N9" s="143"/>
      <c r="O9" s="11" t="s">
        <v>10</v>
      </c>
      <c r="P9" s="12"/>
      <c r="Q9" s="13"/>
      <c r="R9" s="25" t="s">
        <v>11</v>
      </c>
      <c r="S9" s="26"/>
      <c r="T9" s="26"/>
      <c r="U9" s="27"/>
      <c r="V9" s="25" t="s">
        <v>12</v>
      </c>
      <c r="W9" s="27"/>
      <c r="X9" s="6"/>
      <c r="Y9" s="9"/>
      <c r="Z9" s="9"/>
    </row>
    <row r="10" spans="1:26" s="6" customFormat="1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43"/>
      <c r="N10" s="143"/>
      <c r="O10" s="16" t="s">
        <v>8</v>
      </c>
      <c r="P10" s="17"/>
      <c r="Q10" s="18"/>
      <c r="R10" s="16" t="s">
        <v>13</v>
      </c>
      <c r="S10" s="17"/>
      <c r="T10" s="17"/>
      <c r="U10" s="18"/>
      <c r="V10" s="28" t="s">
        <v>14</v>
      </c>
      <c r="W10" s="29" t="s">
        <v>15</v>
      </c>
      <c r="Y10" s="30"/>
      <c r="Z10" s="30"/>
    </row>
    <row r="11" spans="1:26" s="6" customFormat="1" ht="8.1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4"/>
      <c r="N11" s="4"/>
      <c r="O11" s="8"/>
      <c r="P11" s="8"/>
      <c r="Q11" s="8"/>
      <c r="R11" s="8"/>
      <c r="S11" s="8"/>
      <c r="T11" s="8"/>
      <c r="U11" s="8"/>
      <c r="V11" s="8"/>
      <c r="W11" s="8"/>
      <c r="X11" s="8"/>
      <c r="Y11" s="30"/>
      <c r="Z11" s="30"/>
    </row>
    <row r="12" spans="1:26" s="6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4"/>
      <c r="N12" s="4"/>
      <c r="O12" s="11" t="s">
        <v>16</v>
      </c>
      <c r="P12" s="12"/>
      <c r="Q12" s="13"/>
      <c r="R12" s="25" t="s">
        <v>17</v>
      </c>
      <c r="S12" s="11" t="s">
        <v>18</v>
      </c>
      <c r="T12" s="12"/>
      <c r="U12" s="13"/>
      <c r="V12" s="25" t="s">
        <v>19</v>
      </c>
      <c r="W12" s="27"/>
      <c r="Y12" s="30"/>
      <c r="Z12" s="30"/>
    </row>
    <row r="13" spans="1:26" s="6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4"/>
      <c r="O13" s="31">
        <v>603.5</v>
      </c>
      <c r="P13" s="32"/>
      <c r="Q13" s="33"/>
      <c r="R13" s="34">
        <v>99.75</v>
      </c>
      <c r="S13" s="31">
        <v>703.25</v>
      </c>
      <c r="T13" s="32"/>
      <c r="U13" s="33"/>
      <c r="V13" s="28" t="s">
        <v>20</v>
      </c>
      <c r="W13" s="29" t="s">
        <v>15</v>
      </c>
      <c r="Y13" s="30"/>
      <c r="Z13" s="30"/>
    </row>
    <row r="14" spans="1:26" s="6" customFormat="1" ht="8.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  <c r="N14" s="4"/>
      <c r="O14" s="8"/>
      <c r="P14" s="8"/>
      <c r="Q14" s="8"/>
      <c r="R14" s="8"/>
      <c r="S14" s="8"/>
      <c r="T14" s="8"/>
      <c r="U14" s="8"/>
      <c r="V14" s="8"/>
      <c r="W14" s="8"/>
      <c r="X14" s="8"/>
      <c r="Y14" s="30"/>
      <c r="Z14" s="30"/>
    </row>
    <row r="15" spans="1:26" s="37" customFormat="1" ht="30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35" t="s">
        <v>21</v>
      </c>
      <c r="M15" s="15"/>
      <c r="N15" s="15"/>
      <c r="O15" s="36" t="s">
        <v>22</v>
      </c>
      <c r="P15" s="36"/>
      <c r="Q15" s="36"/>
      <c r="R15" s="36"/>
      <c r="S15" s="36"/>
      <c r="T15" s="36"/>
      <c r="U15" s="36"/>
      <c r="V15" s="36"/>
      <c r="W15" s="36"/>
      <c r="X15" s="6"/>
      <c r="Y15" s="30"/>
      <c r="Z15" s="30"/>
    </row>
    <row r="16" spans="1:26" s="37" customFormat="1" ht="21" x14ac:dyDescent="0.2">
      <c r="A16" s="38" t="s">
        <v>23</v>
      </c>
      <c r="B16" s="38" t="s">
        <v>24</v>
      </c>
      <c r="C16" s="38" t="s">
        <v>25</v>
      </c>
      <c r="D16" s="38" t="s">
        <v>26</v>
      </c>
      <c r="E16" s="38" t="s">
        <v>27</v>
      </c>
      <c r="F16" s="38" t="s">
        <v>28</v>
      </c>
      <c r="G16" s="38" t="s">
        <v>29</v>
      </c>
      <c r="H16" s="38" t="s">
        <v>30</v>
      </c>
      <c r="I16" s="38" t="s">
        <v>31</v>
      </c>
      <c r="J16" s="38" t="s">
        <v>32</v>
      </c>
      <c r="K16" s="39" t="s">
        <v>33</v>
      </c>
      <c r="L16" s="40" t="s">
        <v>34</v>
      </c>
      <c r="M16" s="41" t="s">
        <v>35</v>
      </c>
      <c r="N16" s="42" t="s">
        <v>36</v>
      </c>
      <c r="O16" s="43" t="s">
        <v>37</v>
      </c>
      <c r="P16" s="43" t="s">
        <v>38</v>
      </c>
      <c r="Q16" s="44" t="s">
        <v>39</v>
      </c>
      <c r="R16" s="45" t="s">
        <v>40</v>
      </c>
      <c r="S16" s="46" t="s">
        <v>41</v>
      </c>
      <c r="T16" s="47" t="s">
        <v>42</v>
      </c>
      <c r="U16" s="47" t="s">
        <v>43</v>
      </c>
      <c r="V16" s="47" t="s">
        <v>44</v>
      </c>
      <c r="W16" s="47" t="s">
        <v>45</v>
      </c>
      <c r="X16" s="48" t="s">
        <v>46</v>
      </c>
      <c r="Y16" s="30"/>
      <c r="Z16" s="30"/>
    </row>
    <row r="17" spans="1:26" s="64" customFormat="1" hidden="1" x14ac:dyDescent="0.2">
      <c r="A17" s="49" t="str">
        <f t="shared" ref="A17:A285" si="0">CHOOSE(1+LOG(1+2*(ORÇAMENTO.Nivel="Nível 1")+4*(ORÇAMENTO.Nivel="Nível 2")+8*(ORÇAMENTO.Nivel="Nível 3")+16*(ORÇAMENTO.Nivel="Nível 4")+32*(ORÇAMENTO.Nivel="Serviço"),2),0,1,2,3,4,"S")</f>
        <v>S</v>
      </c>
      <c r="B17" s="50" t="str">
        <f t="shared" ref="B17" ca="1" si="1">IF(OR(C17="s",C17=0),OFFSET(B17,-1,0),C17)</f>
        <v>Save Nivel</v>
      </c>
      <c r="C17" s="50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0">
        <f t="shared" ref="D17" ca="1" si="3">IF(OR(C17="S",C17=0),0,IF(ISERROR(K17),J17,SMALL(J17:K17,1)))</f>
        <v>0</v>
      </c>
      <c r="E17" s="50" t="str">
        <f t="shared" ref="E17" ca="1" si="4">IF($C17=1,OFFSET(E17,-1,0)+1,OFFSET(E17,-1,0))</f>
        <v>n1</v>
      </c>
      <c r="F17" s="50" t="str">
        <f t="shared" ref="F17" ca="1" si="5">IF($C17=1,0,IF($C17=2,OFFSET(F17,-1,0)+1,OFFSET(F17,-1,0)))</f>
        <v>n2</v>
      </c>
      <c r="G17" s="50" t="str">
        <f t="shared" ref="G17" ca="1" si="6">IF(AND($C17&lt;=2,$C17&lt;&gt;0),0,IF($C17=3,OFFSET(G17,-1,0)+1,OFFSET(G17,-1,0)))</f>
        <v>n3</v>
      </c>
      <c r="H17" s="50" t="str">
        <f t="shared" ref="H17" ca="1" si="7">IF(AND($C17&lt;=3,$C17&lt;&gt;0),0,IF($C17=4,OFFSET(H17,-1,0)+1,OFFSET(H17,-1,0)))</f>
        <v>n4</v>
      </c>
      <c r="I17" s="50" t="str">
        <f t="shared" ref="I17:I266" ca="1" si="8">IF(AND($C17&lt;=4,$C17&lt;&gt;0),0,IF(AND($C17="S",$W17&gt;0),OFFSET(I17,-1,0)+1,OFFSET(I17,-1,0)))</f>
        <v>n5</v>
      </c>
      <c r="J17" s="50">
        <f ca="1">IF(OR($C17="S",$C17=0),0,MATCH(0,OFFSET($D17,1,$C17,ROW($C$432)-ROW($C17)),0))</f>
        <v>0</v>
      </c>
      <c r="K17" s="50">
        <f ca="1">IF(OR($C17="S",$C17=0),0,MATCH(OFFSET($D17,0,$C17)+1,OFFSET($D17,1,$C17,ROW($C$432)-ROW($C17)),0))</f>
        <v>0</v>
      </c>
      <c r="L17" s="51" t="s">
        <v>9</v>
      </c>
      <c r="M17" s="52" t="s">
        <v>47</v>
      </c>
      <c r="N17" s="53" t="s">
        <v>47</v>
      </c>
      <c r="O17" s="54" t="s">
        <v>48</v>
      </c>
      <c r="P17" s="55" t="s">
        <v>49</v>
      </c>
      <c r="Q17" s="56"/>
      <c r="R17" s="57" t="s">
        <v>50</v>
      </c>
      <c r="S17" s="58" t="s">
        <v>48</v>
      </c>
      <c r="T17" s="59"/>
      <c r="U17" s="60">
        <v>0</v>
      </c>
      <c r="V17" s="60">
        <v>0</v>
      </c>
      <c r="W17" s="61">
        <v>0</v>
      </c>
      <c r="X17" s="62" t="s">
        <v>9</v>
      </c>
      <c r="Y17" s="63"/>
      <c r="Z17" s="63"/>
    </row>
    <row r="18" spans="1:26" s="64" customFormat="1" hidden="1" x14ac:dyDescent="0.2">
      <c r="A18" s="65">
        <v>0</v>
      </c>
      <c r="B18" s="66"/>
      <c r="C18" s="66" t="s">
        <v>51</v>
      </c>
      <c r="D18" s="66">
        <f ca="1">COUNTA(OFFSET(D18,1,0):D$432)</f>
        <v>413</v>
      </c>
      <c r="E18" s="66">
        <f>LEFT(O19,1)-1</f>
        <v>0</v>
      </c>
      <c r="F18" s="66"/>
      <c r="G18" s="66"/>
      <c r="H18" s="66"/>
      <c r="I18" s="66"/>
      <c r="J18" s="66"/>
      <c r="K18" s="66"/>
      <c r="L18" s="67" t="s">
        <v>52</v>
      </c>
      <c r="M18" s="68" t="s">
        <v>53</v>
      </c>
      <c r="N18" s="69" t="s">
        <v>53</v>
      </c>
      <c r="O18" s="70" t="s">
        <v>54</v>
      </c>
      <c r="P18" s="71"/>
      <c r="Q18" s="72"/>
      <c r="R18" s="73"/>
      <c r="S18" s="74"/>
      <c r="T18" s="74"/>
      <c r="U18" s="74"/>
      <c r="V18" s="74"/>
      <c r="W18" s="75">
        <v>255805.99999999994</v>
      </c>
      <c r="X18" s="76"/>
      <c r="Y18" s="63"/>
      <c r="Z18" s="63"/>
    </row>
    <row r="19" spans="1:26" s="64" customFormat="1" ht="15" x14ac:dyDescent="0.2">
      <c r="A19" s="49">
        <f t="shared" si="0"/>
        <v>1</v>
      </c>
      <c r="B19" s="50">
        <f t="shared" ref="B19:B82" ca="1" si="9">IF(OR(C19="s",C19=0),OFFSET(B19,-1,0),C19)</f>
        <v>1</v>
      </c>
      <c r="C19" s="50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0">
        <f t="shared" ref="D19:D82" ca="1" si="10">IF(OR(C19="S",C19=0),0,IF(ISERROR(K19),J19,SMALL(J19:K19,1)))</f>
        <v>264</v>
      </c>
      <c r="E19" s="50">
        <f ca="1">IF($C19=1,OFFSET(E19,-1,0)+1,OFFSET(E19,-1,0))</f>
        <v>1</v>
      </c>
      <c r="F19" s="50">
        <f ca="1">IF($C19=1,0,IF($C19=2,OFFSET(F19,-1,0)+1,OFFSET(F19,-1,0)))</f>
        <v>0</v>
      </c>
      <c r="G19" s="50">
        <f ca="1">IF(AND($C19&lt;=2,$C19&lt;&gt;0),0,IF($C19=3,OFFSET(G19,-1,0)+1,OFFSET(G19,-1,0)))</f>
        <v>0</v>
      </c>
      <c r="H19" s="50">
        <f ca="1">IF(AND($C19&lt;=3,$C19&lt;&gt;0),0,IF($C19=4,OFFSET(H19,-1,0)+1,OFFSET(H19,-1,0)))</f>
        <v>0</v>
      </c>
      <c r="I19" s="50">
        <f t="shared" ca="1" si="8"/>
        <v>0</v>
      </c>
      <c r="J19" s="50">
        <f t="shared" ref="J19:J82" ca="1" si="11">IF(OR($C19="S",$C19=0),0,MATCH(0,OFFSET($D19,1,$C19,ROW($C$432)-ROW($C19)),0))</f>
        <v>413</v>
      </c>
      <c r="K19" s="50">
        <f t="shared" ref="K19:K82" ca="1" si="12">IF(OR($C19="S",$C19=0),0,MATCH(OFFSET($D19,0,$C19)+1,OFFSET($D19,1,$C19,ROW($C$432)-ROW($C19)),0))</f>
        <v>264</v>
      </c>
      <c r="L19" s="77" t="s">
        <v>52</v>
      </c>
      <c r="M19" s="78" t="s">
        <v>55</v>
      </c>
      <c r="N19" s="79" t="s">
        <v>55</v>
      </c>
      <c r="O19" s="80" t="s">
        <v>56</v>
      </c>
      <c r="P19" s="55" t="s">
        <v>57</v>
      </c>
      <c r="Q19" s="81"/>
      <c r="R19" s="82" t="s">
        <v>7</v>
      </c>
      <c r="S19" s="83"/>
      <c r="T19" s="84"/>
      <c r="U19" s="85"/>
      <c r="V19" s="85"/>
      <c r="W19" s="86"/>
      <c r="X19" s="76"/>
      <c r="Y19" s="63"/>
      <c r="Z19" s="63"/>
    </row>
    <row r="20" spans="1:26" s="64" customFormat="1" x14ac:dyDescent="0.2">
      <c r="A20" s="49">
        <f t="shared" si="0"/>
        <v>2</v>
      </c>
      <c r="B20" s="50">
        <f t="shared" ca="1" si="9"/>
        <v>2</v>
      </c>
      <c r="C20" s="50">
        <f t="shared" ref="C20:C265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0">
        <f t="shared" ca="1" si="10"/>
        <v>27</v>
      </c>
      <c r="E20" s="50">
        <f t="shared" ref="E20:E265" ca="1" si="14">IF($C20=1,OFFSET(E20,-1,0)+1,OFFSET(E20,-1,0))</f>
        <v>1</v>
      </c>
      <c r="F20" s="50">
        <f t="shared" ref="F20:F265" ca="1" si="15">IF($C20=1,0,IF($C20=2,OFFSET(F20,-1,0)+1,OFFSET(F20,-1,0)))</f>
        <v>1</v>
      </c>
      <c r="G20" s="50">
        <f t="shared" ref="G20:G265" ca="1" si="16">IF(AND($C20&lt;=2,$C20&lt;&gt;0),0,IF($C20=3,OFFSET(G20,-1,0)+1,OFFSET(G20,-1,0)))</f>
        <v>0</v>
      </c>
      <c r="H20" s="50">
        <f t="shared" ref="H20:H265" ca="1" si="17">IF(AND($C20&lt;=3,$C20&lt;&gt;0),0,IF($C20=4,OFFSET(H20,-1,0)+1,OFFSET(H20,-1,0)))</f>
        <v>0</v>
      </c>
      <c r="I20" s="50">
        <f t="shared" ca="1" si="8"/>
        <v>0</v>
      </c>
      <c r="J20" s="50">
        <f t="shared" ca="1" si="11"/>
        <v>263</v>
      </c>
      <c r="K20" s="50">
        <f t="shared" ca="1" si="12"/>
        <v>27</v>
      </c>
      <c r="L20" s="51" t="s">
        <v>52</v>
      </c>
      <c r="M20" s="87" t="s">
        <v>58</v>
      </c>
      <c r="N20" s="53" t="s">
        <v>58</v>
      </c>
      <c r="O20" s="88" t="s">
        <v>59</v>
      </c>
      <c r="P20" s="55" t="s">
        <v>57</v>
      </c>
      <c r="Q20" s="56"/>
      <c r="R20" s="89" t="s">
        <v>60</v>
      </c>
      <c r="S20" s="58"/>
      <c r="T20" s="59"/>
      <c r="U20" s="60"/>
      <c r="V20" s="60"/>
      <c r="W20" s="90"/>
      <c r="X20" s="91"/>
      <c r="Y20" s="63"/>
      <c r="Z20" s="63"/>
    </row>
    <row r="21" spans="1:26" s="64" customFormat="1" x14ac:dyDescent="0.2">
      <c r="A21" s="49">
        <f t="shared" ref="A21:A43" si="18">CHOOSE(1+LOG(1+2*(ORÇAMENTO.Nivel="Nível 1")+4*(ORÇAMENTO.Nivel="Nível 2")+8*(ORÇAMENTO.Nivel="Nível 3")+16*(ORÇAMENTO.Nivel="Nível 4")+32*(ORÇAMENTO.Nivel="Serviço"),2),0,1,2,3,4,"S")</f>
        <v>3</v>
      </c>
      <c r="B21" s="50">
        <f t="shared" ca="1" si="9"/>
        <v>3</v>
      </c>
      <c r="C21" s="50">
        <f t="shared" ca="1" si="13"/>
        <v>3</v>
      </c>
      <c r="D21" s="50">
        <f t="shared" ca="1" si="10"/>
        <v>8</v>
      </c>
      <c r="E21" s="50">
        <f t="shared" ca="1" si="14"/>
        <v>1</v>
      </c>
      <c r="F21" s="50">
        <f t="shared" ca="1" si="15"/>
        <v>1</v>
      </c>
      <c r="G21" s="50">
        <f t="shared" ca="1" si="16"/>
        <v>1</v>
      </c>
      <c r="H21" s="50">
        <f t="shared" ca="1" si="17"/>
        <v>0</v>
      </c>
      <c r="I21" s="50">
        <f t="shared" ca="1" si="8"/>
        <v>0</v>
      </c>
      <c r="J21" s="50">
        <f t="shared" ca="1" si="11"/>
        <v>26</v>
      </c>
      <c r="K21" s="50">
        <f t="shared" ca="1" si="12"/>
        <v>8</v>
      </c>
      <c r="L21" s="51" t="s">
        <v>52</v>
      </c>
      <c r="M21" s="52" t="s">
        <v>61</v>
      </c>
      <c r="N21" s="53" t="s">
        <v>61</v>
      </c>
      <c r="O21" s="54" t="s">
        <v>62</v>
      </c>
      <c r="P21" s="55" t="s">
        <v>49</v>
      </c>
      <c r="Q21" s="56"/>
      <c r="R21" s="57" t="s">
        <v>63</v>
      </c>
      <c r="S21" s="58" t="s">
        <v>48</v>
      </c>
      <c r="T21" s="59"/>
      <c r="U21" s="60"/>
      <c r="V21" s="60"/>
      <c r="W21" s="61"/>
      <c r="X21" s="62" t="s">
        <v>9</v>
      </c>
      <c r="Y21" s="63"/>
      <c r="Z21" s="63"/>
    </row>
    <row r="22" spans="1:26" s="64" customFormat="1" ht="22.5" x14ac:dyDescent="0.2">
      <c r="A22" s="49" t="str">
        <f t="shared" si="18"/>
        <v>S</v>
      </c>
      <c r="B22" s="50">
        <f t="shared" ca="1" si="9"/>
        <v>3</v>
      </c>
      <c r="C22" s="50" t="str">
        <f t="shared" ca="1" si="13"/>
        <v>S</v>
      </c>
      <c r="D22" s="50">
        <f t="shared" ca="1" si="10"/>
        <v>0</v>
      </c>
      <c r="E22" s="50">
        <f t="shared" ca="1" si="14"/>
        <v>1</v>
      </c>
      <c r="F22" s="50">
        <f t="shared" ca="1" si="15"/>
        <v>1</v>
      </c>
      <c r="G22" s="50">
        <f t="shared" ca="1" si="16"/>
        <v>1</v>
      </c>
      <c r="H22" s="50">
        <f t="shared" ca="1" si="17"/>
        <v>0</v>
      </c>
      <c r="I22" s="50">
        <f t="shared" ca="1" si="8"/>
        <v>0</v>
      </c>
      <c r="J22" s="50">
        <f t="shared" ca="1" si="11"/>
        <v>0</v>
      </c>
      <c r="K22" s="50">
        <f t="shared" ca="1" si="12"/>
        <v>0</v>
      </c>
      <c r="L22" s="51" t="s">
        <v>52</v>
      </c>
      <c r="M22" s="52" t="s">
        <v>47</v>
      </c>
      <c r="N22" s="53" t="s">
        <v>47</v>
      </c>
      <c r="O22" s="54" t="s">
        <v>64</v>
      </c>
      <c r="P22" s="55" t="s">
        <v>49</v>
      </c>
      <c r="Q22" s="56">
        <v>97644</v>
      </c>
      <c r="R22" s="57" t="s">
        <v>65</v>
      </c>
      <c r="S22" s="58" t="s">
        <v>66</v>
      </c>
      <c r="T22" s="59">
        <v>5.12</v>
      </c>
      <c r="U22" s="60"/>
      <c r="V22" s="60"/>
      <c r="W22" s="61"/>
      <c r="X22" s="62" t="s">
        <v>67</v>
      </c>
      <c r="Y22" s="63"/>
      <c r="Z22" s="63"/>
    </row>
    <row r="23" spans="1:26" s="64" customFormat="1" x14ac:dyDescent="0.2">
      <c r="A23" s="49" t="str">
        <f t="shared" si="18"/>
        <v>S</v>
      </c>
      <c r="B23" s="50">
        <f t="shared" ca="1" si="9"/>
        <v>3</v>
      </c>
      <c r="C23" s="50" t="str">
        <f t="shared" ca="1" si="13"/>
        <v>S</v>
      </c>
      <c r="D23" s="50">
        <f t="shared" ca="1" si="10"/>
        <v>0</v>
      </c>
      <c r="E23" s="50">
        <f t="shared" ca="1" si="14"/>
        <v>1</v>
      </c>
      <c r="F23" s="50">
        <f t="shared" ca="1" si="15"/>
        <v>1</v>
      </c>
      <c r="G23" s="50">
        <f t="shared" ca="1" si="16"/>
        <v>1</v>
      </c>
      <c r="H23" s="50">
        <f t="shared" ca="1" si="17"/>
        <v>0</v>
      </c>
      <c r="I23" s="50">
        <f t="shared" ca="1" si="8"/>
        <v>0</v>
      </c>
      <c r="J23" s="50">
        <f t="shared" ca="1" si="11"/>
        <v>0</v>
      </c>
      <c r="K23" s="50">
        <f t="shared" ca="1" si="12"/>
        <v>0</v>
      </c>
      <c r="L23" s="51" t="s">
        <v>52</v>
      </c>
      <c r="M23" s="52" t="s">
        <v>47</v>
      </c>
      <c r="N23" s="53" t="s">
        <v>47</v>
      </c>
      <c r="O23" s="54" t="s">
        <v>68</v>
      </c>
      <c r="P23" s="55" t="s">
        <v>57</v>
      </c>
      <c r="Q23" s="56">
        <v>20137</v>
      </c>
      <c r="R23" s="57" t="s">
        <v>69</v>
      </c>
      <c r="S23" s="58" t="s">
        <v>70</v>
      </c>
      <c r="T23" s="59">
        <v>4</v>
      </c>
      <c r="U23" s="60"/>
      <c r="V23" s="60"/>
      <c r="W23" s="61"/>
      <c r="X23" s="62" t="s">
        <v>9</v>
      </c>
      <c r="Y23" s="63"/>
      <c r="Z23" s="63"/>
    </row>
    <row r="24" spans="1:26" s="64" customFormat="1" ht="22.5" x14ac:dyDescent="0.2">
      <c r="A24" s="49" t="str">
        <f t="shared" si="18"/>
        <v>S</v>
      </c>
      <c r="B24" s="50">
        <f t="shared" ca="1" si="9"/>
        <v>3</v>
      </c>
      <c r="C24" s="50" t="str">
        <f t="shared" ca="1" si="13"/>
        <v>S</v>
      </c>
      <c r="D24" s="50">
        <f t="shared" ca="1" si="10"/>
        <v>0</v>
      </c>
      <c r="E24" s="50">
        <f t="shared" ca="1" si="14"/>
        <v>1</v>
      </c>
      <c r="F24" s="50">
        <f t="shared" ca="1" si="15"/>
        <v>1</v>
      </c>
      <c r="G24" s="50">
        <f t="shared" ca="1" si="16"/>
        <v>1</v>
      </c>
      <c r="H24" s="50">
        <f t="shared" ca="1" si="17"/>
        <v>0</v>
      </c>
      <c r="I24" s="50">
        <f t="shared" ca="1" si="8"/>
        <v>0</v>
      </c>
      <c r="J24" s="50">
        <f t="shared" ca="1" si="11"/>
        <v>0</v>
      </c>
      <c r="K24" s="50">
        <f t="shared" ca="1" si="12"/>
        <v>0</v>
      </c>
      <c r="L24" s="51" t="s">
        <v>52</v>
      </c>
      <c r="M24" s="52" t="s">
        <v>47</v>
      </c>
      <c r="N24" s="53" t="s">
        <v>47</v>
      </c>
      <c r="O24" s="54" t="s">
        <v>71</v>
      </c>
      <c r="P24" s="55" t="s">
        <v>49</v>
      </c>
      <c r="Q24" s="56">
        <v>97622</v>
      </c>
      <c r="R24" s="57" t="s">
        <v>72</v>
      </c>
      <c r="S24" s="58" t="s">
        <v>73</v>
      </c>
      <c r="T24" s="59">
        <v>0.49199999999999994</v>
      </c>
      <c r="U24" s="60"/>
      <c r="V24" s="60"/>
      <c r="W24" s="61"/>
      <c r="X24" s="62" t="s">
        <v>74</v>
      </c>
      <c r="Y24" s="63"/>
      <c r="Z24" s="63"/>
    </row>
    <row r="25" spans="1:26" s="64" customFormat="1" x14ac:dyDescent="0.2">
      <c r="A25" s="49" t="str">
        <f t="shared" si="18"/>
        <v>S</v>
      </c>
      <c r="B25" s="50">
        <f t="shared" ca="1" si="9"/>
        <v>3</v>
      </c>
      <c r="C25" s="50" t="str">
        <f t="shared" ca="1" si="13"/>
        <v>S</v>
      </c>
      <c r="D25" s="50">
        <f t="shared" ca="1" si="10"/>
        <v>0</v>
      </c>
      <c r="E25" s="50">
        <f t="shared" ca="1" si="14"/>
        <v>1</v>
      </c>
      <c r="F25" s="50">
        <f t="shared" ca="1" si="15"/>
        <v>1</v>
      </c>
      <c r="G25" s="50">
        <f t="shared" ca="1" si="16"/>
        <v>1</v>
      </c>
      <c r="H25" s="50">
        <f t="shared" ca="1" si="17"/>
        <v>0</v>
      </c>
      <c r="I25" s="50">
        <f t="shared" ca="1" si="8"/>
        <v>0</v>
      </c>
      <c r="J25" s="50">
        <f t="shared" ca="1" si="11"/>
        <v>0</v>
      </c>
      <c r="K25" s="50">
        <f t="shared" ca="1" si="12"/>
        <v>0</v>
      </c>
      <c r="L25" s="51" t="s">
        <v>52</v>
      </c>
      <c r="M25" s="52" t="s">
        <v>47</v>
      </c>
      <c r="N25" s="53" t="s">
        <v>47</v>
      </c>
      <c r="O25" s="54" t="s">
        <v>75</v>
      </c>
      <c r="P25" s="55" t="s">
        <v>57</v>
      </c>
      <c r="Q25" s="56">
        <v>20138</v>
      </c>
      <c r="R25" s="57" t="s">
        <v>76</v>
      </c>
      <c r="S25" s="58" t="s">
        <v>70</v>
      </c>
      <c r="T25" s="59">
        <v>3</v>
      </c>
      <c r="U25" s="60"/>
      <c r="V25" s="60"/>
      <c r="W25" s="61"/>
      <c r="X25" s="62" t="s">
        <v>9</v>
      </c>
      <c r="Y25" s="63"/>
      <c r="Z25" s="63"/>
    </row>
    <row r="26" spans="1:26" s="64" customFormat="1" ht="22.5" x14ac:dyDescent="0.2">
      <c r="A26" s="49" t="str">
        <f t="shared" si="18"/>
        <v>S</v>
      </c>
      <c r="B26" s="50">
        <f t="shared" ca="1" si="9"/>
        <v>3</v>
      </c>
      <c r="C26" s="50" t="str">
        <f t="shared" ca="1" si="13"/>
        <v>S</v>
      </c>
      <c r="D26" s="50">
        <f t="shared" ca="1" si="10"/>
        <v>0</v>
      </c>
      <c r="E26" s="50">
        <f t="shared" ca="1" si="14"/>
        <v>1</v>
      </c>
      <c r="F26" s="50">
        <f t="shared" ca="1" si="15"/>
        <v>1</v>
      </c>
      <c r="G26" s="50">
        <f t="shared" ca="1" si="16"/>
        <v>1</v>
      </c>
      <c r="H26" s="50">
        <f t="shared" ca="1" si="17"/>
        <v>0</v>
      </c>
      <c r="I26" s="50">
        <f t="shared" ca="1" si="8"/>
        <v>0</v>
      </c>
      <c r="J26" s="50">
        <f t="shared" ca="1" si="11"/>
        <v>0</v>
      </c>
      <c r="K26" s="50">
        <f t="shared" ca="1" si="12"/>
        <v>0</v>
      </c>
      <c r="L26" s="51" t="s">
        <v>52</v>
      </c>
      <c r="M26" s="52" t="s">
        <v>47</v>
      </c>
      <c r="N26" s="53" t="s">
        <v>47</v>
      </c>
      <c r="O26" s="54" t="s">
        <v>77</v>
      </c>
      <c r="P26" s="55" t="s">
        <v>57</v>
      </c>
      <c r="Q26" s="56">
        <v>20163</v>
      </c>
      <c r="R26" s="57" t="s">
        <v>78</v>
      </c>
      <c r="S26" s="58" t="s">
        <v>79</v>
      </c>
      <c r="T26" s="59">
        <v>1</v>
      </c>
      <c r="U26" s="60"/>
      <c r="V26" s="60"/>
      <c r="W26" s="61"/>
      <c r="X26" s="62" t="s">
        <v>9</v>
      </c>
      <c r="Y26" s="63"/>
      <c r="Z26" s="63"/>
    </row>
    <row r="27" spans="1:26" s="64" customFormat="1" ht="22.5" x14ac:dyDescent="0.2">
      <c r="A27" s="49" t="str">
        <f t="shared" si="18"/>
        <v>S</v>
      </c>
      <c r="B27" s="50">
        <f t="shared" ca="1" si="9"/>
        <v>3</v>
      </c>
      <c r="C27" s="50" t="str">
        <f t="shared" ca="1" si="13"/>
        <v>S</v>
      </c>
      <c r="D27" s="50">
        <f t="shared" ca="1" si="10"/>
        <v>0</v>
      </c>
      <c r="E27" s="50">
        <f t="shared" ca="1" si="14"/>
        <v>1</v>
      </c>
      <c r="F27" s="50">
        <f t="shared" ca="1" si="15"/>
        <v>1</v>
      </c>
      <c r="G27" s="50">
        <f t="shared" ca="1" si="16"/>
        <v>1</v>
      </c>
      <c r="H27" s="50">
        <f t="shared" ca="1" si="17"/>
        <v>0</v>
      </c>
      <c r="I27" s="50">
        <f t="shared" ca="1" si="8"/>
        <v>0</v>
      </c>
      <c r="J27" s="50">
        <f t="shared" ca="1" si="11"/>
        <v>0</v>
      </c>
      <c r="K27" s="50">
        <f t="shared" ca="1" si="12"/>
        <v>0</v>
      </c>
      <c r="L27" s="51" t="s">
        <v>52</v>
      </c>
      <c r="M27" s="52" t="s">
        <v>47</v>
      </c>
      <c r="N27" s="53" t="s">
        <v>47</v>
      </c>
      <c r="O27" s="54" t="s">
        <v>80</v>
      </c>
      <c r="P27" s="55" t="s">
        <v>57</v>
      </c>
      <c r="Q27" s="56">
        <v>20112</v>
      </c>
      <c r="R27" s="57" t="s">
        <v>81</v>
      </c>
      <c r="S27" s="58" t="s">
        <v>82</v>
      </c>
      <c r="T27" s="59">
        <v>30.22</v>
      </c>
      <c r="U27" s="60"/>
      <c r="V27" s="60"/>
      <c r="W27" s="61"/>
      <c r="X27" s="62" t="s">
        <v>9</v>
      </c>
      <c r="Y27" s="63"/>
      <c r="Z27" s="63"/>
    </row>
    <row r="28" spans="1:26" s="64" customFormat="1" ht="22.5" x14ac:dyDescent="0.2">
      <c r="A28" s="49" t="str">
        <f t="shared" si="18"/>
        <v>S</v>
      </c>
      <c r="B28" s="50">
        <f t="shared" ca="1" si="9"/>
        <v>3</v>
      </c>
      <c r="C28" s="50" t="str">
        <f t="shared" ca="1" si="13"/>
        <v>S</v>
      </c>
      <c r="D28" s="50">
        <f t="shared" ca="1" si="10"/>
        <v>0</v>
      </c>
      <c r="E28" s="50">
        <f t="shared" ca="1" si="14"/>
        <v>1</v>
      </c>
      <c r="F28" s="50">
        <f t="shared" ca="1" si="15"/>
        <v>1</v>
      </c>
      <c r="G28" s="50">
        <f t="shared" ca="1" si="16"/>
        <v>1</v>
      </c>
      <c r="H28" s="50">
        <f t="shared" ca="1" si="17"/>
        <v>0</v>
      </c>
      <c r="I28" s="50">
        <f t="shared" ca="1" si="8"/>
        <v>0</v>
      </c>
      <c r="J28" s="50">
        <f t="shared" ca="1" si="11"/>
        <v>0</v>
      </c>
      <c r="K28" s="50">
        <f t="shared" ca="1" si="12"/>
        <v>0</v>
      </c>
      <c r="L28" s="51" t="s">
        <v>52</v>
      </c>
      <c r="M28" s="52" t="s">
        <v>47</v>
      </c>
      <c r="N28" s="53" t="s">
        <v>47</v>
      </c>
      <c r="O28" s="54" t="s">
        <v>83</v>
      </c>
      <c r="P28" s="55" t="s">
        <v>49</v>
      </c>
      <c r="Q28" s="56">
        <v>97633</v>
      </c>
      <c r="R28" s="57" t="s">
        <v>84</v>
      </c>
      <c r="S28" s="58" t="s">
        <v>66</v>
      </c>
      <c r="T28" s="59">
        <v>56.74</v>
      </c>
      <c r="U28" s="60"/>
      <c r="V28" s="60"/>
      <c r="W28" s="61"/>
      <c r="X28" s="62" t="s">
        <v>85</v>
      </c>
      <c r="Y28" s="63"/>
      <c r="Z28" s="63"/>
    </row>
    <row r="29" spans="1:26" s="64" customFormat="1" x14ac:dyDescent="0.2">
      <c r="A29" s="49">
        <f t="shared" si="18"/>
        <v>3</v>
      </c>
      <c r="B29" s="50">
        <f t="shared" ca="1" si="9"/>
        <v>3</v>
      </c>
      <c r="C29" s="50">
        <f t="shared" ca="1" si="13"/>
        <v>3</v>
      </c>
      <c r="D29" s="50">
        <f t="shared" ca="1" si="10"/>
        <v>5</v>
      </c>
      <c r="E29" s="50">
        <f t="shared" ca="1" si="14"/>
        <v>1</v>
      </c>
      <c r="F29" s="50">
        <f t="shared" ca="1" si="15"/>
        <v>1</v>
      </c>
      <c r="G29" s="50">
        <f t="shared" ca="1" si="16"/>
        <v>2</v>
      </c>
      <c r="H29" s="50">
        <f t="shared" ca="1" si="17"/>
        <v>0</v>
      </c>
      <c r="I29" s="50">
        <f t="shared" ca="1" si="8"/>
        <v>0</v>
      </c>
      <c r="J29" s="50">
        <f t="shared" ca="1" si="11"/>
        <v>18</v>
      </c>
      <c r="K29" s="50">
        <f t="shared" ca="1" si="12"/>
        <v>5</v>
      </c>
      <c r="L29" s="51" t="s">
        <v>52</v>
      </c>
      <c r="M29" s="52" t="s">
        <v>61</v>
      </c>
      <c r="N29" s="53" t="s">
        <v>61</v>
      </c>
      <c r="O29" s="54" t="s">
        <v>86</v>
      </c>
      <c r="P29" s="55" t="s">
        <v>49</v>
      </c>
      <c r="Q29" s="56"/>
      <c r="R29" s="57" t="s">
        <v>87</v>
      </c>
      <c r="S29" s="58" t="s">
        <v>48</v>
      </c>
      <c r="T29" s="59"/>
      <c r="U29" s="60"/>
      <c r="V29" s="60"/>
      <c r="W29" s="61"/>
      <c r="X29" s="62" t="s">
        <v>9</v>
      </c>
      <c r="Y29" s="63"/>
      <c r="Z29" s="63"/>
    </row>
    <row r="30" spans="1:26" s="64" customFormat="1" ht="22.5" x14ac:dyDescent="0.2">
      <c r="A30" s="49" t="str">
        <f t="shared" si="18"/>
        <v>S</v>
      </c>
      <c r="B30" s="50">
        <f t="shared" ca="1" si="9"/>
        <v>3</v>
      </c>
      <c r="C30" s="50" t="str">
        <f t="shared" ca="1" si="13"/>
        <v>S</v>
      </c>
      <c r="D30" s="50">
        <f t="shared" ca="1" si="10"/>
        <v>0</v>
      </c>
      <c r="E30" s="50">
        <f t="shared" ca="1" si="14"/>
        <v>1</v>
      </c>
      <c r="F30" s="50">
        <f t="shared" ca="1" si="15"/>
        <v>1</v>
      </c>
      <c r="G30" s="50">
        <f t="shared" ca="1" si="16"/>
        <v>2</v>
      </c>
      <c r="H30" s="50">
        <f t="shared" ca="1" si="17"/>
        <v>0</v>
      </c>
      <c r="I30" s="50">
        <f t="shared" ca="1" si="8"/>
        <v>0</v>
      </c>
      <c r="J30" s="50">
        <f t="shared" ca="1" si="11"/>
        <v>0</v>
      </c>
      <c r="K30" s="50">
        <f t="shared" ca="1" si="12"/>
        <v>0</v>
      </c>
      <c r="L30" s="51" t="s">
        <v>52</v>
      </c>
      <c r="M30" s="52" t="s">
        <v>47</v>
      </c>
      <c r="N30" s="53" t="s">
        <v>47</v>
      </c>
      <c r="O30" s="54" t="s">
        <v>88</v>
      </c>
      <c r="P30" s="55" t="s">
        <v>49</v>
      </c>
      <c r="Q30" s="56">
        <v>97645</v>
      </c>
      <c r="R30" s="57" t="s">
        <v>89</v>
      </c>
      <c r="S30" s="58" t="s">
        <v>66</v>
      </c>
      <c r="T30" s="59">
        <v>4</v>
      </c>
      <c r="U30" s="60"/>
      <c r="V30" s="60"/>
      <c r="W30" s="61"/>
      <c r="X30" s="62" t="s">
        <v>67</v>
      </c>
      <c r="Y30" s="63"/>
      <c r="Z30" s="63"/>
    </row>
    <row r="31" spans="1:26" s="64" customFormat="1" ht="22.5" x14ac:dyDescent="0.2">
      <c r="A31" s="49" t="str">
        <f t="shared" si="18"/>
        <v>S</v>
      </c>
      <c r="B31" s="50">
        <f t="shared" ca="1" si="9"/>
        <v>3</v>
      </c>
      <c r="C31" s="50" t="str">
        <f t="shared" ca="1" si="13"/>
        <v>S</v>
      </c>
      <c r="D31" s="50">
        <f t="shared" ca="1" si="10"/>
        <v>0</v>
      </c>
      <c r="E31" s="50">
        <f t="shared" ca="1" si="14"/>
        <v>1</v>
      </c>
      <c r="F31" s="50">
        <f t="shared" ca="1" si="15"/>
        <v>1</v>
      </c>
      <c r="G31" s="50">
        <f t="shared" ca="1" si="16"/>
        <v>2</v>
      </c>
      <c r="H31" s="50">
        <f t="shared" ca="1" si="17"/>
        <v>0</v>
      </c>
      <c r="I31" s="50">
        <f t="shared" ca="1" si="8"/>
        <v>0</v>
      </c>
      <c r="J31" s="50">
        <f t="shared" ca="1" si="11"/>
        <v>0</v>
      </c>
      <c r="K31" s="50">
        <f t="shared" ca="1" si="12"/>
        <v>0</v>
      </c>
      <c r="L31" s="51" t="s">
        <v>52</v>
      </c>
      <c r="M31" s="52" t="s">
        <v>47</v>
      </c>
      <c r="N31" s="53" t="s">
        <v>47</v>
      </c>
      <c r="O31" s="54" t="s">
        <v>90</v>
      </c>
      <c r="P31" s="55" t="s">
        <v>57</v>
      </c>
      <c r="Q31" s="56">
        <v>20112</v>
      </c>
      <c r="R31" s="57" t="s">
        <v>81</v>
      </c>
      <c r="S31" s="58" t="s">
        <v>82</v>
      </c>
      <c r="T31" s="59">
        <v>141.85</v>
      </c>
      <c r="U31" s="60"/>
      <c r="V31" s="60"/>
      <c r="W31" s="61"/>
      <c r="X31" s="62" t="s">
        <v>9</v>
      </c>
      <c r="Y31" s="63"/>
      <c r="Z31" s="63"/>
    </row>
    <row r="32" spans="1:26" s="64" customFormat="1" ht="22.5" x14ac:dyDescent="0.2">
      <c r="A32" s="49" t="str">
        <f t="shared" si="18"/>
        <v>S</v>
      </c>
      <c r="B32" s="50">
        <f t="shared" ca="1" si="9"/>
        <v>3</v>
      </c>
      <c r="C32" s="50" t="str">
        <f t="shared" ca="1" si="13"/>
        <v>S</v>
      </c>
      <c r="D32" s="50">
        <f t="shared" ca="1" si="10"/>
        <v>0</v>
      </c>
      <c r="E32" s="50">
        <f t="shared" ca="1" si="14"/>
        <v>1</v>
      </c>
      <c r="F32" s="50">
        <f t="shared" ca="1" si="15"/>
        <v>1</v>
      </c>
      <c r="G32" s="50">
        <f t="shared" ca="1" si="16"/>
        <v>2</v>
      </c>
      <c r="H32" s="50">
        <f t="shared" ca="1" si="17"/>
        <v>0</v>
      </c>
      <c r="I32" s="50">
        <f t="shared" ca="1" si="8"/>
        <v>0</v>
      </c>
      <c r="J32" s="50">
        <f t="shared" ca="1" si="11"/>
        <v>0</v>
      </c>
      <c r="K32" s="50">
        <f t="shared" ca="1" si="12"/>
        <v>0</v>
      </c>
      <c r="L32" s="51" t="s">
        <v>52</v>
      </c>
      <c r="M32" s="52" t="s">
        <v>47</v>
      </c>
      <c r="N32" s="53" t="s">
        <v>47</v>
      </c>
      <c r="O32" s="54" t="s">
        <v>91</v>
      </c>
      <c r="P32" s="55" t="s">
        <v>57</v>
      </c>
      <c r="Q32" s="56">
        <v>20163</v>
      </c>
      <c r="R32" s="57" t="s">
        <v>78</v>
      </c>
      <c r="S32" s="58" t="s">
        <v>79</v>
      </c>
      <c r="T32" s="59">
        <v>1</v>
      </c>
      <c r="U32" s="60"/>
      <c r="V32" s="60"/>
      <c r="W32" s="61"/>
      <c r="X32" s="62" t="s">
        <v>9</v>
      </c>
      <c r="Y32" s="63"/>
      <c r="Z32" s="63"/>
    </row>
    <row r="33" spans="1:26" s="64" customFormat="1" ht="22.5" x14ac:dyDescent="0.2">
      <c r="A33" s="49" t="str">
        <f t="shared" si="18"/>
        <v>S</v>
      </c>
      <c r="B33" s="50">
        <f t="shared" ca="1" si="9"/>
        <v>3</v>
      </c>
      <c r="C33" s="50" t="str">
        <f t="shared" ca="1" si="13"/>
        <v>S</v>
      </c>
      <c r="D33" s="50">
        <f t="shared" ca="1" si="10"/>
        <v>0</v>
      </c>
      <c r="E33" s="50">
        <f t="shared" ca="1" si="14"/>
        <v>1</v>
      </c>
      <c r="F33" s="50">
        <f t="shared" ca="1" si="15"/>
        <v>1</v>
      </c>
      <c r="G33" s="50">
        <f t="shared" ca="1" si="16"/>
        <v>2</v>
      </c>
      <c r="H33" s="50">
        <f t="shared" ca="1" si="17"/>
        <v>0</v>
      </c>
      <c r="I33" s="50">
        <f t="shared" ca="1" si="8"/>
        <v>0</v>
      </c>
      <c r="J33" s="50">
        <f t="shared" ca="1" si="11"/>
        <v>0</v>
      </c>
      <c r="K33" s="50">
        <f t="shared" ca="1" si="12"/>
        <v>0</v>
      </c>
      <c r="L33" s="51" t="s">
        <v>52</v>
      </c>
      <c r="M33" s="52" t="s">
        <v>47</v>
      </c>
      <c r="N33" s="53" t="s">
        <v>47</v>
      </c>
      <c r="O33" s="54" t="s">
        <v>92</v>
      </c>
      <c r="P33" s="55" t="s">
        <v>49</v>
      </c>
      <c r="Q33" s="56">
        <v>97633</v>
      </c>
      <c r="R33" s="57" t="s">
        <v>84</v>
      </c>
      <c r="S33" s="58" t="s">
        <v>66</v>
      </c>
      <c r="T33" s="59">
        <v>2.4</v>
      </c>
      <c r="U33" s="60"/>
      <c r="V33" s="60"/>
      <c r="W33" s="61"/>
      <c r="X33" s="62" t="s">
        <v>85</v>
      </c>
      <c r="Y33" s="63"/>
      <c r="Z33" s="63"/>
    </row>
    <row r="34" spans="1:26" s="64" customFormat="1" x14ac:dyDescent="0.2">
      <c r="A34" s="49">
        <f t="shared" si="18"/>
        <v>3</v>
      </c>
      <c r="B34" s="50">
        <f t="shared" ca="1" si="9"/>
        <v>3</v>
      </c>
      <c r="C34" s="50">
        <f t="shared" ca="1" si="13"/>
        <v>3</v>
      </c>
      <c r="D34" s="50">
        <f t="shared" ca="1" si="10"/>
        <v>2</v>
      </c>
      <c r="E34" s="50">
        <f t="shared" ca="1" si="14"/>
        <v>1</v>
      </c>
      <c r="F34" s="50">
        <f t="shared" ca="1" si="15"/>
        <v>1</v>
      </c>
      <c r="G34" s="50">
        <f t="shared" ca="1" si="16"/>
        <v>3</v>
      </c>
      <c r="H34" s="50">
        <f t="shared" ca="1" si="17"/>
        <v>0</v>
      </c>
      <c r="I34" s="50">
        <f t="shared" ca="1" si="8"/>
        <v>0</v>
      </c>
      <c r="J34" s="50">
        <f t="shared" ca="1" si="11"/>
        <v>13</v>
      </c>
      <c r="K34" s="50">
        <f t="shared" ca="1" si="12"/>
        <v>2</v>
      </c>
      <c r="L34" s="51" t="s">
        <v>52</v>
      </c>
      <c r="M34" s="52" t="s">
        <v>61</v>
      </c>
      <c r="N34" s="53" t="s">
        <v>61</v>
      </c>
      <c r="O34" s="54" t="s">
        <v>93</v>
      </c>
      <c r="P34" s="55" t="s">
        <v>49</v>
      </c>
      <c r="Q34" s="56"/>
      <c r="R34" s="57" t="s">
        <v>94</v>
      </c>
      <c r="S34" s="58" t="s">
        <v>48</v>
      </c>
      <c r="T34" s="59"/>
      <c r="U34" s="60"/>
      <c r="V34" s="60"/>
      <c r="W34" s="61"/>
      <c r="X34" s="62" t="s">
        <v>9</v>
      </c>
      <c r="Y34" s="63"/>
      <c r="Z34" s="63"/>
    </row>
    <row r="35" spans="1:26" s="64" customFormat="1" ht="22.5" x14ac:dyDescent="0.2">
      <c r="A35" s="49" t="str">
        <f t="shared" si="18"/>
        <v>S</v>
      </c>
      <c r="B35" s="50">
        <f t="shared" ca="1" si="9"/>
        <v>3</v>
      </c>
      <c r="C35" s="50" t="str">
        <f t="shared" ca="1" si="13"/>
        <v>S</v>
      </c>
      <c r="D35" s="50">
        <f t="shared" ca="1" si="10"/>
        <v>0</v>
      </c>
      <c r="E35" s="50">
        <f t="shared" ca="1" si="14"/>
        <v>1</v>
      </c>
      <c r="F35" s="50">
        <f t="shared" ca="1" si="15"/>
        <v>1</v>
      </c>
      <c r="G35" s="50">
        <f t="shared" ca="1" si="16"/>
        <v>3</v>
      </c>
      <c r="H35" s="50">
        <f t="shared" ca="1" si="17"/>
        <v>0</v>
      </c>
      <c r="I35" s="50">
        <f t="shared" ca="1" si="8"/>
        <v>0</v>
      </c>
      <c r="J35" s="50">
        <f t="shared" ca="1" si="11"/>
        <v>0</v>
      </c>
      <c r="K35" s="50">
        <f t="shared" ca="1" si="12"/>
        <v>0</v>
      </c>
      <c r="L35" s="51" t="s">
        <v>52</v>
      </c>
      <c r="M35" s="52" t="s">
        <v>47</v>
      </c>
      <c r="N35" s="53" t="s">
        <v>47</v>
      </c>
      <c r="O35" s="54" t="s">
        <v>95</v>
      </c>
      <c r="P35" s="55" t="s">
        <v>57</v>
      </c>
      <c r="Q35" s="56">
        <v>20112</v>
      </c>
      <c r="R35" s="57" t="s">
        <v>81</v>
      </c>
      <c r="S35" s="58" t="s">
        <v>82</v>
      </c>
      <c r="T35" s="59">
        <v>36.630000000000003</v>
      </c>
      <c r="U35" s="60"/>
      <c r="V35" s="60"/>
      <c r="W35" s="61"/>
      <c r="X35" s="62" t="s">
        <v>9</v>
      </c>
      <c r="Y35" s="63"/>
      <c r="Z35" s="63"/>
    </row>
    <row r="36" spans="1:26" s="64" customFormat="1" x14ac:dyDescent="0.2">
      <c r="A36" s="49">
        <f t="shared" si="18"/>
        <v>3</v>
      </c>
      <c r="B36" s="50">
        <f t="shared" ca="1" si="9"/>
        <v>3</v>
      </c>
      <c r="C36" s="50">
        <f t="shared" ca="1" si="13"/>
        <v>3</v>
      </c>
      <c r="D36" s="50">
        <f t="shared" ca="1" si="10"/>
        <v>3</v>
      </c>
      <c r="E36" s="50">
        <f t="shared" ca="1" si="14"/>
        <v>1</v>
      </c>
      <c r="F36" s="50">
        <f t="shared" ca="1" si="15"/>
        <v>1</v>
      </c>
      <c r="G36" s="50">
        <f t="shared" ca="1" si="16"/>
        <v>4</v>
      </c>
      <c r="H36" s="50">
        <f t="shared" ca="1" si="17"/>
        <v>0</v>
      </c>
      <c r="I36" s="50">
        <f t="shared" ca="1" si="8"/>
        <v>0</v>
      </c>
      <c r="J36" s="50">
        <f t="shared" ca="1" si="11"/>
        <v>11</v>
      </c>
      <c r="K36" s="50">
        <f t="shared" ca="1" si="12"/>
        <v>3</v>
      </c>
      <c r="L36" s="51" t="s">
        <v>52</v>
      </c>
      <c r="M36" s="52" t="s">
        <v>61</v>
      </c>
      <c r="N36" s="53" t="s">
        <v>61</v>
      </c>
      <c r="O36" s="54" t="s">
        <v>96</v>
      </c>
      <c r="P36" s="55" t="s">
        <v>49</v>
      </c>
      <c r="Q36" s="56"/>
      <c r="R36" s="57" t="s">
        <v>97</v>
      </c>
      <c r="S36" s="58" t="s">
        <v>48</v>
      </c>
      <c r="T36" s="59"/>
      <c r="U36" s="60"/>
      <c r="V36" s="60"/>
      <c r="W36" s="61"/>
      <c r="X36" s="62" t="s">
        <v>9</v>
      </c>
      <c r="Y36" s="63"/>
      <c r="Z36" s="63"/>
    </row>
    <row r="37" spans="1:26" s="64" customFormat="1" x14ac:dyDescent="0.2">
      <c r="A37" s="49" t="str">
        <f t="shared" si="18"/>
        <v>S</v>
      </c>
      <c r="B37" s="50">
        <f t="shared" ca="1" si="9"/>
        <v>3</v>
      </c>
      <c r="C37" s="50" t="str">
        <f t="shared" ca="1" si="13"/>
        <v>S</v>
      </c>
      <c r="D37" s="50">
        <f t="shared" ca="1" si="10"/>
        <v>0</v>
      </c>
      <c r="E37" s="50">
        <f t="shared" ca="1" si="14"/>
        <v>1</v>
      </c>
      <c r="F37" s="50">
        <f t="shared" ca="1" si="15"/>
        <v>1</v>
      </c>
      <c r="G37" s="50">
        <f t="shared" ca="1" si="16"/>
        <v>4</v>
      </c>
      <c r="H37" s="50">
        <f t="shared" ca="1" si="17"/>
        <v>0</v>
      </c>
      <c r="I37" s="50">
        <f t="shared" ca="1" si="8"/>
        <v>0</v>
      </c>
      <c r="J37" s="50">
        <f t="shared" ca="1" si="11"/>
        <v>0</v>
      </c>
      <c r="K37" s="50">
        <f t="shared" ca="1" si="12"/>
        <v>0</v>
      </c>
      <c r="L37" s="51" t="s">
        <v>52</v>
      </c>
      <c r="M37" s="52" t="s">
        <v>47</v>
      </c>
      <c r="N37" s="53" t="s">
        <v>47</v>
      </c>
      <c r="O37" s="54" t="s">
        <v>98</v>
      </c>
      <c r="P37" s="55" t="s">
        <v>57</v>
      </c>
      <c r="Q37" s="56">
        <v>20109</v>
      </c>
      <c r="R37" s="57" t="s">
        <v>99</v>
      </c>
      <c r="S37" s="58" t="s">
        <v>82</v>
      </c>
      <c r="T37" s="59">
        <v>103.64</v>
      </c>
      <c r="U37" s="60"/>
      <c r="V37" s="60"/>
      <c r="W37" s="61"/>
      <c r="X37" s="62" t="s">
        <v>9</v>
      </c>
      <c r="Y37" s="63"/>
      <c r="Z37" s="63"/>
    </row>
    <row r="38" spans="1:26" s="64" customFormat="1" ht="22.5" x14ac:dyDescent="0.2">
      <c r="A38" s="49" t="str">
        <f t="shared" si="18"/>
        <v>S</v>
      </c>
      <c r="B38" s="50">
        <f t="shared" ca="1" si="9"/>
        <v>3</v>
      </c>
      <c r="C38" s="50" t="str">
        <f t="shared" ca="1" si="13"/>
        <v>S</v>
      </c>
      <c r="D38" s="50">
        <f t="shared" ca="1" si="10"/>
        <v>0</v>
      </c>
      <c r="E38" s="50">
        <f t="shared" ca="1" si="14"/>
        <v>1</v>
      </c>
      <c r="F38" s="50">
        <f t="shared" ca="1" si="15"/>
        <v>1</v>
      </c>
      <c r="G38" s="50">
        <f t="shared" ca="1" si="16"/>
        <v>4</v>
      </c>
      <c r="H38" s="50">
        <f t="shared" ca="1" si="17"/>
        <v>0</v>
      </c>
      <c r="I38" s="50">
        <f t="shared" ca="1" si="8"/>
        <v>0</v>
      </c>
      <c r="J38" s="50">
        <f t="shared" ca="1" si="11"/>
        <v>0</v>
      </c>
      <c r="K38" s="50">
        <f t="shared" ca="1" si="12"/>
        <v>0</v>
      </c>
      <c r="L38" s="51" t="s">
        <v>52</v>
      </c>
      <c r="M38" s="52" t="s">
        <v>47</v>
      </c>
      <c r="N38" s="53" t="s">
        <v>47</v>
      </c>
      <c r="O38" s="54" t="s">
        <v>100</v>
      </c>
      <c r="P38" s="55" t="s">
        <v>49</v>
      </c>
      <c r="Q38" s="56">
        <v>97622</v>
      </c>
      <c r="R38" s="57" t="s">
        <v>72</v>
      </c>
      <c r="S38" s="58" t="s">
        <v>73</v>
      </c>
      <c r="T38" s="59">
        <v>6.6000000000000003E-2</v>
      </c>
      <c r="U38" s="60"/>
      <c r="V38" s="60"/>
      <c r="W38" s="61"/>
      <c r="X38" s="62" t="s">
        <v>74</v>
      </c>
      <c r="Y38" s="63"/>
      <c r="Z38" s="63"/>
    </row>
    <row r="39" spans="1:26" s="64" customFormat="1" x14ac:dyDescent="0.2">
      <c r="A39" s="49">
        <f t="shared" si="18"/>
        <v>3</v>
      </c>
      <c r="B39" s="50">
        <f t="shared" ca="1" si="9"/>
        <v>3</v>
      </c>
      <c r="C39" s="50">
        <f t="shared" ca="1" si="13"/>
        <v>3</v>
      </c>
      <c r="D39" s="50">
        <f t="shared" ca="1" si="10"/>
        <v>2</v>
      </c>
      <c r="E39" s="50">
        <f t="shared" ca="1" si="14"/>
        <v>1</v>
      </c>
      <c r="F39" s="50">
        <f t="shared" ca="1" si="15"/>
        <v>1</v>
      </c>
      <c r="G39" s="50">
        <f t="shared" ca="1" si="16"/>
        <v>5</v>
      </c>
      <c r="H39" s="50">
        <f t="shared" ca="1" si="17"/>
        <v>0</v>
      </c>
      <c r="I39" s="50">
        <f t="shared" ca="1" si="8"/>
        <v>0</v>
      </c>
      <c r="J39" s="50">
        <f t="shared" ca="1" si="11"/>
        <v>8</v>
      </c>
      <c r="K39" s="50">
        <f t="shared" ca="1" si="12"/>
        <v>2</v>
      </c>
      <c r="L39" s="51" t="s">
        <v>52</v>
      </c>
      <c r="M39" s="52" t="s">
        <v>61</v>
      </c>
      <c r="N39" s="53" t="s">
        <v>61</v>
      </c>
      <c r="O39" s="54" t="s">
        <v>101</v>
      </c>
      <c r="P39" s="55" t="s">
        <v>49</v>
      </c>
      <c r="Q39" s="56"/>
      <c r="R39" s="57" t="s">
        <v>102</v>
      </c>
      <c r="S39" s="58" t="s">
        <v>48</v>
      </c>
      <c r="T39" s="59"/>
      <c r="U39" s="60"/>
      <c r="V39" s="60"/>
      <c r="W39" s="61"/>
      <c r="X39" s="62" t="s">
        <v>9</v>
      </c>
      <c r="Y39" s="63"/>
      <c r="Z39" s="63"/>
    </row>
    <row r="40" spans="1:26" s="64" customFormat="1" ht="22.5" x14ac:dyDescent="0.2">
      <c r="A40" s="49" t="str">
        <f t="shared" si="18"/>
        <v>S</v>
      </c>
      <c r="B40" s="50">
        <f t="shared" ca="1" si="9"/>
        <v>3</v>
      </c>
      <c r="C40" s="50" t="str">
        <f t="shared" ca="1" si="13"/>
        <v>S</v>
      </c>
      <c r="D40" s="50">
        <f t="shared" ca="1" si="10"/>
        <v>0</v>
      </c>
      <c r="E40" s="50">
        <f t="shared" ca="1" si="14"/>
        <v>1</v>
      </c>
      <c r="F40" s="50">
        <f t="shared" ca="1" si="15"/>
        <v>1</v>
      </c>
      <c r="G40" s="50">
        <f t="shared" ca="1" si="16"/>
        <v>5</v>
      </c>
      <c r="H40" s="50">
        <f t="shared" ca="1" si="17"/>
        <v>0</v>
      </c>
      <c r="I40" s="50">
        <f t="shared" ca="1" si="8"/>
        <v>0</v>
      </c>
      <c r="J40" s="50">
        <f t="shared" ca="1" si="11"/>
        <v>0</v>
      </c>
      <c r="K40" s="50">
        <f t="shared" ca="1" si="12"/>
        <v>0</v>
      </c>
      <c r="L40" s="51" t="s">
        <v>52</v>
      </c>
      <c r="M40" s="52" t="s">
        <v>47</v>
      </c>
      <c r="N40" s="53" t="s">
        <v>47</v>
      </c>
      <c r="O40" s="54" t="s">
        <v>103</v>
      </c>
      <c r="P40" s="55" t="s">
        <v>57</v>
      </c>
      <c r="Q40" s="56">
        <v>20163</v>
      </c>
      <c r="R40" s="57" t="s">
        <v>78</v>
      </c>
      <c r="S40" s="58" t="s">
        <v>79</v>
      </c>
      <c r="T40" s="59">
        <v>4</v>
      </c>
      <c r="U40" s="60"/>
      <c r="V40" s="60"/>
      <c r="W40" s="61"/>
      <c r="X40" s="62" t="s">
        <v>9</v>
      </c>
      <c r="Y40" s="63"/>
      <c r="Z40" s="63"/>
    </row>
    <row r="41" spans="1:26" s="64" customFormat="1" x14ac:dyDescent="0.2">
      <c r="A41" s="49">
        <f t="shared" si="18"/>
        <v>3</v>
      </c>
      <c r="B41" s="50">
        <f t="shared" ca="1" si="9"/>
        <v>3</v>
      </c>
      <c r="C41" s="50">
        <f t="shared" ca="1" si="13"/>
        <v>3</v>
      </c>
      <c r="D41" s="50">
        <f t="shared" ca="1" si="10"/>
        <v>3</v>
      </c>
      <c r="E41" s="50">
        <f t="shared" ca="1" si="14"/>
        <v>1</v>
      </c>
      <c r="F41" s="50">
        <f t="shared" ca="1" si="15"/>
        <v>1</v>
      </c>
      <c r="G41" s="50">
        <f t="shared" ca="1" si="16"/>
        <v>6</v>
      </c>
      <c r="H41" s="50">
        <f t="shared" ca="1" si="17"/>
        <v>0</v>
      </c>
      <c r="I41" s="50">
        <f t="shared" ca="1" si="8"/>
        <v>0</v>
      </c>
      <c r="J41" s="50">
        <f t="shared" ca="1" si="11"/>
        <v>6</v>
      </c>
      <c r="K41" s="50">
        <f t="shared" ca="1" si="12"/>
        <v>3</v>
      </c>
      <c r="L41" s="51" t="s">
        <v>52</v>
      </c>
      <c r="M41" s="52" t="s">
        <v>61</v>
      </c>
      <c r="N41" s="53" t="s">
        <v>61</v>
      </c>
      <c r="O41" s="54" t="s">
        <v>104</v>
      </c>
      <c r="P41" s="55" t="s">
        <v>49</v>
      </c>
      <c r="Q41" s="56"/>
      <c r="R41" s="57" t="s">
        <v>87</v>
      </c>
      <c r="S41" s="58" t="s">
        <v>48</v>
      </c>
      <c r="T41" s="59"/>
      <c r="U41" s="60"/>
      <c r="V41" s="60"/>
      <c r="W41" s="61"/>
      <c r="X41" s="62" t="s">
        <v>9</v>
      </c>
      <c r="Y41" s="63"/>
      <c r="Z41" s="63"/>
    </row>
    <row r="42" spans="1:26" s="64" customFormat="1" x14ac:dyDescent="0.2">
      <c r="A42" s="49" t="str">
        <f t="shared" si="18"/>
        <v>S</v>
      </c>
      <c r="B42" s="50">
        <f t="shared" ca="1" si="9"/>
        <v>3</v>
      </c>
      <c r="C42" s="50" t="str">
        <f t="shared" ca="1" si="13"/>
        <v>S</v>
      </c>
      <c r="D42" s="50">
        <f t="shared" ca="1" si="10"/>
        <v>0</v>
      </c>
      <c r="E42" s="50">
        <f t="shared" ca="1" si="14"/>
        <v>1</v>
      </c>
      <c r="F42" s="50">
        <f t="shared" ca="1" si="15"/>
        <v>1</v>
      </c>
      <c r="G42" s="50">
        <f t="shared" ca="1" si="16"/>
        <v>6</v>
      </c>
      <c r="H42" s="50">
        <f t="shared" ca="1" si="17"/>
        <v>0</v>
      </c>
      <c r="I42" s="50">
        <f t="shared" ca="1" si="8"/>
        <v>0</v>
      </c>
      <c r="J42" s="50">
        <f t="shared" ca="1" si="11"/>
        <v>0</v>
      </c>
      <c r="K42" s="50">
        <f t="shared" ca="1" si="12"/>
        <v>0</v>
      </c>
      <c r="L42" s="51" t="s">
        <v>52</v>
      </c>
      <c r="M42" s="52" t="s">
        <v>47</v>
      </c>
      <c r="N42" s="53" t="s">
        <v>47</v>
      </c>
      <c r="O42" s="54" t="s">
        <v>105</v>
      </c>
      <c r="P42" s="55" t="s">
        <v>57</v>
      </c>
      <c r="Q42" s="56">
        <v>20101</v>
      </c>
      <c r="R42" s="57" t="s">
        <v>106</v>
      </c>
      <c r="S42" s="58" t="s">
        <v>82</v>
      </c>
      <c r="T42" s="59">
        <v>130.77000000000001</v>
      </c>
      <c r="U42" s="60"/>
      <c r="V42" s="60"/>
      <c r="W42" s="61"/>
      <c r="X42" s="62" t="s">
        <v>9</v>
      </c>
      <c r="Y42" s="63"/>
      <c r="Z42" s="63"/>
    </row>
    <row r="43" spans="1:26" s="64" customFormat="1" ht="22.5" x14ac:dyDescent="0.2">
      <c r="A43" s="49" t="str">
        <f t="shared" si="18"/>
        <v>S</v>
      </c>
      <c r="B43" s="50">
        <f t="shared" ca="1" si="9"/>
        <v>3</v>
      </c>
      <c r="C43" s="50" t="str">
        <f t="shared" ca="1" si="13"/>
        <v>S</v>
      </c>
      <c r="D43" s="50">
        <f t="shared" ca="1" si="10"/>
        <v>0</v>
      </c>
      <c r="E43" s="50">
        <f t="shared" ca="1" si="14"/>
        <v>1</v>
      </c>
      <c r="F43" s="50">
        <f t="shared" ca="1" si="15"/>
        <v>1</v>
      </c>
      <c r="G43" s="50">
        <f t="shared" ca="1" si="16"/>
        <v>6</v>
      </c>
      <c r="H43" s="50">
        <f t="shared" ca="1" si="17"/>
        <v>0</v>
      </c>
      <c r="I43" s="50">
        <f t="shared" ca="1" si="8"/>
        <v>0</v>
      </c>
      <c r="J43" s="50">
        <f t="shared" ca="1" si="11"/>
        <v>0</v>
      </c>
      <c r="K43" s="50">
        <f t="shared" ca="1" si="12"/>
        <v>0</v>
      </c>
      <c r="L43" s="51" t="s">
        <v>52</v>
      </c>
      <c r="M43" s="52" t="s">
        <v>47</v>
      </c>
      <c r="N43" s="53" t="s">
        <v>47</v>
      </c>
      <c r="O43" s="54" t="s">
        <v>107</v>
      </c>
      <c r="P43" s="55" t="s">
        <v>57</v>
      </c>
      <c r="Q43" s="56">
        <v>20103</v>
      </c>
      <c r="R43" s="57" t="s">
        <v>108</v>
      </c>
      <c r="S43" s="58" t="s">
        <v>82</v>
      </c>
      <c r="T43" s="59">
        <v>48.86</v>
      </c>
      <c r="U43" s="60"/>
      <c r="V43" s="60"/>
      <c r="W43" s="61"/>
      <c r="X43" s="62" t="s">
        <v>9</v>
      </c>
      <c r="Y43" s="63"/>
      <c r="Z43" s="63"/>
    </row>
    <row r="44" spans="1:26" s="64" customFormat="1" x14ac:dyDescent="0.2">
      <c r="A44" s="49">
        <f t="shared" ref="A44:A58" si="19">CHOOSE(1+LOG(1+2*(ORÇAMENTO.Nivel="Nível 1")+4*(ORÇAMENTO.Nivel="Nível 2")+8*(ORÇAMENTO.Nivel="Nível 3")+16*(ORÇAMENTO.Nivel="Nível 4")+32*(ORÇAMENTO.Nivel="Serviço"),2),0,1,2,3,4,"S")</f>
        <v>3</v>
      </c>
      <c r="B44" s="50">
        <f t="shared" ca="1" si="9"/>
        <v>3</v>
      </c>
      <c r="C44" s="50">
        <f t="shared" ca="1" si="13"/>
        <v>3</v>
      </c>
      <c r="D44" s="50">
        <f t="shared" ca="1" si="10"/>
        <v>3</v>
      </c>
      <c r="E44" s="50">
        <f t="shared" ca="1" si="14"/>
        <v>1</v>
      </c>
      <c r="F44" s="50">
        <f t="shared" ca="1" si="15"/>
        <v>1</v>
      </c>
      <c r="G44" s="50">
        <f t="shared" ca="1" si="16"/>
        <v>7</v>
      </c>
      <c r="H44" s="50">
        <f t="shared" ca="1" si="17"/>
        <v>0</v>
      </c>
      <c r="I44" s="50">
        <f t="shared" ca="1" si="8"/>
        <v>0</v>
      </c>
      <c r="J44" s="50">
        <f t="shared" ca="1" si="11"/>
        <v>3</v>
      </c>
      <c r="K44" s="50" t="e">
        <f t="shared" ca="1" si="12"/>
        <v>#N/A</v>
      </c>
      <c r="L44" s="51" t="s">
        <v>52</v>
      </c>
      <c r="M44" s="52" t="s">
        <v>61</v>
      </c>
      <c r="N44" s="53" t="s">
        <v>61</v>
      </c>
      <c r="O44" s="54" t="s">
        <v>109</v>
      </c>
      <c r="P44" s="55" t="s">
        <v>49</v>
      </c>
      <c r="Q44" s="56"/>
      <c r="R44" s="57" t="s">
        <v>110</v>
      </c>
      <c r="S44" s="58" t="s">
        <v>48</v>
      </c>
      <c r="T44" s="59"/>
      <c r="U44" s="60"/>
      <c r="V44" s="60"/>
      <c r="W44" s="61"/>
      <c r="X44" s="62" t="s">
        <v>9</v>
      </c>
      <c r="Y44" s="63"/>
      <c r="Z44" s="63"/>
    </row>
    <row r="45" spans="1:26" s="64" customFormat="1" ht="22.5" x14ac:dyDescent="0.2">
      <c r="A45" s="49" t="str">
        <f t="shared" si="19"/>
        <v>S</v>
      </c>
      <c r="B45" s="50">
        <f t="shared" ca="1" si="9"/>
        <v>3</v>
      </c>
      <c r="C45" s="50" t="str">
        <f t="shared" ca="1" si="13"/>
        <v>S</v>
      </c>
      <c r="D45" s="50">
        <f t="shared" ca="1" si="10"/>
        <v>0</v>
      </c>
      <c r="E45" s="50">
        <f t="shared" ca="1" si="14"/>
        <v>1</v>
      </c>
      <c r="F45" s="50">
        <f t="shared" ca="1" si="15"/>
        <v>1</v>
      </c>
      <c r="G45" s="50">
        <f t="shared" ca="1" si="16"/>
        <v>7</v>
      </c>
      <c r="H45" s="50">
        <f t="shared" ca="1" si="17"/>
        <v>0</v>
      </c>
      <c r="I45" s="50">
        <f t="shared" ca="1" si="8"/>
        <v>0</v>
      </c>
      <c r="J45" s="50">
        <f t="shared" ca="1" si="11"/>
        <v>0</v>
      </c>
      <c r="K45" s="50">
        <f t="shared" ca="1" si="12"/>
        <v>0</v>
      </c>
      <c r="L45" s="51" t="s">
        <v>52</v>
      </c>
      <c r="M45" s="52" t="s">
        <v>47</v>
      </c>
      <c r="N45" s="53" t="s">
        <v>47</v>
      </c>
      <c r="O45" s="54" t="s">
        <v>111</v>
      </c>
      <c r="P45" s="55" t="s">
        <v>57</v>
      </c>
      <c r="Q45" s="56">
        <v>20162</v>
      </c>
      <c r="R45" s="57" t="s">
        <v>112</v>
      </c>
      <c r="S45" s="58" t="s">
        <v>79</v>
      </c>
      <c r="T45" s="59">
        <v>40</v>
      </c>
      <c r="U45" s="60"/>
      <c r="V45" s="60"/>
      <c r="W45" s="61"/>
      <c r="X45" s="62" t="s">
        <v>9</v>
      </c>
      <c r="Y45" s="63"/>
      <c r="Z45" s="63"/>
    </row>
    <row r="46" spans="1:26" s="64" customFormat="1" x14ac:dyDescent="0.2">
      <c r="A46" s="49" t="str">
        <f t="shared" si="19"/>
        <v>S</v>
      </c>
      <c r="B46" s="50">
        <f t="shared" ca="1" si="9"/>
        <v>3</v>
      </c>
      <c r="C46" s="50" t="str">
        <f t="shared" ca="1" si="13"/>
        <v>S</v>
      </c>
      <c r="D46" s="50">
        <f t="shared" ca="1" si="10"/>
        <v>0</v>
      </c>
      <c r="E46" s="50">
        <f t="shared" ca="1" si="14"/>
        <v>1</v>
      </c>
      <c r="F46" s="50">
        <f t="shared" ca="1" si="15"/>
        <v>1</v>
      </c>
      <c r="G46" s="50">
        <f t="shared" ca="1" si="16"/>
        <v>7</v>
      </c>
      <c r="H46" s="50">
        <f t="shared" ca="1" si="17"/>
        <v>0</v>
      </c>
      <c r="I46" s="50">
        <f t="shared" ca="1" si="8"/>
        <v>0</v>
      </c>
      <c r="J46" s="50">
        <f t="shared" ca="1" si="11"/>
        <v>0</v>
      </c>
      <c r="K46" s="50">
        <f t="shared" ca="1" si="12"/>
        <v>0</v>
      </c>
      <c r="L46" s="51" t="s">
        <v>52</v>
      </c>
      <c r="M46" s="52" t="s">
        <v>47</v>
      </c>
      <c r="N46" s="53" t="s">
        <v>47</v>
      </c>
      <c r="O46" s="54" t="s">
        <v>113</v>
      </c>
      <c r="P46" s="55" t="s">
        <v>49</v>
      </c>
      <c r="Q46" s="56" t="s">
        <v>114</v>
      </c>
      <c r="R46" s="57" t="s">
        <v>115</v>
      </c>
      <c r="S46" s="58" t="s">
        <v>66</v>
      </c>
      <c r="T46" s="59">
        <v>7.5</v>
      </c>
      <c r="U46" s="60"/>
      <c r="V46" s="60"/>
      <c r="W46" s="61"/>
      <c r="X46" s="62" t="s">
        <v>116</v>
      </c>
      <c r="Y46" s="63"/>
      <c r="Z46" s="63"/>
    </row>
    <row r="47" spans="1:26" s="64" customFormat="1" x14ac:dyDescent="0.2">
      <c r="A47" s="49">
        <f t="shared" si="19"/>
        <v>2</v>
      </c>
      <c r="B47" s="50">
        <f t="shared" ca="1" si="9"/>
        <v>2</v>
      </c>
      <c r="C47" s="50">
        <f t="shared" ca="1" si="13"/>
        <v>2</v>
      </c>
      <c r="D47" s="50">
        <f t="shared" ca="1" si="10"/>
        <v>3</v>
      </c>
      <c r="E47" s="50">
        <f t="shared" ca="1" si="14"/>
        <v>1</v>
      </c>
      <c r="F47" s="50">
        <f t="shared" ca="1" si="15"/>
        <v>2</v>
      </c>
      <c r="G47" s="50">
        <f t="shared" ca="1" si="16"/>
        <v>0</v>
      </c>
      <c r="H47" s="50">
        <f t="shared" ca="1" si="17"/>
        <v>0</v>
      </c>
      <c r="I47" s="50">
        <f t="shared" ca="1" si="8"/>
        <v>0</v>
      </c>
      <c r="J47" s="50">
        <f t="shared" ca="1" si="11"/>
        <v>236</v>
      </c>
      <c r="K47" s="50">
        <f t="shared" ca="1" si="12"/>
        <v>3</v>
      </c>
      <c r="L47" s="51" t="s">
        <v>52</v>
      </c>
      <c r="M47" s="52" t="s">
        <v>58</v>
      </c>
      <c r="N47" s="53" t="s">
        <v>58</v>
      </c>
      <c r="O47" s="54" t="s">
        <v>117</v>
      </c>
      <c r="P47" s="55" t="s">
        <v>57</v>
      </c>
      <c r="Q47" s="56"/>
      <c r="R47" s="89" t="s">
        <v>118</v>
      </c>
      <c r="S47" s="58" t="s">
        <v>48</v>
      </c>
      <c r="T47" s="59"/>
      <c r="U47" s="60"/>
      <c r="V47" s="60"/>
      <c r="W47" s="61"/>
      <c r="X47" s="62" t="s">
        <v>9</v>
      </c>
      <c r="Y47" s="63"/>
      <c r="Z47" s="63"/>
    </row>
    <row r="48" spans="1:26" s="64" customFormat="1" ht="22.5" x14ac:dyDescent="0.2">
      <c r="A48" s="49" t="str">
        <f t="shared" si="19"/>
        <v>S</v>
      </c>
      <c r="B48" s="50">
        <f t="shared" ca="1" si="9"/>
        <v>2</v>
      </c>
      <c r="C48" s="50" t="str">
        <f t="shared" ca="1" si="13"/>
        <v>S</v>
      </c>
      <c r="D48" s="50">
        <f t="shared" ca="1" si="10"/>
        <v>0</v>
      </c>
      <c r="E48" s="50">
        <f t="shared" ca="1" si="14"/>
        <v>1</v>
      </c>
      <c r="F48" s="50">
        <f t="shared" ca="1" si="15"/>
        <v>2</v>
      </c>
      <c r="G48" s="50">
        <f t="shared" ca="1" si="16"/>
        <v>0</v>
      </c>
      <c r="H48" s="50">
        <f t="shared" ca="1" si="17"/>
        <v>0</v>
      </c>
      <c r="I48" s="50">
        <f t="shared" ca="1" si="8"/>
        <v>0</v>
      </c>
      <c r="J48" s="50">
        <f t="shared" ca="1" si="11"/>
        <v>0</v>
      </c>
      <c r="K48" s="50">
        <f t="shared" ca="1" si="12"/>
        <v>0</v>
      </c>
      <c r="L48" s="51" t="s">
        <v>52</v>
      </c>
      <c r="M48" s="52" t="s">
        <v>47</v>
      </c>
      <c r="N48" s="53" t="s">
        <v>47</v>
      </c>
      <c r="O48" s="54" t="s">
        <v>119</v>
      </c>
      <c r="P48" s="55" t="s">
        <v>49</v>
      </c>
      <c r="Q48" s="56">
        <v>72900</v>
      </c>
      <c r="R48" s="57" t="s">
        <v>120</v>
      </c>
      <c r="S48" s="58" t="s">
        <v>73</v>
      </c>
      <c r="T48" s="59">
        <v>31.309099999999997</v>
      </c>
      <c r="U48" s="60"/>
      <c r="V48" s="60"/>
      <c r="W48" s="61"/>
      <c r="X48" s="62" t="s">
        <v>9</v>
      </c>
      <c r="Y48" s="63"/>
      <c r="Z48" s="63"/>
    </row>
    <row r="49" spans="1:26" s="64" customFormat="1" x14ac:dyDescent="0.2">
      <c r="A49" s="49" t="str">
        <f t="shared" si="19"/>
        <v>S</v>
      </c>
      <c r="B49" s="50">
        <f t="shared" ca="1" si="9"/>
        <v>2</v>
      </c>
      <c r="C49" s="50" t="str">
        <f t="shared" ca="1" si="13"/>
        <v>S</v>
      </c>
      <c r="D49" s="50">
        <f t="shared" ca="1" si="10"/>
        <v>0</v>
      </c>
      <c r="E49" s="50">
        <f t="shared" ca="1" si="14"/>
        <v>1</v>
      </c>
      <c r="F49" s="50">
        <f t="shared" ca="1" si="15"/>
        <v>2</v>
      </c>
      <c r="G49" s="50">
        <f t="shared" ca="1" si="16"/>
        <v>0</v>
      </c>
      <c r="H49" s="50">
        <f t="shared" ca="1" si="17"/>
        <v>0</v>
      </c>
      <c r="I49" s="50">
        <f t="shared" ca="1" si="8"/>
        <v>0</v>
      </c>
      <c r="J49" s="50">
        <f t="shared" ca="1" si="11"/>
        <v>0</v>
      </c>
      <c r="K49" s="50">
        <f t="shared" ca="1" si="12"/>
        <v>0</v>
      </c>
      <c r="L49" s="51" t="s">
        <v>52</v>
      </c>
      <c r="M49" s="52" t="s">
        <v>47</v>
      </c>
      <c r="N49" s="53" t="s">
        <v>47</v>
      </c>
      <c r="O49" s="54" t="s">
        <v>121</v>
      </c>
      <c r="P49" s="55" t="s">
        <v>49</v>
      </c>
      <c r="Q49" s="56">
        <v>72897</v>
      </c>
      <c r="R49" s="57" t="s">
        <v>122</v>
      </c>
      <c r="S49" s="58" t="s">
        <v>73</v>
      </c>
      <c r="T49" s="59">
        <v>31.309099999999997</v>
      </c>
      <c r="U49" s="60"/>
      <c r="V49" s="60"/>
      <c r="W49" s="61"/>
      <c r="X49" s="62" t="s">
        <v>9</v>
      </c>
      <c r="Y49" s="63"/>
      <c r="Z49" s="63"/>
    </row>
    <row r="50" spans="1:26" s="64" customFormat="1" x14ac:dyDescent="0.2">
      <c r="A50" s="49">
        <f t="shared" si="19"/>
        <v>2</v>
      </c>
      <c r="B50" s="50">
        <f t="shared" ca="1" si="9"/>
        <v>2</v>
      </c>
      <c r="C50" s="50">
        <f t="shared" ca="1" si="13"/>
        <v>2</v>
      </c>
      <c r="D50" s="50">
        <f t="shared" ca="1" si="10"/>
        <v>17</v>
      </c>
      <c r="E50" s="50">
        <f t="shared" ca="1" si="14"/>
        <v>1</v>
      </c>
      <c r="F50" s="50">
        <f t="shared" ca="1" si="15"/>
        <v>3</v>
      </c>
      <c r="G50" s="50">
        <f t="shared" ca="1" si="16"/>
        <v>0</v>
      </c>
      <c r="H50" s="50">
        <f t="shared" ca="1" si="17"/>
        <v>0</v>
      </c>
      <c r="I50" s="50">
        <f t="shared" ca="1" si="8"/>
        <v>0</v>
      </c>
      <c r="J50" s="50">
        <f t="shared" ca="1" si="11"/>
        <v>233</v>
      </c>
      <c r="K50" s="50">
        <f t="shared" ca="1" si="12"/>
        <v>17</v>
      </c>
      <c r="L50" s="51" t="s">
        <v>52</v>
      </c>
      <c r="M50" s="52" t="s">
        <v>58</v>
      </c>
      <c r="N50" s="53" t="s">
        <v>58</v>
      </c>
      <c r="O50" s="54" t="s">
        <v>123</v>
      </c>
      <c r="P50" s="55" t="s">
        <v>57</v>
      </c>
      <c r="Q50" s="56"/>
      <c r="R50" s="89" t="s">
        <v>124</v>
      </c>
      <c r="S50" s="58" t="s">
        <v>48</v>
      </c>
      <c r="T50" s="59"/>
      <c r="U50" s="60"/>
      <c r="V50" s="60"/>
      <c r="W50" s="61"/>
      <c r="X50" s="62" t="s">
        <v>9</v>
      </c>
      <c r="Y50" s="63"/>
      <c r="Z50" s="63"/>
    </row>
    <row r="51" spans="1:26" s="64" customFormat="1" x14ac:dyDescent="0.2">
      <c r="A51" s="49">
        <f t="shared" si="19"/>
        <v>3</v>
      </c>
      <c r="B51" s="50">
        <f t="shared" ca="1" si="9"/>
        <v>3</v>
      </c>
      <c r="C51" s="50">
        <f t="shared" ca="1" si="13"/>
        <v>3</v>
      </c>
      <c r="D51" s="50">
        <f t="shared" ca="1" si="10"/>
        <v>8</v>
      </c>
      <c r="E51" s="50">
        <f t="shared" ca="1" si="14"/>
        <v>1</v>
      </c>
      <c r="F51" s="50">
        <f t="shared" ca="1" si="15"/>
        <v>3</v>
      </c>
      <c r="G51" s="50">
        <f t="shared" ca="1" si="16"/>
        <v>1</v>
      </c>
      <c r="H51" s="50">
        <f t="shared" ca="1" si="17"/>
        <v>0</v>
      </c>
      <c r="I51" s="50">
        <f t="shared" ca="1" si="8"/>
        <v>0</v>
      </c>
      <c r="J51" s="50">
        <f t="shared" ca="1" si="11"/>
        <v>16</v>
      </c>
      <c r="K51" s="50">
        <f t="shared" ca="1" si="12"/>
        <v>8</v>
      </c>
      <c r="L51" s="51" t="s">
        <v>52</v>
      </c>
      <c r="M51" s="52" t="s">
        <v>61</v>
      </c>
      <c r="N51" s="53" t="s">
        <v>61</v>
      </c>
      <c r="O51" s="54" t="s">
        <v>125</v>
      </c>
      <c r="P51" s="55"/>
      <c r="Q51" s="56"/>
      <c r="R51" s="92" t="s">
        <v>126</v>
      </c>
      <c r="S51" s="58" t="s">
        <v>48</v>
      </c>
      <c r="T51" s="59"/>
      <c r="U51" s="60"/>
      <c r="V51" s="60"/>
      <c r="W51" s="61"/>
      <c r="X51" s="62" t="s">
        <v>9</v>
      </c>
      <c r="Y51" s="63"/>
      <c r="Z51" s="63"/>
    </row>
    <row r="52" spans="1:26" s="64" customFormat="1" ht="22.5" x14ac:dyDescent="0.2">
      <c r="A52" s="49" t="str">
        <f t="shared" si="19"/>
        <v>S</v>
      </c>
      <c r="B52" s="50">
        <f t="shared" ca="1" si="9"/>
        <v>3</v>
      </c>
      <c r="C52" s="50" t="str">
        <f t="shared" ca="1" si="13"/>
        <v>S</v>
      </c>
      <c r="D52" s="50">
        <f t="shared" ca="1" si="10"/>
        <v>0</v>
      </c>
      <c r="E52" s="50">
        <f t="shared" ca="1" si="14"/>
        <v>1</v>
      </c>
      <c r="F52" s="50">
        <f t="shared" ca="1" si="15"/>
        <v>3</v>
      </c>
      <c r="G52" s="50">
        <f t="shared" ca="1" si="16"/>
        <v>1</v>
      </c>
      <c r="H52" s="50">
        <f t="shared" ca="1" si="17"/>
        <v>0</v>
      </c>
      <c r="I52" s="50">
        <f t="shared" ca="1" si="8"/>
        <v>0</v>
      </c>
      <c r="J52" s="50">
        <f t="shared" ca="1" si="11"/>
        <v>0</v>
      </c>
      <c r="K52" s="50">
        <f t="shared" ca="1" si="12"/>
        <v>0</v>
      </c>
      <c r="L52" s="51" t="s">
        <v>52</v>
      </c>
      <c r="M52" s="52" t="s">
        <v>47</v>
      </c>
      <c r="N52" s="53" t="s">
        <v>47</v>
      </c>
      <c r="O52" s="54" t="s">
        <v>127</v>
      </c>
      <c r="P52" s="55" t="s">
        <v>49</v>
      </c>
      <c r="Q52" s="56">
        <v>79480</v>
      </c>
      <c r="R52" s="57" t="s">
        <v>128</v>
      </c>
      <c r="S52" s="58" t="s">
        <v>73</v>
      </c>
      <c r="T52" s="59">
        <v>28.012499999999999</v>
      </c>
      <c r="U52" s="60"/>
      <c r="V52" s="60"/>
      <c r="W52" s="61"/>
      <c r="X52" s="62" t="s">
        <v>129</v>
      </c>
      <c r="Y52" s="63"/>
      <c r="Z52" s="63"/>
    </row>
    <row r="53" spans="1:26" s="64" customFormat="1" ht="22.5" x14ac:dyDescent="0.2">
      <c r="A53" s="49" t="str">
        <f t="shared" si="19"/>
        <v>S</v>
      </c>
      <c r="B53" s="50">
        <f t="shared" ca="1" si="9"/>
        <v>3</v>
      </c>
      <c r="C53" s="50" t="str">
        <f t="shared" ca="1" si="13"/>
        <v>S</v>
      </c>
      <c r="D53" s="50">
        <f t="shared" ca="1" si="10"/>
        <v>0</v>
      </c>
      <c r="E53" s="50">
        <f t="shared" ca="1" si="14"/>
        <v>1</v>
      </c>
      <c r="F53" s="50">
        <f t="shared" ca="1" si="15"/>
        <v>3</v>
      </c>
      <c r="G53" s="50">
        <f t="shared" ca="1" si="16"/>
        <v>1</v>
      </c>
      <c r="H53" s="50">
        <f t="shared" ca="1" si="17"/>
        <v>0</v>
      </c>
      <c r="I53" s="50">
        <f t="shared" ca="1" si="8"/>
        <v>0</v>
      </c>
      <c r="J53" s="50">
        <f t="shared" ca="1" si="11"/>
        <v>0</v>
      </c>
      <c r="K53" s="50">
        <f t="shared" ca="1" si="12"/>
        <v>0</v>
      </c>
      <c r="L53" s="51" t="s">
        <v>52</v>
      </c>
      <c r="M53" s="52" t="s">
        <v>47</v>
      </c>
      <c r="N53" s="53" t="s">
        <v>47</v>
      </c>
      <c r="O53" s="54" t="s">
        <v>130</v>
      </c>
      <c r="P53" s="55" t="s">
        <v>49</v>
      </c>
      <c r="Q53" s="56">
        <v>72898</v>
      </c>
      <c r="R53" s="57" t="s">
        <v>131</v>
      </c>
      <c r="S53" s="58" t="s">
        <v>73</v>
      </c>
      <c r="T53" s="59">
        <v>28.012499999999999</v>
      </c>
      <c r="U53" s="60"/>
      <c r="V53" s="60"/>
      <c r="W53" s="61"/>
      <c r="X53" s="62" t="s">
        <v>132</v>
      </c>
      <c r="Y53" s="63"/>
      <c r="Z53" s="63"/>
    </row>
    <row r="54" spans="1:26" s="64" customFormat="1" x14ac:dyDescent="0.2">
      <c r="A54" s="49" t="str">
        <f t="shared" si="19"/>
        <v>S</v>
      </c>
      <c r="B54" s="50">
        <f t="shared" ca="1" si="9"/>
        <v>3</v>
      </c>
      <c r="C54" s="50" t="str">
        <f t="shared" ca="1" si="13"/>
        <v>S</v>
      </c>
      <c r="D54" s="50">
        <f t="shared" ca="1" si="10"/>
        <v>0</v>
      </c>
      <c r="E54" s="50">
        <f t="shared" ca="1" si="14"/>
        <v>1</v>
      </c>
      <c r="F54" s="50">
        <f t="shared" ca="1" si="15"/>
        <v>3</v>
      </c>
      <c r="G54" s="50">
        <f t="shared" ca="1" si="16"/>
        <v>1</v>
      </c>
      <c r="H54" s="50">
        <f t="shared" ca="1" si="17"/>
        <v>0</v>
      </c>
      <c r="I54" s="50">
        <f t="shared" ca="1" si="8"/>
        <v>0</v>
      </c>
      <c r="J54" s="50">
        <f t="shared" ca="1" si="11"/>
        <v>0</v>
      </c>
      <c r="K54" s="50">
        <f t="shared" ca="1" si="12"/>
        <v>0</v>
      </c>
      <c r="L54" s="51" t="s">
        <v>52</v>
      </c>
      <c r="M54" s="52" t="s">
        <v>47</v>
      </c>
      <c r="N54" s="53" t="s">
        <v>47</v>
      </c>
      <c r="O54" s="54" t="s">
        <v>133</v>
      </c>
      <c r="P54" s="55" t="s">
        <v>57</v>
      </c>
      <c r="Q54" s="56">
        <v>41012</v>
      </c>
      <c r="R54" s="57" t="s">
        <v>134</v>
      </c>
      <c r="S54" s="58" t="s">
        <v>135</v>
      </c>
      <c r="T54" s="59">
        <v>28.012499999999999</v>
      </c>
      <c r="U54" s="60"/>
      <c r="V54" s="60"/>
      <c r="W54" s="61"/>
      <c r="X54" s="62" t="s">
        <v>9</v>
      </c>
      <c r="Y54" s="63"/>
      <c r="Z54" s="63"/>
    </row>
    <row r="55" spans="1:26" s="64" customFormat="1" x14ac:dyDescent="0.2">
      <c r="A55" s="49" t="str">
        <f t="shared" si="19"/>
        <v>S</v>
      </c>
      <c r="B55" s="50">
        <f t="shared" ca="1" si="9"/>
        <v>3</v>
      </c>
      <c r="C55" s="50" t="str">
        <f t="shared" ca="1" si="13"/>
        <v>S</v>
      </c>
      <c r="D55" s="50">
        <f t="shared" ca="1" si="10"/>
        <v>0</v>
      </c>
      <c r="E55" s="50">
        <f t="shared" ca="1" si="14"/>
        <v>1</v>
      </c>
      <c r="F55" s="50">
        <f t="shared" ca="1" si="15"/>
        <v>3</v>
      </c>
      <c r="G55" s="50">
        <f t="shared" ca="1" si="16"/>
        <v>1</v>
      </c>
      <c r="H55" s="50">
        <f t="shared" ca="1" si="17"/>
        <v>0</v>
      </c>
      <c r="I55" s="50">
        <f t="shared" ca="1" si="8"/>
        <v>0</v>
      </c>
      <c r="J55" s="50">
        <f t="shared" ca="1" si="11"/>
        <v>0</v>
      </c>
      <c r="K55" s="50">
        <f t="shared" ca="1" si="12"/>
        <v>0</v>
      </c>
      <c r="L55" s="51" t="s">
        <v>52</v>
      </c>
      <c r="M55" s="52" t="s">
        <v>47</v>
      </c>
      <c r="N55" s="53" t="s">
        <v>47</v>
      </c>
      <c r="O55" s="54" t="s">
        <v>136</v>
      </c>
      <c r="P55" s="55" t="s">
        <v>57</v>
      </c>
      <c r="Q55" s="56">
        <v>41006</v>
      </c>
      <c r="R55" s="57" t="s">
        <v>137</v>
      </c>
      <c r="S55" s="58" t="s">
        <v>138</v>
      </c>
      <c r="T55" s="59">
        <v>280.125</v>
      </c>
      <c r="U55" s="60"/>
      <c r="V55" s="60"/>
      <c r="W55" s="61"/>
      <c r="X55" s="62" t="s">
        <v>9</v>
      </c>
      <c r="Y55" s="63"/>
      <c r="Z55" s="63"/>
    </row>
    <row r="56" spans="1:26" s="64" customFormat="1" ht="22.5" x14ac:dyDescent="0.2">
      <c r="A56" s="49" t="str">
        <f t="shared" si="19"/>
        <v>S</v>
      </c>
      <c r="B56" s="50">
        <f t="shared" ca="1" si="9"/>
        <v>3</v>
      </c>
      <c r="C56" s="50" t="str">
        <f t="shared" ca="1" si="13"/>
        <v>S</v>
      </c>
      <c r="D56" s="50">
        <f t="shared" ca="1" si="10"/>
        <v>0</v>
      </c>
      <c r="E56" s="50">
        <f t="shared" ca="1" si="14"/>
        <v>1</v>
      </c>
      <c r="F56" s="50">
        <f t="shared" ca="1" si="15"/>
        <v>3</v>
      </c>
      <c r="G56" s="50">
        <f t="shared" ca="1" si="16"/>
        <v>1</v>
      </c>
      <c r="H56" s="50">
        <f t="shared" ca="1" si="17"/>
        <v>0</v>
      </c>
      <c r="I56" s="50">
        <f t="shared" ca="1" si="8"/>
        <v>0</v>
      </c>
      <c r="J56" s="50">
        <f t="shared" ca="1" si="11"/>
        <v>0</v>
      </c>
      <c r="K56" s="50">
        <f t="shared" ca="1" si="12"/>
        <v>0</v>
      </c>
      <c r="L56" s="51" t="s">
        <v>52</v>
      </c>
      <c r="M56" s="52" t="s">
        <v>47</v>
      </c>
      <c r="N56" s="53" t="s">
        <v>47</v>
      </c>
      <c r="O56" s="54" t="s">
        <v>139</v>
      </c>
      <c r="P56" s="55" t="s">
        <v>49</v>
      </c>
      <c r="Q56" s="56" t="s">
        <v>140</v>
      </c>
      <c r="R56" s="57" t="s">
        <v>141</v>
      </c>
      <c r="S56" s="58" t="s">
        <v>73</v>
      </c>
      <c r="T56" s="59">
        <v>22.41</v>
      </c>
      <c r="U56" s="60"/>
      <c r="V56" s="60"/>
      <c r="W56" s="61"/>
      <c r="X56" s="62" t="s">
        <v>142</v>
      </c>
      <c r="Y56" s="63"/>
      <c r="Z56" s="63"/>
    </row>
    <row r="57" spans="1:26" s="64" customFormat="1" ht="22.5" x14ac:dyDescent="0.2">
      <c r="A57" s="49" t="str">
        <f t="shared" si="19"/>
        <v>S</v>
      </c>
      <c r="B57" s="50">
        <f t="shared" ca="1" si="9"/>
        <v>3</v>
      </c>
      <c r="C57" s="50" t="str">
        <f t="shared" ca="1" si="13"/>
        <v>S</v>
      </c>
      <c r="D57" s="50">
        <f t="shared" ca="1" si="10"/>
        <v>0</v>
      </c>
      <c r="E57" s="50">
        <f t="shared" ca="1" si="14"/>
        <v>1</v>
      </c>
      <c r="F57" s="50">
        <f t="shared" ca="1" si="15"/>
        <v>3</v>
      </c>
      <c r="G57" s="50">
        <f t="shared" ca="1" si="16"/>
        <v>1</v>
      </c>
      <c r="H57" s="50">
        <f t="shared" ca="1" si="17"/>
        <v>0</v>
      </c>
      <c r="I57" s="50">
        <f t="shared" ca="1" si="8"/>
        <v>0</v>
      </c>
      <c r="J57" s="50">
        <f t="shared" ca="1" si="11"/>
        <v>0</v>
      </c>
      <c r="K57" s="50">
        <f t="shared" ca="1" si="12"/>
        <v>0</v>
      </c>
      <c r="L57" s="51" t="s">
        <v>52</v>
      </c>
      <c r="M57" s="52" t="s">
        <v>47</v>
      </c>
      <c r="N57" s="53" t="s">
        <v>47</v>
      </c>
      <c r="O57" s="54" t="s">
        <v>143</v>
      </c>
      <c r="P57" s="55" t="s">
        <v>57</v>
      </c>
      <c r="Q57" s="56">
        <v>41140</v>
      </c>
      <c r="R57" s="57" t="s">
        <v>144</v>
      </c>
      <c r="S57" s="58" t="s">
        <v>82</v>
      </c>
      <c r="T57" s="59">
        <v>89.67</v>
      </c>
      <c r="U57" s="60"/>
      <c r="V57" s="60"/>
      <c r="W57" s="61"/>
      <c r="X57" s="62" t="s">
        <v>9</v>
      </c>
      <c r="Y57" s="63"/>
      <c r="Z57" s="63"/>
    </row>
    <row r="58" spans="1:26" s="64" customFormat="1" x14ac:dyDescent="0.2">
      <c r="A58" s="49" t="str">
        <f t="shared" si="19"/>
        <v>S</v>
      </c>
      <c r="B58" s="50">
        <f t="shared" ca="1" si="9"/>
        <v>3</v>
      </c>
      <c r="C58" s="50" t="str">
        <f t="shared" ca="1" si="13"/>
        <v>S</v>
      </c>
      <c r="D58" s="50">
        <f t="shared" ca="1" si="10"/>
        <v>0</v>
      </c>
      <c r="E58" s="50">
        <f t="shared" ca="1" si="14"/>
        <v>1</v>
      </c>
      <c r="F58" s="50">
        <f t="shared" ca="1" si="15"/>
        <v>3</v>
      </c>
      <c r="G58" s="50">
        <f t="shared" ca="1" si="16"/>
        <v>1</v>
      </c>
      <c r="H58" s="50">
        <f t="shared" ca="1" si="17"/>
        <v>0</v>
      </c>
      <c r="I58" s="50">
        <f t="shared" ca="1" si="8"/>
        <v>0</v>
      </c>
      <c r="J58" s="50">
        <f t="shared" ca="1" si="11"/>
        <v>0</v>
      </c>
      <c r="K58" s="50">
        <f t="shared" ca="1" si="12"/>
        <v>0</v>
      </c>
      <c r="L58" s="51" t="s">
        <v>52</v>
      </c>
      <c r="M58" s="52" t="s">
        <v>47</v>
      </c>
      <c r="N58" s="53" t="s">
        <v>47</v>
      </c>
      <c r="O58" s="54" t="s">
        <v>145</v>
      </c>
      <c r="P58" s="55" t="s">
        <v>57</v>
      </c>
      <c r="Q58" s="56">
        <v>41002</v>
      </c>
      <c r="R58" s="57" t="s">
        <v>146</v>
      </c>
      <c r="S58" s="58" t="s">
        <v>82</v>
      </c>
      <c r="T58" s="59">
        <v>89.67</v>
      </c>
      <c r="U58" s="60"/>
      <c r="V58" s="60"/>
      <c r="W58" s="61"/>
      <c r="X58" s="62" t="s">
        <v>9</v>
      </c>
      <c r="Y58" s="63"/>
      <c r="Z58" s="63"/>
    </row>
    <row r="59" spans="1:26" s="64" customFormat="1" x14ac:dyDescent="0.2">
      <c r="A59" s="49">
        <f t="shared" si="0"/>
        <v>3</v>
      </c>
      <c r="B59" s="50">
        <f t="shared" ca="1" si="9"/>
        <v>3</v>
      </c>
      <c r="C59" s="50">
        <f t="shared" ca="1" si="13"/>
        <v>3</v>
      </c>
      <c r="D59" s="50">
        <f t="shared" ca="1" si="10"/>
        <v>8</v>
      </c>
      <c r="E59" s="50">
        <f t="shared" ca="1" si="14"/>
        <v>1</v>
      </c>
      <c r="F59" s="50">
        <f t="shared" ca="1" si="15"/>
        <v>3</v>
      </c>
      <c r="G59" s="50">
        <f t="shared" ca="1" si="16"/>
        <v>2</v>
      </c>
      <c r="H59" s="50">
        <f t="shared" ca="1" si="17"/>
        <v>0</v>
      </c>
      <c r="I59" s="50">
        <f t="shared" ca="1" si="8"/>
        <v>0</v>
      </c>
      <c r="J59" s="50">
        <f t="shared" ca="1" si="11"/>
        <v>8</v>
      </c>
      <c r="K59" s="50">
        <f t="shared" ca="1" si="12"/>
        <v>117</v>
      </c>
      <c r="L59" s="51" t="s">
        <v>52</v>
      </c>
      <c r="M59" s="52" t="s">
        <v>61</v>
      </c>
      <c r="N59" s="53" t="s">
        <v>61</v>
      </c>
      <c r="O59" s="54" t="s">
        <v>147</v>
      </c>
      <c r="P59" s="55" t="s">
        <v>49</v>
      </c>
      <c r="Q59" s="56"/>
      <c r="R59" s="57" t="s">
        <v>148</v>
      </c>
      <c r="S59" s="58" t="s">
        <v>48</v>
      </c>
      <c r="T59" s="59"/>
      <c r="U59" s="60"/>
      <c r="V59" s="60"/>
      <c r="W59" s="61"/>
      <c r="X59" s="62" t="s">
        <v>9</v>
      </c>
      <c r="Y59" s="63"/>
      <c r="Z59" s="63"/>
    </row>
    <row r="60" spans="1:26" s="64" customFormat="1" ht="22.5" x14ac:dyDescent="0.2">
      <c r="A60" s="49" t="str">
        <f t="shared" si="0"/>
        <v>S</v>
      </c>
      <c r="B60" s="50">
        <f t="shared" ca="1" si="9"/>
        <v>3</v>
      </c>
      <c r="C60" s="50" t="str">
        <f t="shared" ca="1" si="13"/>
        <v>S</v>
      </c>
      <c r="D60" s="50">
        <f t="shared" ca="1" si="10"/>
        <v>0</v>
      </c>
      <c r="E60" s="50">
        <f t="shared" ca="1" si="14"/>
        <v>1</v>
      </c>
      <c r="F60" s="50">
        <f t="shared" ca="1" si="15"/>
        <v>3</v>
      </c>
      <c r="G60" s="50">
        <f t="shared" ca="1" si="16"/>
        <v>2</v>
      </c>
      <c r="H60" s="50">
        <f t="shared" ca="1" si="17"/>
        <v>0</v>
      </c>
      <c r="I60" s="50">
        <f t="shared" ca="1" si="8"/>
        <v>0</v>
      </c>
      <c r="J60" s="50">
        <f t="shared" ca="1" si="11"/>
        <v>0</v>
      </c>
      <c r="K60" s="50">
        <f t="shared" ca="1" si="12"/>
        <v>0</v>
      </c>
      <c r="L60" s="51" t="s">
        <v>52</v>
      </c>
      <c r="M60" s="52" t="s">
        <v>47</v>
      </c>
      <c r="N60" s="53" t="s">
        <v>47</v>
      </c>
      <c r="O60" s="54" t="s">
        <v>149</v>
      </c>
      <c r="P60" s="55" t="s">
        <v>49</v>
      </c>
      <c r="Q60" s="56">
        <v>79480</v>
      </c>
      <c r="R60" s="57" t="s">
        <v>128</v>
      </c>
      <c r="S60" s="58" t="s">
        <v>73</v>
      </c>
      <c r="T60" s="59">
        <v>3.1374999999999997</v>
      </c>
      <c r="U60" s="60"/>
      <c r="V60" s="60"/>
      <c r="W60" s="61"/>
      <c r="X60" s="62" t="s">
        <v>129</v>
      </c>
      <c r="Y60" s="63"/>
      <c r="Z60" s="63"/>
    </row>
    <row r="61" spans="1:26" s="64" customFormat="1" ht="22.5" x14ac:dyDescent="0.2">
      <c r="A61" s="49" t="str">
        <f t="shared" ref="A61:A66" si="20">CHOOSE(1+LOG(1+2*(ORÇAMENTO.Nivel="Nível 1")+4*(ORÇAMENTO.Nivel="Nível 2")+8*(ORÇAMENTO.Nivel="Nível 3")+16*(ORÇAMENTO.Nivel="Nível 4")+32*(ORÇAMENTO.Nivel="Serviço"),2),0,1,2,3,4,"S")</f>
        <v>S</v>
      </c>
      <c r="B61" s="50">
        <f t="shared" ca="1" si="9"/>
        <v>3</v>
      </c>
      <c r="C61" s="50" t="str">
        <f t="shared" ca="1" si="13"/>
        <v>S</v>
      </c>
      <c r="D61" s="50">
        <f t="shared" ca="1" si="10"/>
        <v>0</v>
      </c>
      <c r="E61" s="50">
        <f t="shared" ca="1" si="14"/>
        <v>1</v>
      </c>
      <c r="F61" s="50">
        <f t="shared" ca="1" si="15"/>
        <v>3</v>
      </c>
      <c r="G61" s="50">
        <f t="shared" ca="1" si="16"/>
        <v>2</v>
      </c>
      <c r="H61" s="50">
        <f t="shared" ca="1" si="17"/>
        <v>0</v>
      </c>
      <c r="I61" s="50">
        <f t="shared" ca="1" si="8"/>
        <v>0</v>
      </c>
      <c r="J61" s="50">
        <f t="shared" ca="1" si="11"/>
        <v>0</v>
      </c>
      <c r="K61" s="50">
        <f t="shared" ca="1" si="12"/>
        <v>0</v>
      </c>
      <c r="L61" s="51" t="s">
        <v>52</v>
      </c>
      <c r="M61" s="52" t="s">
        <v>47</v>
      </c>
      <c r="N61" s="53" t="s">
        <v>47</v>
      </c>
      <c r="O61" s="54" t="s">
        <v>150</v>
      </c>
      <c r="P61" s="55" t="s">
        <v>49</v>
      </c>
      <c r="Q61" s="56">
        <v>72898</v>
      </c>
      <c r="R61" s="57" t="s">
        <v>131</v>
      </c>
      <c r="S61" s="58" t="s">
        <v>73</v>
      </c>
      <c r="T61" s="59">
        <v>3.1374999999999997</v>
      </c>
      <c r="U61" s="60"/>
      <c r="V61" s="60"/>
      <c r="W61" s="61"/>
      <c r="X61" s="62" t="s">
        <v>132</v>
      </c>
      <c r="Y61" s="63"/>
      <c r="Z61" s="63"/>
    </row>
    <row r="62" spans="1:26" s="64" customFormat="1" x14ac:dyDescent="0.2">
      <c r="A62" s="49" t="str">
        <f t="shared" si="20"/>
        <v>S</v>
      </c>
      <c r="B62" s="50">
        <f t="shared" ca="1" si="9"/>
        <v>3</v>
      </c>
      <c r="C62" s="50" t="str">
        <f t="shared" ca="1" si="13"/>
        <v>S</v>
      </c>
      <c r="D62" s="50">
        <f t="shared" ca="1" si="10"/>
        <v>0</v>
      </c>
      <c r="E62" s="50">
        <f t="shared" ca="1" si="14"/>
        <v>1</v>
      </c>
      <c r="F62" s="50">
        <f t="shared" ca="1" si="15"/>
        <v>3</v>
      </c>
      <c r="G62" s="50">
        <f t="shared" ca="1" si="16"/>
        <v>2</v>
      </c>
      <c r="H62" s="50">
        <f t="shared" ca="1" si="17"/>
        <v>0</v>
      </c>
      <c r="I62" s="50">
        <f t="shared" ca="1" si="8"/>
        <v>0</v>
      </c>
      <c r="J62" s="50">
        <f t="shared" ca="1" si="11"/>
        <v>0</v>
      </c>
      <c r="K62" s="50">
        <f t="shared" ca="1" si="12"/>
        <v>0</v>
      </c>
      <c r="L62" s="51" t="s">
        <v>52</v>
      </c>
      <c r="M62" s="52" t="s">
        <v>47</v>
      </c>
      <c r="N62" s="53" t="s">
        <v>47</v>
      </c>
      <c r="O62" s="54" t="s">
        <v>151</v>
      </c>
      <c r="P62" s="55" t="s">
        <v>57</v>
      </c>
      <c r="Q62" s="56">
        <v>41012</v>
      </c>
      <c r="R62" s="57" t="s">
        <v>134</v>
      </c>
      <c r="S62" s="58" t="s">
        <v>135</v>
      </c>
      <c r="T62" s="59">
        <v>3.1374999999999997</v>
      </c>
      <c r="U62" s="60"/>
      <c r="V62" s="60"/>
      <c r="W62" s="61"/>
      <c r="X62" s="62" t="s">
        <v>9</v>
      </c>
      <c r="Y62" s="63"/>
      <c r="Z62" s="63"/>
    </row>
    <row r="63" spans="1:26" s="64" customFormat="1" x14ac:dyDescent="0.2">
      <c r="A63" s="49" t="str">
        <f t="shared" si="20"/>
        <v>S</v>
      </c>
      <c r="B63" s="50">
        <f t="shared" ca="1" si="9"/>
        <v>3</v>
      </c>
      <c r="C63" s="50" t="str">
        <f t="shared" ca="1" si="13"/>
        <v>S</v>
      </c>
      <c r="D63" s="50">
        <f t="shared" ca="1" si="10"/>
        <v>0</v>
      </c>
      <c r="E63" s="50">
        <f t="shared" ca="1" si="14"/>
        <v>1</v>
      </c>
      <c r="F63" s="50">
        <f t="shared" ca="1" si="15"/>
        <v>3</v>
      </c>
      <c r="G63" s="50">
        <f t="shared" ca="1" si="16"/>
        <v>2</v>
      </c>
      <c r="H63" s="50">
        <f t="shared" ca="1" si="17"/>
        <v>0</v>
      </c>
      <c r="I63" s="50">
        <f t="shared" ca="1" si="8"/>
        <v>0</v>
      </c>
      <c r="J63" s="50">
        <f t="shared" ca="1" si="11"/>
        <v>0</v>
      </c>
      <c r="K63" s="50">
        <f t="shared" ca="1" si="12"/>
        <v>0</v>
      </c>
      <c r="L63" s="51" t="s">
        <v>52</v>
      </c>
      <c r="M63" s="52" t="s">
        <v>47</v>
      </c>
      <c r="N63" s="53" t="s">
        <v>47</v>
      </c>
      <c r="O63" s="54" t="s">
        <v>152</v>
      </c>
      <c r="P63" s="55" t="s">
        <v>57</v>
      </c>
      <c r="Q63" s="56">
        <v>41006</v>
      </c>
      <c r="R63" s="57" t="s">
        <v>137</v>
      </c>
      <c r="S63" s="58" t="s">
        <v>138</v>
      </c>
      <c r="T63" s="59">
        <v>31.374999999999996</v>
      </c>
      <c r="U63" s="60"/>
      <c r="V63" s="60"/>
      <c r="W63" s="61"/>
      <c r="X63" s="62" t="s">
        <v>9</v>
      </c>
      <c r="Y63" s="63"/>
      <c r="Z63" s="63"/>
    </row>
    <row r="64" spans="1:26" s="64" customFormat="1" ht="22.5" x14ac:dyDescent="0.2">
      <c r="A64" s="49" t="str">
        <f t="shared" si="20"/>
        <v>S</v>
      </c>
      <c r="B64" s="50">
        <f t="shared" ca="1" si="9"/>
        <v>3</v>
      </c>
      <c r="C64" s="50" t="str">
        <f t="shared" ca="1" si="13"/>
        <v>S</v>
      </c>
      <c r="D64" s="50">
        <f t="shared" ca="1" si="10"/>
        <v>0</v>
      </c>
      <c r="E64" s="50">
        <f t="shared" ca="1" si="14"/>
        <v>1</v>
      </c>
      <c r="F64" s="50">
        <f t="shared" ca="1" si="15"/>
        <v>3</v>
      </c>
      <c r="G64" s="50">
        <f t="shared" ca="1" si="16"/>
        <v>2</v>
      </c>
      <c r="H64" s="50">
        <f t="shared" ca="1" si="17"/>
        <v>0</v>
      </c>
      <c r="I64" s="50">
        <f t="shared" ca="1" si="8"/>
        <v>0</v>
      </c>
      <c r="J64" s="50">
        <f t="shared" ca="1" si="11"/>
        <v>0</v>
      </c>
      <c r="K64" s="50">
        <f t="shared" ca="1" si="12"/>
        <v>0</v>
      </c>
      <c r="L64" s="51" t="s">
        <v>52</v>
      </c>
      <c r="M64" s="52" t="s">
        <v>47</v>
      </c>
      <c r="N64" s="53" t="s">
        <v>47</v>
      </c>
      <c r="O64" s="54" t="s">
        <v>153</v>
      </c>
      <c r="P64" s="55" t="s">
        <v>49</v>
      </c>
      <c r="Q64" s="56" t="s">
        <v>140</v>
      </c>
      <c r="R64" s="57" t="s">
        <v>141</v>
      </c>
      <c r="S64" s="58" t="s">
        <v>73</v>
      </c>
      <c r="T64" s="59">
        <v>2.5099999999999998</v>
      </c>
      <c r="U64" s="60"/>
      <c r="V64" s="60"/>
      <c r="W64" s="61"/>
      <c r="X64" s="62" t="s">
        <v>142</v>
      </c>
      <c r="Y64" s="63"/>
      <c r="Z64" s="63"/>
    </row>
    <row r="65" spans="1:26" s="64" customFormat="1" ht="22.5" x14ac:dyDescent="0.2">
      <c r="A65" s="49" t="str">
        <f t="shared" si="20"/>
        <v>S</v>
      </c>
      <c r="B65" s="50">
        <f t="shared" ca="1" si="9"/>
        <v>3</v>
      </c>
      <c r="C65" s="50" t="str">
        <f t="shared" ca="1" si="13"/>
        <v>S</v>
      </c>
      <c r="D65" s="50">
        <f t="shared" ca="1" si="10"/>
        <v>0</v>
      </c>
      <c r="E65" s="50">
        <f t="shared" ca="1" si="14"/>
        <v>1</v>
      </c>
      <c r="F65" s="50">
        <f t="shared" ca="1" si="15"/>
        <v>3</v>
      </c>
      <c r="G65" s="50">
        <f t="shared" ca="1" si="16"/>
        <v>2</v>
      </c>
      <c r="H65" s="50">
        <f t="shared" ca="1" si="17"/>
        <v>0</v>
      </c>
      <c r="I65" s="50">
        <f t="shared" ca="1" si="8"/>
        <v>0</v>
      </c>
      <c r="J65" s="50">
        <f t="shared" ca="1" si="11"/>
        <v>0</v>
      </c>
      <c r="K65" s="50">
        <f t="shared" ca="1" si="12"/>
        <v>0</v>
      </c>
      <c r="L65" s="51" t="s">
        <v>52</v>
      </c>
      <c r="M65" s="52" t="s">
        <v>47</v>
      </c>
      <c r="N65" s="53" t="s">
        <v>47</v>
      </c>
      <c r="O65" s="54" t="s">
        <v>154</v>
      </c>
      <c r="P65" s="55" t="s">
        <v>57</v>
      </c>
      <c r="Q65" s="56">
        <v>41140</v>
      </c>
      <c r="R65" s="57" t="s">
        <v>144</v>
      </c>
      <c r="S65" s="58" t="s">
        <v>82</v>
      </c>
      <c r="T65" s="59">
        <v>10.08</v>
      </c>
      <c r="U65" s="60"/>
      <c r="V65" s="60"/>
      <c r="W65" s="61"/>
      <c r="X65" s="62" t="s">
        <v>9</v>
      </c>
      <c r="Y65" s="63"/>
      <c r="Z65" s="63"/>
    </row>
    <row r="66" spans="1:26" s="64" customFormat="1" x14ac:dyDescent="0.2">
      <c r="A66" s="49" t="str">
        <f t="shared" si="20"/>
        <v>S</v>
      </c>
      <c r="B66" s="50">
        <f t="shared" ca="1" si="9"/>
        <v>3</v>
      </c>
      <c r="C66" s="50" t="str">
        <f t="shared" ca="1" si="13"/>
        <v>S</v>
      </c>
      <c r="D66" s="50">
        <f t="shared" ca="1" si="10"/>
        <v>0</v>
      </c>
      <c r="E66" s="50">
        <f t="shared" ca="1" si="14"/>
        <v>1</v>
      </c>
      <c r="F66" s="50">
        <f t="shared" ca="1" si="15"/>
        <v>3</v>
      </c>
      <c r="G66" s="50">
        <f t="shared" ca="1" si="16"/>
        <v>2</v>
      </c>
      <c r="H66" s="50">
        <f t="shared" ca="1" si="17"/>
        <v>0</v>
      </c>
      <c r="I66" s="50">
        <f t="shared" ca="1" si="8"/>
        <v>0</v>
      </c>
      <c r="J66" s="50">
        <f t="shared" ca="1" si="11"/>
        <v>0</v>
      </c>
      <c r="K66" s="50">
        <f t="shared" ca="1" si="12"/>
        <v>0</v>
      </c>
      <c r="L66" s="51" t="s">
        <v>52</v>
      </c>
      <c r="M66" s="52" t="s">
        <v>47</v>
      </c>
      <c r="N66" s="53" t="s">
        <v>47</v>
      </c>
      <c r="O66" s="54" t="s">
        <v>155</v>
      </c>
      <c r="P66" s="55" t="s">
        <v>57</v>
      </c>
      <c r="Q66" s="56">
        <v>41002</v>
      </c>
      <c r="R66" s="57" t="s">
        <v>146</v>
      </c>
      <c r="S66" s="58" t="s">
        <v>82</v>
      </c>
      <c r="T66" s="59">
        <v>8.64</v>
      </c>
      <c r="U66" s="60"/>
      <c r="V66" s="60"/>
      <c r="W66" s="61"/>
      <c r="X66" s="62" t="s">
        <v>9</v>
      </c>
      <c r="Y66" s="63"/>
      <c r="Z66" s="63"/>
    </row>
    <row r="67" spans="1:26" s="64" customFormat="1" x14ac:dyDescent="0.2">
      <c r="A67" s="49">
        <f t="shared" si="0"/>
        <v>2</v>
      </c>
      <c r="B67" s="50">
        <f t="shared" ca="1" si="9"/>
        <v>2</v>
      </c>
      <c r="C67" s="50">
        <f t="shared" ca="1" si="13"/>
        <v>2</v>
      </c>
      <c r="D67" s="50">
        <f t="shared" ca="1" si="10"/>
        <v>2</v>
      </c>
      <c r="E67" s="50">
        <f t="shared" ca="1" si="14"/>
        <v>1</v>
      </c>
      <c r="F67" s="50">
        <f t="shared" ca="1" si="15"/>
        <v>4</v>
      </c>
      <c r="G67" s="50">
        <f t="shared" ca="1" si="16"/>
        <v>0</v>
      </c>
      <c r="H67" s="50">
        <f t="shared" ca="1" si="17"/>
        <v>0</v>
      </c>
      <c r="I67" s="50">
        <f t="shared" ca="1" si="8"/>
        <v>0</v>
      </c>
      <c r="J67" s="50">
        <f t="shared" ca="1" si="11"/>
        <v>216</v>
      </c>
      <c r="K67" s="50">
        <f t="shared" ca="1" si="12"/>
        <v>2</v>
      </c>
      <c r="L67" s="51" t="s">
        <v>52</v>
      </c>
      <c r="M67" s="52" t="s">
        <v>58</v>
      </c>
      <c r="N67" s="53" t="s">
        <v>58</v>
      </c>
      <c r="O67" s="54" t="s">
        <v>156</v>
      </c>
      <c r="P67" s="55" t="s">
        <v>49</v>
      </c>
      <c r="Q67" s="56"/>
      <c r="R67" s="57" t="s">
        <v>157</v>
      </c>
      <c r="S67" s="58" t="s">
        <v>48</v>
      </c>
      <c r="T67" s="59"/>
      <c r="U67" s="60"/>
      <c r="V67" s="60"/>
      <c r="W67" s="61"/>
      <c r="X67" s="62" t="s">
        <v>9</v>
      </c>
      <c r="Y67" s="63"/>
      <c r="Z67" s="63"/>
    </row>
    <row r="68" spans="1:26" s="64" customFormat="1" x14ac:dyDescent="0.2">
      <c r="A68" s="49" t="str">
        <f t="shared" si="0"/>
        <v>S</v>
      </c>
      <c r="B68" s="50">
        <f t="shared" ca="1" si="9"/>
        <v>2</v>
      </c>
      <c r="C68" s="50" t="str">
        <f t="shared" ca="1" si="13"/>
        <v>S</v>
      </c>
      <c r="D68" s="50">
        <f t="shared" ca="1" si="10"/>
        <v>0</v>
      </c>
      <c r="E68" s="50">
        <f t="shared" ca="1" si="14"/>
        <v>1</v>
      </c>
      <c r="F68" s="50">
        <f t="shared" ca="1" si="15"/>
        <v>4</v>
      </c>
      <c r="G68" s="50">
        <f t="shared" ca="1" si="16"/>
        <v>0</v>
      </c>
      <c r="H68" s="50">
        <f t="shared" ca="1" si="17"/>
        <v>0</v>
      </c>
      <c r="I68" s="50">
        <f t="shared" ca="1" si="8"/>
        <v>0</v>
      </c>
      <c r="J68" s="50">
        <f t="shared" ca="1" si="11"/>
        <v>0</v>
      </c>
      <c r="K68" s="50">
        <f t="shared" ca="1" si="12"/>
        <v>0</v>
      </c>
      <c r="L68" s="51" t="s">
        <v>52</v>
      </c>
      <c r="M68" s="52" t="s">
        <v>47</v>
      </c>
      <c r="N68" s="53" t="s">
        <v>47</v>
      </c>
      <c r="O68" s="54" t="s">
        <v>158</v>
      </c>
      <c r="P68" s="55" t="s">
        <v>57</v>
      </c>
      <c r="Q68" s="56">
        <v>60010</v>
      </c>
      <c r="R68" s="57" t="s">
        <v>159</v>
      </c>
      <c r="S68" s="58" t="s">
        <v>135</v>
      </c>
      <c r="T68" s="59">
        <v>6.0000000000000005E-2</v>
      </c>
      <c r="U68" s="60"/>
      <c r="V68" s="60"/>
      <c r="W68" s="61"/>
      <c r="X68" s="62" t="s">
        <v>9</v>
      </c>
      <c r="Y68" s="63"/>
      <c r="Z68" s="63"/>
    </row>
    <row r="69" spans="1:26" s="64" customFormat="1" x14ac:dyDescent="0.2">
      <c r="A69" s="49">
        <f t="shared" ref="A69:A131" si="21">CHOOSE(1+LOG(1+2*(ORÇAMENTO.Nivel="Nível 1")+4*(ORÇAMENTO.Nivel="Nível 2")+8*(ORÇAMENTO.Nivel="Nível 3")+16*(ORÇAMENTO.Nivel="Nível 4")+32*(ORÇAMENTO.Nivel="Serviço"),2),0,1,2,3,4,"S")</f>
        <v>2</v>
      </c>
      <c r="B69" s="50">
        <f t="shared" ca="1" si="9"/>
        <v>2</v>
      </c>
      <c r="C69" s="50">
        <f t="shared" ca="1" si="13"/>
        <v>2</v>
      </c>
      <c r="D69" s="50">
        <f t="shared" ca="1" si="10"/>
        <v>63</v>
      </c>
      <c r="E69" s="50">
        <f t="shared" ca="1" si="14"/>
        <v>1</v>
      </c>
      <c r="F69" s="50">
        <f t="shared" ca="1" si="15"/>
        <v>5</v>
      </c>
      <c r="G69" s="50">
        <f t="shared" ca="1" si="16"/>
        <v>0</v>
      </c>
      <c r="H69" s="50">
        <f t="shared" ca="1" si="17"/>
        <v>0</v>
      </c>
      <c r="I69" s="50">
        <f t="shared" ca="1" si="8"/>
        <v>0</v>
      </c>
      <c r="J69" s="50">
        <f t="shared" ca="1" si="11"/>
        <v>214</v>
      </c>
      <c r="K69" s="50">
        <f t="shared" ca="1" si="12"/>
        <v>63</v>
      </c>
      <c r="L69" s="51" t="s">
        <v>52</v>
      </c>
      <c r="M69" s="52" t="s">
        <v>58</v>
      </c>
      <c r="N69" s="53" t="s">
        <v>58</v>
      </c>
      <c r="O69" s="54" t="s">
        <v>160</v>
      </c>
      <c r="P69" s="55"/>
      <c r="Q69" s="56"/>
      <c r="R69" s="89" t="s">
        <v>161</v>
      </c>
      <c r="S69" s="58" t="s">
        <v>48</v>
      </c>
      <c r="T69" s="59"/>
      <c r="U69" s="60"/>
      <c r="V69" s="60"/>
      <c r="W69" s="61"/>
      <c r="X69" s="62" t="s">
        <v>9</v>
      </c>
      <c r="Y69" s="63"/>
      <c r="Z69" s="63"/>
    </row>
    <row r="70" spans="1:26" s="64" customFormat="1" x14ac:dyDescent="0.2">
      <c r="A70" s="49">
        <f t="shared" si="21"/>
        <v>3</v>
      </c>
      <c r="B70" s="50">
        <f t="shared" ca="1" si="9"/>
        <v>3</v>
      </c>
      <c r="C70" s="50">
        <f t="shared" ca="1" si="13"/>
        <v>3</v>
      </c>
      <c r="D70" s="50">
        <f t="shared" ca="1" si="10"/>
        <v>52</v>
      </c>
      <c r="E70" s="50">
        <f t="shared" ca="1" si="14"/>
        <v>1</v>
      </c>
      <c r="F70" s="50">
        <f t="shared" ca="1" si="15"/>
        <v>5</v>
      </c>
      <c r="G70" s="50">
        <f t="shared" ca="1" si="16"/>
        <v>1</v>
      </c>
      <c r="H70" s="50">
        <f t="shared" ca="1" si="17"/>
        <v>0</v>
      </c>
      <c r="I70" s="50">
        <f t="shared" ca="1" si="8"/>
        <v>0</v>
      </c>
      <c r="J70" s="50">
        <f t="shared" ca="1" si="11"/>
        <v>62</v>
      </c>
      <c r="K70" s="50">
        <f t="shared" ca="1" si="12"/>
        <v>52</v>
      </c>
      <c r="L70" s="51" t="s">
        <v>52</v>
      </c>
      <c r="M70" s="52" t="s">
        <v>61</v>
      </c>
      <c r="N70" s="53" t="s">
        <v>61</v>
      </c>
      <c r="O70" s="54" t="s">
        <v>162</v>
      </c>
      <c r="P70" s="55" t="s">
        <v>49</v>
      </c>
      <c r="Q70" s="56"/>
      <c r="R70" s="57" t="s">
        <v>163</v>
      </c>
      <c r="S70" s="58" t="s">
        <v>48</v>
      </c>
      <c r="T70" s="59"/>
      <c r="U70" s="60"/>
      <c r="V70" s="60"/>
      <c r="W70" s="61"/>
      <c r="X70" s="62" t="s">
        <v>9</v>
      </c>
      <c r="Y70" s="63"/>
      <c r="Z70" s="63"/>
    </row>
    <row r="71" spans="1:26" s="64" customFormat="1" ht="45" x14ac:dyDescent="0.2">
      <c r="A71" s="49" t="str">
        <f t="shared" si="21"/>
        <v>S</v>
      </c>
      <c r="B71" s="50">
        <f t="shared" ca="1" si="9"/>
        <v>3</v>
      </c>
      <c r="C71" s="50" t="str">
        <f t="shared" ca="1" si="13"/>
        <v>S</v>
      </c>
      <c r="D71" s="50">
        <f t="shared" ca="1" si="10"/>
        <v>0</v>
      </c>
      <c r="E71" s="50">
        <f t="shared" ca="1" si="14"/>
        <v>1</v>
      </c>
      <c r="F71" s="50">
        <f t="shared" ca="1" si="15"/>
        <v>5</v>
      </c>
      <c r="G71" s="50">
        <f t="shared" ca="1" si="16"/>
        <v>1</v>
      </c>
      <c r="H71" s="50">
        <f t="shared" ca="1" si="17"/>
        <v>0</v>
      </c>
      <c r="I71" s="50">
        <f t="shared" ca="1" si="8"/>
        <v>0</v>
      </c>
      <c r="J71" s="50">
        <f t="shared" ca="1" si="11"/>
        <v>0</v>
      </c>
      <c r="K71" s="50">
        <f t="shared" ca="1" si="12"/>
        <v>0</v>
      </c>
      <c r="L71" s="51" t="s">
        <v>52</v>
      </c>
      <c r="M71" s="52" t="s">
        <v>47</v>
      </c>
      <c r="N71" s="53" t="s">
        <v>47</v>
      </c>
      <c r="O71" s="54" t="s">
        <v>164</v>
      </c>
      <c r="P71" s="55" t="s">
        <v>49</v>
      </c>
      <c r="Q71" s="56" t="s">
        <v>165</v>
      </c>
      <c r="R71" s="57" t="s">
        <v>166</v>
      </c>
      <c r="S71" s="58" t="s">
        <v>167</v>
      </c>
      <c r="T71" s="59">
        <v>1</v>
      </c>
      <c r="U71" s="60"/>
      <c r="V71" s="60"/>
      <c r="W71" s="61"/>
      <c r="X71" s="62" t="s">
        <v>9</v>
      </c>
      <c r="Y71" s="63"/>
      <c r="Z71" s="63"/>
    </row>
    <row r="72" spans="1:26" s="64" customFormat="1" ht="33.75" x14ac:dyDescent="0.2">
      <c r="A72" s="49" t="str">
        <f t="shared" si="21"/>
        <v>S</v>
      </c>
      <c r="B72" s="50">
        <f t="shared" ca="1" si="9"/>
        <v>3</v>
      </c>
      <c r="C72" s="50" t="str">
        <f t="shared" ca="1" si="13"/>
        <v>S</v>
      </c>
      <c r="D72" s="50">
        <f t="shared" ca="1" si="10"/>
        <v>0</v>
      </c>
      <c r="E72" s="50">
        <f t="shared" ca="1" si="14"/>
        <v>1</v>
      </c>
      <c r="F72" s="50">
        <f t="shared" ca="1" si="15"/>
        <v>5</v>
      </c>
      <c r="G72" s="50">
        <f t="shared" ca="1" si="16"/>
        <v>1</v>
      </c>
      <c r="H72" s="50">
        <f t="shared" ca="1" si="17"/>
        <v>0</v>
      </c>
      <c r="I72" s="50">
        <f t="shared" ca="1" si="8"/>
        <v>0</v>
      </c>
      <c r="J72" s="50">
        <f t="shared" ca="1" si="11"/>
        <v>0</v>
      </c>
      <c r="K72" s="50">
        <f t="shared" ca="1" si="12"/>
        <v>0</v>
      </c>
      <c r="L72" s="51" t="s">
        <v>52</v>
      </c>
      <c r="M72" s="52" t="s">
        <v>47</v>
      </c>
      <c r="N72" s="53" t="s">
        <v>47</v>
      </c>
      <c r="O72" s="54" t="s">
        <v>168</v>
      </c>
      <c r="P72" s="55" t="s">
        <v>49</v>
      </c>
      <c r="Q72" s="56" t="s">
        <v>169</v>
      </c>
      <c r="R72" s="57" t="s">
        <v>170</v>
      </c>
      <c r="S72" s="58" t="s">
        <v>167</v>
      </c>
      <c r="T72" s="59">
        <v>1</v>
      </c>
      <c r="U72" s="60"/>
      <c r="V72" s="60"/>
      <c r="W72" s="61"/>
      <c r="X72" s="62" t="s">
        <v>9</v>
      </c>
      <c r="Y72" s="63"/>
      <c r="Z72" s="63"/>
    </row>
    <row r="73" spans="1:26" s="64" customFormat="1" ht="22.5" x14ac:dyDescent="0.2">
      <c r="A73" s="49" t="str">
        <f t="shared" si="21"/>
        <v>S</v>
      </c>
      <c r="B73" s="50">
        <f t="shared" ca="1" si="9"/>
        <v>3</v>
      </c>
      <c r="C73" s="50" t="str">
        <f t="shared" ca="1" si="13"/>
        <v>S</v>
      </c>
      <c r="D73" s="50">
        <f t="shared" ca="1" si="10"/>
        <v>0</v>
      </c>
      <c r="E73" s="50">
        <f t="shared" ca="1" si="14"/>
        <v>1</v>
      </c>
      <c r="F73" s="50">
        <f t="shared" ca="1" si="15"/>
        <v>5</v>
      </c>
      <c r="G73" s="50">
        <f t="shared" ca="1" si="16"/>
        <v>1</v>
      </c>
      <c r="H73" s="50">
        <f t="shared" ca="1" si="17"/>
        <v>0</v>
      </c>
      <c r="I73" s="50">
        <f t="shared" ca="1" si="8"/>
        <v>0</v>
      </c>
      <c r="J73" s="50">
        <f t="shared" ca="1" si="11"/>
        <v>0</v>
      </c>
      <c r="K73" s="50">
        <f t="shared" ca="1" si="12"/>
        <v>0</v>
      </c>
      <c r="L73" s="51" t="s">
        <v>52</v>
      </c>
      <c r="M73" s="52" t="s">
        <v>47</v>
      </c>
      <c r="N73" s="53" t="s">
        <v>47</v>
      </c>
      <c r="O73" s="54" t="s">
        <v>171</v>
      </c>
      <c r="P73" s="55" t="s">
        <v>49</v>
      </c>
      <c r="Q73" s="56">
        <v>93664</v>
      </c>
      <c r="R73" s="57" t="s">
        <v>172</v>
      </c>
      <c r="S73" s="58" t="s">
        <v>167</v>
      </c>
      <c r="T73" s="59">
        <v>4</v>
      </c>
      <c r="U73" s="60"/>
      <c r="V73" s="60"/>
      <c r="W73" s="61"/>
      <c r="X73" s="62" t="s">
        <v>9</v>
      </c>
      <c r="Y73" s="63"/>
      <c r="Z73" s="63"/>
    </row>
    <row r="74" spans="1:26" s="64" customFormat="1" ht="22.5" x14ac:dyDescent="0.2">
      <c r="A74" s="49" t="str">
        <f t="shared" si="21"/>
        <v>S</v>
      </c>
      <c r="B74" s="50">
        <f t="shared" ca="1" si="9"/>
        <v>3</v>
      </c>
      <c r="C74" s="50" t="str">
        <f t="shared" ca="1" si="13"/>
        <v>S</v>
      </c>
      <c r="D74" s="50">
        <f t="shared" ca="1" si="10"/>
        <v>0</v>
      </c>
      <c r="E74" s="50">
        <f t="shared" ca="1" si="14"/>
        <v>1</v>
      </c>
      <c r="F74" s="50">
        <f t="shared" ca="1" si="15"/>
        <v>5</v>
      </c>
      <c r="G74" s="50">
        <f t="shared" ca="1" si="16"/>
        <v>1</v>
      </c>
      <c r="H74" s="50">
        <f t="shared" ca="1" si="17"/>
        <v>0</v>
      </c>
      <c r="I74" s="50">
        <f t="shared" ca="1" si="8"/>
        <v>0</v>
      </c>
      <c r="J74" s="50">
        <f t="shared" ca="1" si="11"/>
        <v>0</v>
      </c>
      <c r="K74" s="50">
        <f t="shared" ca="1" si="12"/>
        <v>0</v>
      </c>
      <c r="L74" s="51" t="s">
        <v>52</v>
      </c>
      <c r="M74" s="52" t="s">
        <v>47</v>
      </c>
      <c r="N74" s="53" t="s">
        <v>47</v>
      </c>
      <c r="O74" s="54" t="s">
        <v>173</v>
      </c>
      <c r="P74" s="55" t="s">
        <v>49</v>
      </c>
      <c r="Q74" s="56">
        <v>93666</v>
      </c>
      <c r="R74" s="57" t="s">
        <v>174</v>
      </c>
      <c r="S74" s="58" t="s">
        <v>167</v>
      </c>
      <c r="T74" s="59">
        <v>2</v>
      </c>
      <c r="U74" s="60"/>
      <c r="V74" s="60"/>
      <c r="W74" s="61"/>
      <c r="X74" s="62" t="s">
        <v>9</v>
      </c>
      <c r="Y74" s="63"/>
      <c r="Z74" s="63"/>
    </row>
    <row r="75" spans="1:26" s="64" customFormat="1" ht="22.5" x14ac:dyDescent="0.2">
      <c r="A75" s="49" t="str">
        <f t="shared" si="21"/>
        <v>S</v>
      </c>
      <c r="B75" s="50">
        <f t="shared" ca="1" si="9"/>
        <v>3</v>
      </c>
      <c r="C75" s="50" t="str">
        <f t="shared" ca="1" si="13"/>
        <v>S</v>
      </c>
      <c r="D75" s="50">
        <f t="shared" ca="1" si="10"/>
        <v>0</v>
      </c>
      <c r="E75" s="50">
        <f t="shared" ca="1" si="14"/>
        <v>1</v>
      </c>
      <c r="F75" s="50">
        <f t="shared" ca="1" si="15"/>
        <v>5</v>
      </c>
      <c r="G75" s="50">
        <f t="shared" ca="1" si="16"/>
        <v>1</v>
      </c>
      <c r="H75" s="50">
        <f t="shared" ca="1" si="17"/>
        <v>0</v>
      </c>
      <c r="I75" s="50">
        <f t="shared" ca="1" si="8"/>
        <v>0</v>
      </c>
      <c r="J75" s="50">
        <f t="shared" ca="1" si="11"/>
        <v>0</v>
      </c>
      <c r="K75" s="50">
        <f t="shared" ca="1" si="12"/>
        <v>0</v>
      </c>
      <c r="L75" s="51" t="s">
        <v>52</v>
      </c>
      <c r="M75" s="52" t="s">
        <v>47</v>
      </c>
      <c r="N75" s="53" t="s">
        <v>47</v>
      </c>
      <c r="O75" s="54" t="s">
        <v>175</v>
      </c>
      <c r="P75" s="55" t="s">
        <v>49</v>
      </c>
      <c r="Q75" s="56">
        <v>93653</v>
      </c>
      <c r="R75" s="57" t="s">
        <v>176</v>
      </c>
      <c r="S75" s="58" t="s">
        <v>167</v>
      </c>
      <c r="T75" s="59">
        <v>15</v>
      </c>
      <c r="U75" s="60"/>
      <c r="V75" s="60"/>
      <c r="W75" s="61"/>
      <c r="X75" s="62" t="s">
        <v>9</v>
      </c>
      <c r="Y75" s="63"/>
      <c r="Z75" s="63"/>
    </row>
    <row r="76" spans="1:26" s="64" customFormat="1" ht="22.5" x14ac:dyDescent="0.2">
      <c r="A76" s="49" t="str">
        <f t="shared" si="21"/>
        <v>S</v>
      </c>
      <c r="B76" s="50">
        <f t="shared" ca="1" si="9"/>
        <v>3</v>
      </c>
      <c r="C76" s="50" t="str">
        <f t="shared" ca="1" si="13"/>
        <v>S</v>
      </c>
      <c r="D76" s="50">
        <f t="shared" ca="1" si="10"/>
        <v>0</v>
      </c>
      <c r="E76" s="50">
        <f t="shared" ca="1" si="14"/>
        <v>1</v>
      </c>
      <c r="F76" s="50">
        <f t="shared" ca="1" si="15"/>
        <v>5</v>
      </c>
      <c r="G76" s="50">
        <f t="shared" ca="1" si="16"/>
        <v>1</v>
      </c>
      <c r="H76" s="50">
        <f t="shared" ca="1" si="17"/>
        <v>0</v>
      </c>
      <c r="I76" s="50">
        <f t="shared" ca="1" si="8"/>
        <v>0</v>
      </c>
      <c r="J76" s="50">
        <f t="shared" ca="1" si="11"/>
        <v>0</v>
      </c>
      <c r="K76" s="50">
        <f t="shared" ca="1" si="12"/>
        <v>0</v>
      </c>
      <c r="L76" s="51" t="s">
        <v>52</v>
      </c>
      <c r="M76" s="52" t="s">
        <v>47</v>
      </c>
      <c r="N76" s="53" t="s">
        <v>47</v>
      </c>
      <c r="O76" s="54" t="s">
        <v>177</v>
      </c>
      <c r="P76" s="55" t="s">
        <v>49</v>
      </c>
      <c r="Q76" s="56">
        <v>93654</v>
      </c>
      <c r="R76" s="57" t="s">
        <v>178</v>
      </c>
      <c r="S76" s="58" t="s">
        <v>167</v>
      </c>
      <c r="T76" s="59">
        <v>14</v>
      </c>
      <c r="U76" s="60"/>
      <c r="V76" s="60"/>
      <c r="W76" s="61"/>
      <c r="X76" s="62" t="s">
        <v>9</v>
      </c>
      <c r="Y76" s="63"/>
      <c r="Z76" s="63"/>
    </row>
    <row r="77" spans="1:26" s="64" customFormat="1" ht="22.5" x14ac:dyDescent="0.2">
      <c r="A77" s="49" t="str">
        <f t="shared" si="21"/>
        <v>S</v>
      </c>
      <c r="B77" s="50">
        <f t="shared" ca="1" si="9"/>
        <v>3</v>
      </c>
      <c r="C77" s="50" t="str">
        <f t="shared" ca="1" si="13"/>
        <v>S</v>
      </c>
      <c r="D77" s="50">
        <f t="shared" ca="1" si="10"/>
        <v>0</v>
      </c>
      <c r="E77" s="50">
        <f t="shared" ca="1" si="14"/>
        <v>1</v>
      </c>
      <c r="F77" s="50">
        <f t="shared" ca="1" si="15"/>
        <v>5</v>
      </c>
      <c r="G77" s="50">
        <f t="shared" ca="1" si="16"/>
        <v>1</v>
      </c>
      <c r="H77" s="50">
        <f t="shared" ca="1" si="17"/>
        <v>0</v>
      </c>
      <c r="I77" s="50">
        <f t="shared" ca="1" si="8"/>
        <v>0</v>
      </c>
      <c r="J77" s="50">
        <f t="shared" ca="1" si="11"/>
        <v>0</v>
      </c>
      <c r="K77" s="50">
        <f t="shared" ca="1" si="12"/>
        <v>0</v>
      </c>
      <c r="L77" s="51" t="s">
        <v>52</v>
      </c>
      <c r="M77" s="52" t="s">
        <v>47</v>
      </c>
      <c r="N77" s="53" t="s">
        <v>47</v>
      </c>
      <c r="O77" s="54" t="s">
        <v>179</v>
      </c>
      <c r="P77" s="55" t="s">
        <v>49</v>
      </c>
      <c r="Q77" s="56">
        <v>93656</v>
      </c>
      <c r="R77" s="57" t="s">
        <v>180</v>
      </c>
      <c r="S77" s="58" t="s">
        <v>167</v>
      </c>
      <c r="T77" s="59">
        <v>4</v>
      </c>
      <c r="U77" s="60"/>
      <c r="V77" s="60"/>
      <c r="W77" s="61"/>
      <c r="X77" s="62" t="s">
        <v>9</v>
      </c>
      <c r="Y77" s="63"/>
      <c r="Z77" s="63"/>
    </row>
    <row r="78" spans="1:26" s="64" customFormat="1" x14ac:dyDescent="0.2">
      <c r="A78" s="49" t="str">
        <f t="shared" si="21"/>
        <v>S</v>
      </c>
      <c r="B78" s="50">
        <f t="shared" ca="1" si="9"/>
        <v>3</v>
      </c>
      <c r="C78" s="50" t="str">
        <f t="shared" ca="1" si="13"/>
        <v>S</v>
      </c>
      <c r="D78" s="50">
        <f t="shared" ca="1" si="10"/>
        <v>0</v>
      </c>
      <c r="E78" s="50">
        <f t="shared" ca="1" si="14"/>
        <v>1</v>
      </c>
      <c r="F78" s="50">
        <f t="shared" ca="1" si="15"/>
        <v>5</v>
      </c>
      <c r="G78" s="50">
        <f t="shared" ca="1" si="16"/>
        <v>1</v>
      </c>
      <c r="H78" s="50">
        <f t="shared" ca="1" si="17"/>
        <v>0</v>
      </c>
      <c r="I78" s="50">
        <f t="shared" ca="1" si="8"/>
        <v>0</v>
      </c>
      <c r="J78" s="50">
        <f t="shared" ca="1" si="11"/>
        <v>0</v>
      </c>
      <c r="K78" s="50">
        <f t="shared" ca="1" si="12"/>
        <v>0</v>
      </c>
      <c r="L78" s="51" t="s">
        <v>52</v>
      </c>
      <c r="M78" s="52" t="s">
        <v>47</v>
      </c>
      <c r="N78" s="53" t="s">
        <v>47</v>
      </c>
      <c r="O78" s="54" t="s">
        <v>181</v>
      </c>
      <c r="P78" s="55" t="s">
        <v>57</v>
      </c>
      <c r="Q78" s="56">
        <v>71184</v>
      </c>
      <c r="R78" s="57" t="s">
        <v>182</v>
      </c>
      <c r="S78" s="58" t="s">
        <v>70</v>
      </c>
      <c r="T78" s="59">
        <v>3</v>
      </c>
      <c r="U78" s="60"/>
      <c r="V78" s="60"/>
      <c r="W78" s="61"/>
      <c r="X78" s="62" t="s">
        <v>9</v>
      </c>
      <c r="Y78" s="63"/>
      <c r="Z78" s="63"/>
    </row>
    <row r="79" spans="1:26" s="64" customFormat="1" x14ac:dyDescent="0.2">
      <c r="A79" s="49" t="str">
        <f t="shared" si="21"/>
        <v>S</v>
      </c>
      <c r="B79" s="50">
        <f t="shared" ca="1" si="9"/>
        <v>3</v>
      </c>
      <c r="C79" s="50" t="str">
        <f t="shared" ca="1" si="13"/>
        <v>S</v>
      </c>
      <c r="D79" s="50">
        <f t="shared" ca="1" si="10"/>
        <v>0</v>
      </c>
      <c r="E79" s="50">
        <f t="shared" ca="1" si="14"/>
        <v>1</v>
      </c>
      <c r="F79" s="50">
        <f t="shared" ca="1" si="15"/>
        <v>5</v>
      </c>
      <c r="G79" s="50">
        <f t="shared" ca="1" si="16"/>
        <v>1</v>
      </c>
      <c r="H79" s="50">
        <f t="shared" ca="1" si="17"/>
        <v>0</v>
      </c>
      <c r="I79" s="50">
        <f t="shared" ca="1" si="8"/>
        <v>0</v>
      </c>
      <c r="J79" s="50">
        <f t="shared" ca="1" si="11"/>
        <v>0</v>
      </c>
      <c r="K79" s="50">
        <f t="shared" ca="1" si="12"/>
        <v>0</v>
      </c>
      <c r="L79" s="51" t="s">
        <v>52</v>
      </c>
      <c r="M79" s="52" t="s">
        <v>47</v>
      </c>
      <c r="N79" s="53" t="s">
        <v>47</v>
      </c>
      <c r="O79" s="54" t="s">
        <v>183</v>
      </c>
      <c r="P79" s="55" t="s">
        <v>57</v>
      </c>
      <c r="Q79" s="56">
        <v>71451</v>
      </c>
      <c r="R79" s="57" t="s">
        <v>184</v>
      </c>
      <c r="S79" s="58" t="s">
        <v>70</v>
      </c>
      <c r="T79" s="59">
        <v>4</v>
      </c>
      <c r="U79" s="60"/>
      <c r="V79" s="60"/>
      <c r="W79" s="61"/>
      <c r="X79" s="62" t="s">
        <v>9</v>
      </c>
      <c r="Y79" s="63"/>
      <c r="Z79" s="63"/>
    </row>
    <row r="80" spans="1:26" s="64" customFormat="1" ht="33.75" x14ac:dyDescent="0.2">
      <c r="A80" s="49" t="str">
        <f t="shared" si="21"/>
        <v>S</v>
      </c>
      <c r="B80" s="50">
        <f t="shared" ca="1" si="9"/>
        <v>3</v>
      </c>
      <c r="C80" s="50" t="str">
        <f t="shared" ca="1" si="13"/>
        <v>S</v>
      </c>
      <c r="D80" s="50">
        <f t="shared" ca="1" si="10"/>
        <v>0</v>
      </c>
      <c r="E80" s="50">
        <f t="shared" ca="1" si="14"/>
        <v>1</v>
      </c>
      <c r="F80" s="50">
        <f t="shared" ca="1" si="15"/>
        <v>5</v>
      </c>
      <c r="G80" s="50">
        <f t="shared" ca="1" si="16"/>
        <v>1</v>
      </c>
      <c r="H80" s="50">
        <f t="shared" ca="1" si="17"/>
        <v>0</v>
      </c>
      <c r="I80" s="50">
        <f t="shared" ca="1" si="8"/>
        <v>0</v>
      </c>
      <c r="J80" s="50">
        <f t="shared" ca="1" si="11"/>
        <v>0</v>
      </c>
      <c r="K80" s="50">
        <f t="shared" ca="1" si="12"/>
        <v>0</v>
      </c>
      <c r="L80" s="51" t="s">
        <v>52</v>
      </c>
      <c r="M80" s="52" t="s">
        <v>47</v>
      </c>
      <c r="N80" s="53" t="s">
        <v>47</v>
      </c>
      <c r="O80" s="54" t="s">
        <v>185</v>
      </c>
      <c r="P80" s="55" t="s">
        <v>49</v>
      </c>
      <c r="Q80" s="56">
        <v>91926</v>
      </c>
      <c r="R80" s="57" t="s">
        <v>186</v>
      </c>
      <c r="S80" s="58" t="s">
        <v>187</v>
      </c>
      <c r="T80" s="59">
        <v>2631</v>
      </c>
      <c r="U80" s="60"/>
      <c r="V80" s="60"/>
      <c r="W80" s="61"/>
      <c r="X80" s="62" t="s">
        <v>188</v>
      </c>
      <c r="Y80" s="63"/>
      <c r="Z80" s="63"/>
    </row>
    <row r="81" spans="1:26" s="64" customFormat="1" ht="22.5" x14ac:dyDescent="0.2">
      <c r="A81" s="49" t="str">
        <f t="shared" si="21"/>
        <v>S</v>
      </c>
      <c r="B81" s="50">
        <f t="shared" ca="1" si="9"/>
        <v>3</v>
      </c>
      <c r="C81" s="50" t="str">
        <f t="shared" ca="1" si="13"/>
        <v>S</v>
      </c>
      <c r="D81" s="50">
        <f t="shared" ca="1" si="10"/>
        <v>0</v>
      </c>
      <c r="E81" s="50">
        <f t="shared" ca="1" si="14"/>
        <v>1</v>
      </c>
      <c r="F81" s="50">
        <f t="shared" ca="1" si="15"/>
        <v>5</v>
      </c>
      <c r="G81" s="50">
        <f t="shared" ca="1" si="16"/>
        <v>1</v>
      </c>
      <c r="H81" s="50">
        <f t="shared" ca="1" si="17"/>
        <v>0</v>
      </c>
      <c r="I81" s="50">
        <f t="shared" ca="1" si="8"/>
        <v>0</v>
      </c>
      <c r="J81" s="50">
        <f t="shared" ca="1" si="11"/>
        <v>0</v>
      </c>
      <c r="K81" s="50">
        <f t="shared" ca="1" si="12"/>
        <v>0</v>
      </c>
      <c r="L81" s="51" t="s">
        <v>52</v>
      </c>
      <c r="M81" s="52" t="s">
        <v>47</v>
      </c>
      <c r="N81" s="53" t="s">
        <v>47</v>
      </c>
      <c r="O81" s="54" t="s">
        <v>189</v>
      </c>
      <c r="P81" s="55" t="s">
        <v>49</v>
      </c>
      <c r="Q81" s="56">
        <v>91928</v>
      </c>
      <c r="R81" s="57" t="s">
        <v>190</v>
      </c>
      <c r="S81" s="58" t="s">
        <v>187</v>
      </c>
      <c r="T81" s="59">
        <v>331</v>
      </c>
      <c r="U81" s="60"/>
      <c r="V81" s="60"/>
      <c r="W81" s="61"/>
      <c r="X81" s="62" t="s">
        <v>191</v>
      </c>
      <c r="Y81" s="63"/>
      <c r="Z81" s="63"/>
    </row>
    <row r="82" spans="1:26" s="64" customFormat="1" ht="22.5" x14ac:dyDescent="0.2">
      <c r="A82" s="49" t="str">
        <f t="shared" si="21"/>
        <v>S</v>
      </c>
      <c r="B82" s="50">
        <f t="shared" ca="1" si="9"/>
        <v>3</v>
      </c>
      <c r="C82" s="50" t="str">
        <f t="shared" ca="1" si="13"/>
        <v>S</v>
      </c>
      <c r="D82" s="50">
        <f t="shared" ca="1" si="10"/>
        <v>0</v>
      </c>
      <c r="E82" s="50">
        <f t="shared" ca="1" si="14"/>
        <v>1</v>
      </c>
      <c r="F82" s="50">
        <f t="shared" ca="1" si="15"/>
        <v>5</v>
      </c>
      <c r="G82" s="50">
        <f t="shared" ca="1" si="16"/>
        <v>1</v>
      </c>
      <c r="H82" s="50">
        <f t="shared" ca="1" si="17"/>
        <v>0</v>
      </c>
      <c r="I82" s="50">
        <f t="shared" ca="1" si="8"/>
        <v>0</v>
      </c>
      <c r="J82" s="50">
        <f t="shared" ca="1" si="11"/>
        <v>0</v>
      </c>
      <c r="K82" s="50">
        <f t="shared" ca="1" si="12"/>
        <v>0</v>
      </c>
      <c r="L82" s="51" t="s">
        <v>52</v>
      </c>
      <c r="M82" s="52" t="s">
        <v>47</v>
      </c>
      <c r="N82" s="53" t="s">
        <v>47</v>
      </c>
      <c r="O82" s="54" t="s">
        <v>192</v>
      </c>
      <c r="P82" s="55" t="s">
        <v>49</v>
      </c>
      <c r="Q82" s="56">
        <v>91930</v>
      </c>
      <c r="R82" s="57" t="s">
        <v>193</v>
      </c>
      <c r="S82" s="58" t="s">
        <v>187</v>
      </c>
      <c r="T82" s="59">
        <v>304.3</v>
      </c>
      <c r="U82" s="60"/>
      <c r="V82" s="60"/>
      <c r="W82" s="61"/>
      <c r="X82" s="62" t="s">
        <v>194</v>
      </c>
      <c r="Y82" s="63"/>
      <c r="Z82" s="63"/>
    </row>
    <row r="83" spans="1:26" s="64" customFormat="1" ht="22.5" x14ac:dyDescent="0.2">
      <c r="A83" s="49" t="str">
        <f t="shared" si="21"/>
        <v>S</v>
      </c>
      <c r="B83" s="50">
        <f t="shared" ref="B83:B146" ca="1" si="22">IF(OR(C83="s",C83=0),OFFSET(B83,-1,0),C83)</f>
        <v>3</v>
      </c>
      <c r="C83" s="50" t="str">
        <f t="shared" ca="1" si="13"/>
        <v>S</v>
      </c>
      <c r="D83" s="50">
        <f t="shared" ref="D83:D146" ca="1" si="23">IF(OR(C83="S",C83=0),0,IF(ISERROR(K83),J83,SMALL(J83:K83,1)))</f>
        <v>0</v>
      </c>
      <c r="E83" s="50">
        <f t="shared" ca="1" si="14"/>
        <v>1</v>
      </c>
      <c r="F83" s="50">
        <f t="shared" ca="1" si="15"/>
        <v>5</v>
      </c>
      <c r="G83" s="50">
        <f t="shared" ca="1" si="16"/>
        <v>1</v>
      </c>
      <c r="H83" s="50">
        <f t="shared" ca="1" si="17"/>
        <v>0</v>
      </c>
      <c r="I83" s="50">
        <f t="shared" ca="1" si="8"/>
        <v>0</v>
      </c>
      <c r="J83" s="50">
        <f t="shared" ref="J83:J146" ca="1" si="24">IF(OR($C83="S",$C83=0),0,MATCH(0,OFFSET($D83,1,$C83,ROW($C$432)-ROW($C83)),0))</f>
        <v>0</v>
      </c>
      <c r="K83" s="50">
        <f t="shared" ref="K83:K146" ca="1" si="25">IF(OR($C83="S",$C83=0),0,MATCH(OFFSET($D83,0,$C83)+1,OFFSET($D83,1,$C83,ROW($C$432)-ROW($C83)),0))</f>
        <v>0</v>
      </c>
      <c r="L83" s="51" t="s">
        <v>52</v>
      </c>
      <c r="M83" s="52" t="s">
        <v>47</v>
      </c>
      <c r="N83" s="53" t="s">
        <v>47</v>
      </c>
      <c r="O83" s="54" t="s">
        <v>195</v>
      </c>
      <c r="P83" s="55" t="s">
        <v>49</v>
      </c>
      <c r="Q83" s="56">
        <v>92982</v>
      </c>
      <c r="R83" s="57" t="s">
        <v>196</v>
      </c>
      <c r="S83" s="58" t="s">
        <v>187</v>
      </c>
      <c r="T83" s="59">
        <v>561.94000000000005</v>
      </c>
      <c r="U83" s="60"/>
      <c r="V83" s="60"/>
      <c r="W83" s="61"/>
      <c r="X83" s="62" t="s">
        <v>9</v>
      </c>
      <c r="Y83" s="63"/>
      <c r="Z83" s="63"/>
    </row>
    <row r="84" spans="1:26" s="64" customFormat="1" x14ac:dyDescent="0.2">
      <c r="A84" s="49" t="str">
        <f t="shared" si="21"/>
        <v>S</v>
      </c>
      <c r="B84" s="50">
        <f t="shared" ca="1" si="22"/>
        <v>3</v>
      </c>
      <c r="C84" s="50" t="str">
        <f t="shared" ca="1" si="13"/>
        <v>S</v>
      </c>
      <c r="D84" s="50">
        <f t="shared" ca="1" si="23"/>
        <v>0</v>
      </c>
      <c r="E84" s="50">
        <f t="shared" ca="1" si="14"/>
        <v>1</v>
      </c>
      <c r="F84" s="50">
        <f t="shared" ca="1" si="15"/>
        <v>5</v>
      </c>
      <c r="G84" s="50">
        <f t="shared" ca="1" si="16"/>
        <v>1</v>
      </c>
      <c r="H84" s="50">
        <f t="shared" ca="1" si="17"/>
        <v>0</v>
      </c>
      <c r="I84" s="50">
        <f t="shared" ca="1" si="8"/>
        <v>0</v>
      </c>
      <c r="J84" s="50">
        <f t="shared" ca="1" si="24"/>
        <v>0</v>
      </c>
      <c r="K84" s="50">
        <f t="shared" ca="1" si="25"/>
        <v>0</v>
      </c>
      <c r="L84" s="51" t="s">
        <v>52</v>
      </c>
      <c r="M84" s="52" t="s">
        <v>47</v>
      </c>
      <c r="N84" s="53" t="s">
        <v>47</v>
      </c>
      <c r="O84" s="54" t="s">
        <v>197</v>
      </c>
      <c r="P84" s="55" t="s">
        <v>57</v>
      </c>
      <c r="Q84" s="56">
        <v>70541</v>
      </c>
      <c r="R84" s="57" t="s">
        <v>198</v>
      </c>
      <c r="S84" s="58" t="s">
        <v>199</v>
      </c>
      <c r="T84" s="59">
        <v>10</v>
      </c>
      <c r="U84" s="60"/>
      <c r="V84" s="60"/>
      <c r="W84" s="61"/>
      <c r="X84" s="62" t="s">
        <v>9</v>
      </c>
      <c r="Y84" s="63"/>
      <c r="Z84" s="63"/>
    </row>
    <row r="85" spans="1:26" s="64" customFormat="1" ht="33.75" x14ac:dyDescent="0.2">
      <c r="A85" s="49" t="str">
        <f t="shared" si="21"/>
        <v>S</v>
      </c>
      <c r="B85" s="50">
        <f t="shared" ca="1" si="22"/>
        <v>3</v>
      </c>
      <c r="C85" s="50" t="str">
        <f t="shared" ca="1" si="13"/>
        <v>S</v>
      </c>
      <c r="D85" s="50">
        <f t="shared" ca="1" si="23"/>
        <v>0</v>
      </c>
      <c r="E85" s="50">
        <f t="shared" ca="1" si="14"/>
        <v>1</v>
      </c>
      <c r="F85" s="50">
        <f t="shared" ca="1" si="15"/>
        <v>5</v>
      </c>
      <c r="G85" s="50">
        <f t="shared" ca="1" si="16"/>
        <v>1</v>
      </c>
      <c r="H85" s="50">
        <f t="shared" ca="1" si="17"/>
        <v>0</v>
      </c>
      <c r="I85" s="50">
        <f t="shared" ca="1" si="8"/>
        <v>0</v>
      </c>
      <c r="J85" s="50">
        <f t="shared" ca="1" si="24"/>
        <v>0</v>
      </c>
      <c r="K85" s="50">
        <f t="shared" ca="1" si="25"/>
        <v>0</v>
      </c>
      <c r="L85" s="51" t="s">
        <v>52</v>
      </c>
      <c r="M85" s="52" t="s">
        <v>47</v>
      </c>
      <c r="N85" s="53" t="s">
        <v>47</v>
      </c>
      <c r="O85" s="54" t="s">
        <v>200</v>
      </c>
      <c r="P85" s="55" t="s">
        <v>49</v>
      </c>
      <c r="Q85" s="56">
        <v>91834</v>
      </c>
      <c r="R85" s="57" t="s">
        <v>201</v>
      </c>
      <c r="S85" s="58" t="s">
        <v>187</v>
      </c>
      <c r="T85" s="59">
        <v>575.4</v>
      </c>
      <c r="U85" s="60"/>
      <c r="V85" s="60"/>
      <c r="W85" s="61"/>
      <c r="X85" s="62" t="s">
        <v>202</v>
      </c>
      <c r="Y85" s="63"/>
      <c r="Z85" s="63"/>
    </row>
    <row r="86" spans="1:26" s="64" customFormat="1" ht="33.75" x14ac:dyDescent="0.2">
      <c r="A86" s="49" t="str">
        <f t="shared" si="21"/>
        <v>S</v>
      </c>
      <c r="B86" s="50">
        <f t="shared" ca="1" si="22"/>
        <v>3</v>
      </c>
      <c r="C86" s="50" t="str">
        <f t="shared" ca="1" si="13"/>
        <v>S</v>
      </c>
      <c r="D86" s="50">
        <f t="shared" ca="1" si="23"/>
        <v>0</v>
      </c>
      <c r="E86" s="50">
        <f t="shared" ca="1" si="14"/>
        <v>1</v>
      </c>
      <c r="F86" s="50">
        <f t="shared" ca="1" si="15"/>
        <v>5</v>
      </c>
      <c r="G86" s="50">
        <f t="shared" ca="1" si="16"/>
        <v>1</v>
      </c>
      <c r="H86" s="50">
        <f t="shared" ca="1" si="17"/>
        <v>0</v>
      </c>
      <c r="I86" s="50">
        <f t="shared" ca="1" si="8"/>
        <v>0</v>
      </c>
      <c r="J86" s="50">
        <f t="shared" ca="1" si="24"/>
        <v>0</v>
      </c>
      <c r="K86" s="50">
        <f t="shared" ca="1" si="25"/>
        <v>0</v>
      </c>
      <c r="L86" s="51" t="s">
        <v>52</v>
      </c>
      <c r="M86" s="52" t="s">
        <v>47</v>
      </c>
      <c r="N86" s="53" t="s">
        <v>47</v>
      </c>
      <c r="O86" s="54" t="s">
        <v>203</v>
      </c>
      <c r="P86" s="55" t="s">
        <v>49</v>
      </c>
      <c r="Q86" s="56">
        <v>91836</v>
      </c>
      <c r="R86" s="57" t="s">
        <v>204</v>
      </c>
      <c r="S86" s="58" t="s">
        <v>187</v>
      </c>
      <c r="T86" s="59">
        <v>43.5</v>
      </c>
      <c r="U86" s="60"/>
      <c r="V86" s="60"/>
      <c r="W86" s="61"/>
      <c r="X86" s="62" t="s">
        <v>205</v>
      </c>
      <c r="Y86" s="63"/>
      <c r="Z86" s="63"/>
    </row>
    <row r="87" spans="1:26" s="64" customFormat="1" ht="22.5" x14ac:dyDescent="0.2">
      <c r="A87" s="49" t="str">
        <f t="shared" si="21"/>
        <v>S</v>
      </c>
      <c r="B87" s="50">
        <f t="shared" ca="1" si="22"/>
        <v>3</v>
      </c>
      <c r="C87" s="50" t="str">
        <f t="shared" ca="1" si="13"/>
        <v>S</v>
      </c>
      <c r="D87" s="50">
        <f t="shared" ca="1" si="23"/>
        <v>0</v>
      </c>
      <c r="E87" s="50">
        <f t="shared" ca="1" si="14"/>
        <v>1</v>
      </c>
      <c r="F87" s="50">
        <f t="shared" ca="1" si="15"/>
        <v>5</v>
      </c>
      <c r="G87" s="50">
        <f t="shared" ca="1" si="16"/>
        <v>1</v>
      </c>
      <c r="H87" s="50">
        <f t="shared" ca="1" si="17"/>
        <v>0</v>
      </c>
      <c r="I87" s="50">
        <f t="shared" ca="1" si="8"/>
        <v>0</v>
      </c>
      <c r="J87" s="50">
        <f t="shared" ca="1" si="24"/>
        <v>0</v>
      </c>
      <c r="K87" s="50">
        <f t="shared" ca="1" si="25"/>
        <v>0</v>
      </c>
      <c r="L87" s="51" t="s">
        <v>52</v>
      </c>
      <c r="M87" s="52" t="s">
        <v>47</v>
      </c>
      <c r="N87" s="53" t="s">
        <v>47</v>
      </c>
      <c r="O87" s="54" t="s">
        <v>206</v>
      </c>
      <c r="P87" s="55" t="s">
        <v>57</v>
      </c>
      <c r="Q87" s="56">
        <v>71196</v>
      </c>
      <c r="R87" s="57" t="s">
        <v>207</v>
      </c>
      <c r="S87" s="58" t="s">
        <v>199</v>
      </c>
      <c r="T87" s="59">
        <v>58.4</v>
      </c>
      <c r="U87" s="60"/>
      <c r="V87" s="60"/>
      <c r="W87" s="61"/>
      <c r="X87" s="62" t="s">
        <v>9</v>
      </c>
      <c r="Y87" s="63"/>
      <c r="Z87" s="63"/>
    </row>
    <row r="88" spans="1:26" s="64" customFormat="1" ht="33.75" x14ac:dyDescent="0.2">
      <c r="A88" s="49" t="str">
        <f t="shared" si="21"/>
        <v>S</v>
      </c>
      <c r="B88" s="50">
        <f t="shared" ca="1" si="22"/>
        <v>3</v>
      </c>
      <c r="C88" s="50" t="str">
        <f t="shared" ca="1" si="13"/>
        <v>S</v>
      </c>
      <c r="D88" s="50">
        <f t="shared" ca="1" si="23"/>
        <v>0</v>
      </c>
      <c r="E88" s="50">
        <f t="shared" ca="1" si="14"/>
        <v>1</v>
      </c>
      <c r="F88" s="50">
        <f t="shared" ca="1" si="15"/>
        <v>5</v>
      </c>
      <c r="G88" s="50">
        <f t="shared" ca="1" si="16"/>
        <v>1</v>
      </c>
      <c r="H88" s="50">
        <f t="shared" ca="1" si="17"/>
        <v>0</v>
      </c>
      <c r="I88" s="50">
        <f t="shared" ca="1" si="8"/>
        <v>0</v>
      </c>
      <c r="J88" s="50">
        <f t="shared" ca="1" si="24"/>
        <v>0</v>
      </c>
      <c r="K88" s="50">
        <f t="shared" ca="1" si="25"/>
        <v>0</v>
      </c>
      <c r="L88" s="51" t="s">
        <v>52</v>
      </c>
      <c r="M88" s="52" t="s">
        <v>47</v>
      </c>
      <c r="N88" s="53" t="s">
        <v>47</v>
      </c>
      <c r="O88" s="54" t="s">
        <v>208</v>
      </c>
      <c r="P88" s="55" t="s">
        <v>49</v>
      </c>
      <c r="Q88" s="56">
        <v>91868</v>
      </c>
      <c r="R88" s="57" t="s">
        <v>209</v>
      </c>
      <c r="S88" s="58" t="s">
        <v>187</v>
      </c>
      <c r="T88" s="59">
        <v>169.41</v>
      </c>
      <c r="U88" s="60"/>
      <c r="V88" s="60"/>
      <c r="W88" s="61"/>
      <c r="X88" s="62" t="s">
        <v>210</v>
      </c>
      <c r="Y88" s="63"/>
      <c r="Z88" s="63"/>
    </row>
    <row r="89" spans="1:26" s="64" customFormat="1" ht="33.75" x14ac:dyDescent="0.2">
      <c r="A89" s="49" t="str">
        <f t="shared" si="21"/>
        <v>S</v>
      </c>
      <c r="B89" s="50">
        <f t="shared" ca="1" si="22"/>
        <v>3</v>
      </c>
      <c r="C89" s="50" t="str">
        <f t="shared" ca="1" si="13"/>
        <v>S</v>
      </c>
      <c r="D89" s="50">
        <f t="shared" ca="1" si="23"/>
        <v>0</v>
      </c>
      <c r="E89" s="50">
        <f t="shared" ca="1" si="14"/>
        <v>1</v>
      </c>
      <c r="F89" s="50">
        <f t="shared" ca="1" si="15"/>
        <v>5</v>
      </c>
      <c r="G89" s="50">
        <f t="shared" ca="1" si="16"/>
        <v>1</v>
      </c>
      <c r="H89" s="50">
        <f t="shared" ca="1" si="17"/>
        <v>0</v>
      </c>
      <c r="I89" s="50">
        <f t="shared" ca="1" si="8"/>
        <v>0</v>
      </c>
      <c r="J89" s="50">
        <f t="shared" ca="1" si="24"/>
        <v>0</v>
      </c>
      <c r="K89" s="50">
        <f t="shared" ca="1" si="25"/>
        <v>0</v>
      </c>
      <c r="L89" s="51" t="s">
        <v>52</v>
      </c>
      <c r="M89" s="52" t="s">
        <v>47</v>
      </c>
      <c r="N89" s="53" t="s">
        <v>47</v>
      </c>
      <c r="O89" s="54" t="s">
        <v>211</v>
      </c>
      <c r="P89" s="55" t="s">
        <v>49</v>
      </c>
      <c r="Q89" s="56">
        <v>91863</v>
      </c>
      <c r="R89" s="57" t="s">
        <v>212</v>
      </c>
      <c r="S89" s="58" t="s">
        <v>187</v>
      </c>
      <c r="T89" s="59">
        <v>186.31</v>
      </c>
      <c r="U89" s="60"/>
      <c r="V89" s="60"/>
      <c r="W89" s="61"/>
      <c r="X89" s="62" t="s">
        <v>9</v>
      </c>
      <c r="Y89" s="63"/>
      <c r="Z89" s="63"/>
    </row>
    <row r="90" spans="1:26" s="64" customFormat="1" ht="22.5" x14ac:dyDescent="0.2">
      <c r="A90" s="49" t="str">
        <f t="shared" si="21"/>
        <v>S</v>
      </c>
      <c r="B90" s="50">
        <f t="shared" ca="1" si="22"/>
        <v>3</v>
      </c>
      <c r="C90" s="50" t="str">
        <f t="shared" ca="1" si="13"/>
        <v>S</v>
      </c>
      <c r="D90" s="50">
        <f t="shared" ca="1" si="23"/>
        <v>0</v>
      </c>
      <c r="E90" s="50">
        <f t="shared" ca="1" si="14"/>
        <v>1</v>
      </c>
      <c r="F90" s="50">
        <f t="shared" ca="1" si="15"/>
        <v>5</v>
      </c>
      <c r="G90" s="50">
        <f t="shared" ca="1" si="16"/>
        <v>1</v>
      </c>
      <c r="H90" s="50">
        <f t="shared" ca="1" si="17"/>
        <v>0</v>
      </c>
      <c r="I90" s="50">
        <f t="shared" ca="1" si="8"/>
        <v>0</v>
      </c>
      <c r="J90" s="50">
        <f t="shared" ca="1" si="24"/>
        <v>0</v>
      </c>
      <c r="K90" s="50">
        <f t="shared" ca="1" si="25"/>
        <v>0</v>
      </c>
      <c r="L90" s="51" t="s">
        <v>52</v>
      </c>
      <c r="M90" s="52" t="s">
        <v>47</v>
      </c>
      <c r="N90" s="53" t="s">
        <v>47</v>
      </c>
      <c r="O90" s="54" t="s">
        <v>213</v>
      </c>
      <c r="P90" s="55" t="s">
        <v>49</v>
      </c>
      <c r="Q90" s="56">
        <v>93008</v>
      </c>
      <c r="R90" s="57" t="s">
        <v>214</v>
      </c>
      <c r="S90" s="58" t="s">
        <v>187</v>
      </c>
      <c r="T90" s="59">
        <v>9</v>
      </c>
      <c r="U90" s="60"/>
      <c r="V90" s="60"/>
      <c r="W90" s="61"/>
      <c r="X90" s="62" t="s">
        <v>9</v>
      </c>
      <c r="Y90" s="63"/>
      <c r="Z90" s="63"/>
    </row>
    <row r="91" spans="1:26" s="64" customFormat="1" x14ac:dyDescent="0.2">
      <c r="A91" s="49" t="str">
        <f t="shared" si="21"/>
        <v>S</v>
      </c>
      <c r="B91" s="50">
        <f t="shared" ca="1" si="22"/>
        <v>3</v>
      </c>
      <c r="C91" s="50" t="str">
        <f t="shared" ca="1" si="13"/>
        <v>S</v>
      </c>
      <c r="D91" s="50">
        <f t="shared" ca="1" si="23"/>
        <v>0</v>
      </c>
      <c r="E91" s="50">
        <f t="shared" ca="1" si="14"/>
        <v>1</v>
      </c>
      <c r="F91" s="50">
        <f t="shared" ca="1" si="15"/>
        <v>5</v>
      </c>
      <c r="G91" s="50">
        <f t="shared" ca="1" si="16"/>
        <v>1</v>
      </c>
      <c r="H91" s="50">
        <f t="shared" ca="1" si="17"/>
        <v>0</v>
      </c>
      <c r="I91" s="50">
        <f t="shared" ca="1" si="8"/>
        <v>0</v>
      </c>
      <c r="J91" s="50">
        <f t="shared" ca="1" si="24"/>
        <v>0</v>
      </c>
      <c r="K91" s="50">
        <f t="shared" ca="1" si="25"/>
        <v>0</v>
      </c>
      <c r="L91" s="51" t="s">
        <v>52</v>
      </c>
      <c r="M91" s="52" t="s">
        <v>47</v>
      </c>
      <c r="N91" s="53" t="s">
        <v>47</v>
      </c>
      <c r="O91" s="54" t="s">
        <v>215</v>
      </c>
      <c r="P91" s="55" t="s">
        <v>57</v>
      </c>
      <c r="Q91" s="56">
        <v>70351</v>
      </c>
      <c r="R91" s="57" t="s">
        <v>216</v>
      </c>
      <c r="S91" s="58" t="s">
        <v>70</v>
      </c>
      <c r="T91" s="59">
        <v>63</v>
      </c>
      <c r="U91" s="60"/>
      <c r="V91" s="60"/>
      <c r="W91" s="61"/>
      <c r="X91" s="62" t="s">
        <v>9</v>
      </c>
      <c r="Y91" s="63"/>
      <c r="Z91" s="63"/>
    </row>
    <row r="92" spans="1:26" s="64" customFormat="1" x14ac:dyDescent="0.2">
      <c r="A92" s="49" t="str">
        <f t="shared" si="21"/>
        <v>S</v>
      </c>
      <c r="B92" s="50">
        <f t="shared" ca="1" si="22"/>
        <v>3</v>
      </c>
      <c r="C92" s="50" t="str">
        <f t="shared" ca="1" si="13"/>
        <v>S</v>
      </c>
      <c r="D92" s="50">
        <f t="shared" ca="1" si="23"/>
        <v>0</v>
      </c>
      <c r="E92" s="50">
        <f t="shared" ca="1" si="14"/>
        <v>1</v>
      </c>
      <c r="F92" s="50">
        <f t="shared" ca="1" si="15"/>
        <v>5</v>
      </c>
      <c r="G92" s="50">
        <f t="shared" ca="1" si="16"/>
        <v>1</v>
      </c>
      <c r="H92" s="50">
        <f t="shared" ca="1" si="17"/>
        <v>0</v>
      </c>
      <c r="I92" s="50">
        <f t="shared" ca="1" si="8"/>
        <v>0</v>
      </c>
      <c r="J92" s="50">
        <f t="shared" ca="1" si="24"/>
        <v>0</v>
      </c>
      <c r="K92" s="50">
        <f t="shared" ca="1" si="25"/>
        <v>0</v>
      </c>
      <c r="L92" s="51" t="s">
        <v>52</v>
      </c>
      <c r="M92" s="52" t="s">
        <v>47</v>
      </c>
      <c r="N92" s="53" t="s">
        <v>47</v>
      </c>
      <c r="O92" s="54" t="s">
        <v>217</v>
      </c>
      <c r="P92" s="55" t="s">
        <v>57</v>
      </c>
      <c r="Q92" s="56">
        <v>70352</v>
      </c>
      <c r="R92" s="57" t="s">
        <v>218</v>
      </c>
      <c r="S92" s="58" t="s">
        <v>70</v>
      </c>
      <c r="T92" s="59">
        <v>57</v>
      </c>
      <c r="U92" s="60"/>
      <c r="V92" s="60"/>
      <c r="W92" s="61"/>
      <c r="X92" s="62" t="s">
        <v>9</v>
      </c>
      <c r="Y92" s="63"/>
      <c r="Z92" s="63"/>
    </row>
    <row r="93" spans="1:26" s="64" customFormat="1" x14ac:dyDescent="0.2">
      <c r="A93" s="49" t="str">
        <f t="shared" si="21"/>
        <v>S</v>
      </c>
      <c r="B93" s="50">
        <f t="shared" ca="1" si="22"/>
        <v>3</v>
      </c>
      <c r="C93" s="50" t="str">
        <f t="shared" ca="1" si="13"/>
        <v>S</v>
      </c>
      <c r="D93" s="50">
        <f t="shared" ca="1" si="23"/>
        <v>0</v>
      </c>
      <c r="E93" s="50">
        <f t="shared" ca="1" si="14"/>
        <v>1</v>
      </c>
      <c r="F93" s="50">
        <f t="shared" ca="1" si="15"/>
        <v>5</v>
      </c>
      <c r="G93" s="50">
        <f t="shared" ca="1" si="16"/>
        <v>1</v>
      </c>
      <c r="H93" s="50">
        <f t="shared" ca="1" si="17"/>
        <v>0</v>
      </c>
      <c r="I93" s="50">
        <f t="shared" ca="1" si="8"/>
        <v>0</v>
      </c>
      <c r="J93" s="50">
        <f t="shared" ca="1" si="24"/>
        <v>0</v>
      </c>
      <c r="K93" s="50">
        <f t="shared" ca="1" si="25"/>
        <v>0</v>
      </c>
      <c r="L93" s="51" t="s">
        <v>52</v>
      </c>
      <c r="M93" s="52" t="s">
        <v>47</v>
      </c>
      <c r="N93" s="53" t="s">
        <v>47</v>
      </c>
      <c r="O93" s="54" t="s">
        <v>219</v>
      </c>
      <c r="P93" s="55" t="s">
        <v>57</v>
      </c>
      <c r="Q93" s="56">
        <v>70354</v>
      </c>
      <c r="R93" s="57" t="s">
        <v>220</v>
      </c>
      <c r="S93" s="58" t="s">
        <v>70</v>
      </c>
      <c r="T93" s="59">
        <v>3</v>
      </c>
      <c r="U93" s="60"/>
      <c r="V93" s="60"/>
      <c r="W93" s="61"/>
      <c r="X93" s="62" t="s">
        <v>9</v>
      </c>
      <c r="Y93" s="63"/>
      <c r="Z93" s="63"/>
    </row>
    <row r="94" spans="1:26" s="64" customFormat="1" ht="33.75" x14ac:dyDescent="0.2">
      <c r="A94" s="49" t="str">
        <f t="shared" si="21"/>
        <v>S</v>
      </c>
      <c r="B94" s="50">
        <f t="shared" ca="1" si="22"/>
        <v>3</v>
      </c>
      <c r="C94" s="50" t="str">
        <f t="shared" ca="1" si="13"/>
        <v>S</v>
      </c>
      <c r="D94" s="50">
        <f t="shared" ca="1" si="23"/>
        <v>0</v>
      </c>
      <c r="E94" s="50">
        <f t="shared" ca="1" si="14"/>
        <v>1</v>
      </c>
      <c r="F94" s="50">
        <f t="shared" ca="1" si="15"/>
        <v>5</v>
      </c>
      <c r="G94" s="50">
        <f t="shared" ca="1" si="16"/>
        <v>1</v>
      </c>
      <c r="H94" s="50">
        <f t="shared" ca="1" si="17"/>
        <v>0</v>
      </c>
      <c r="I94" s="50">
        <f t="shared" ca="1" si="8"/>
        <v>0</v>
      </c>
      <c r="J94" s="50">
        <f t="shared" ca="1" si="24"/>
        <v>0</v>
      </c>
      <c r="K94" s="50">
        <f t="shared" ca="1" si="25"/>
        <v>0</v>
      </c>
      <c r="L94" s="51" t="s">
        <v>52</v>
      </c>
      <c r="M94" s="52" t="s">
        <v>47</v>
      </c>
      <c r="N94" s="53" t="s">
        <v>47</v>
      </c>
      <c r="O94" s="54" t="s">
        <v>221</v>
      </c>
      <c r="P94" s="55" t="s">
        <v>49</v>
      </c>
      <c r="Q94" s="56">
        <v>91875</v>
      </c>
      <c r="R94" s="57" t="s">
        <v>222</v>
      </c>
      <c r="S94" s="58" t="s">
        <v>167</v>
      </c>
      <c r="T94" s="59">
        <v>63</v>
      </c>
      <c r="U94" s="60"/>
      <c r="V94" s="60"/>
      <c r="W94" s="61"/>
      <c r="X94" s="62" t="s">
        <v>9</v>
      </c>
      <c r="Y94" s="63"/>
      <c r="Z94" s="63"/>
    </row>
    <row r="95" spans="1:26" s="64" customFormat="1" ht="33.75" x14ac:dyDescent="0.2">
      <c r="A95" s="49" t="str">
        <f t="shared" si="21"/>
        <v>S</v>
      </c>
      <c r="B95" s="50">
        <f t="shared" ca="1" si="22"/>
        <v>3</v>
      </c>
      <c r="C95" s="50" t="str">
        <f t="shared" ca="1" si="13"/>
        <v>S</v>
      </c>
      <c r="D95" s="50">
        <f t="shared" ca="1" si="23"/>
        <v>0</v>
      </c>
      <c r="E95" s="50">
        <f t="shared" ca="1" si="14"/>
        <v>1</v>
      </c>
      <c r="F95" s="50">
        <f t="shared" ca="1" si="15"/>
        <v>5</v>
      </c>
      <c r="G95" s="50">
        <f t="shared" ca="1" si="16"/>
        <v>1</v>
      </c>
      <c r="H95" s="50">
        <f t="shared" ca="1" si="17"/>
        <v>0</v>
      </c>
      <c r="I95" s="50">
        <f t="shared" ca="1" si="8"/>
        <v>0</v>
      </c>
      <c r="J95" s="50">
        <f t="shared" ca="1" si="24"/>
        <v>0</v>
      </c>
      <c r="K95" s="50">
        <f t="shared" ca="1" si="25"/>
        <v>0</v>
      </c>
      <c r="L95" s="51" t="s">
        <v>52</v>
      </c>
      <c r="M95" s="52" t="s">
        <v>47</v>
      </c>
      <c r="N95" s="53" t="s">
        <v>47</v>
      </c>
      <c r="O95" s="54" t="s">
        <v>223</v>
      </c>
      <c r="P95" s="55" t="s">
        <v>49</v>
      </c>
      <c r="Q95" s="56">
        <v>91880</v>
      </c>
      <c r="R95" s="57" t="s">
        <v>224</v>
      </c>
      <c r="S95" s="58" t="s">
        <v>167</v>
      </c>
      <c r="T95" s="59">
        <v>57</v>
      </c>
      <c r="U95" s="60"/>
      <c r="V95" s="60"/>
      <c r="W95" s="61"/>
      <c r="X95" s="62" t="s">
        <v>225</v>
      </c>
      <c r="Y95" s="63"/>
      <c r="Z95" s="63"/>
    </row>
    <row r="96" spans="1:26" s="64" customFormat="1" ht="22.5" x14ac:dyDescent="0.2">
      <c r="A96" s="49" t="str">
        <f t="shared" si="21"/>
        <v>S</v>
      </c>
      <c r="B96" s="50">
        <f t="shared" ca="1" si="22"/>
        <v>3</v>
      </c>
      <c r="C96" s="50" t="str">
        <f t="shared" ca="1" si="13"/>
        <v>S</v>
      </c>
      <c r="D96" s="50">
        <f t="shared" ca="1" si="23"/>
        <v>0</v>
      </c>
      <c r="E96" s="50">
        <f t="shared" ca="1" si="14"/>
        <v>1</v>
      </c>
      <c r="F96" s="50">
        <f t="shared" ca="1" si="15"/>
        <v>5</v>
      </c>
      <c r="G96" s="50">
        <f t="shared" ca="1" si="16"/>
        <v>1</v>
      </c>
      <c r="H96" s="50">
        <f t="shared" ca="1" si="17"/>
        <v>0</v>
      </c>
      <c r="I96" s="50">
        <f t="shared" ca="1" si="8"/>
        <v>0</v>
      </c>
      <c r="J96" s="50">
        <f t="shared" ca="1" si="24"/>
        <v>0</v>
      </c>
      <c r="K96" s="50">
        <f t="shared" ca="1" si="25"/>
        <v>0</v>
      </c>
      <c r="L96" s="51" t="s">
        <v>52</v>
      </c>
      <c r="M96" s="52" t="s">
        <v>47</v>
      </c>
      <c r="N96" s="53" t="s">
        <v>47</v>
      </c>
      <c r="O96" s="54" t="s">
        <v>226</v>
      </c>
      <c r="P96" s="55" t="s">
        <v>49</v>
      </c>
      <c r="Q96" s="56">
        <v>93013</v>
      </c>
      <c r="R96" s="57" t="s">
        <v>227</v>
      </c>
      <c r="S96" s="58" t="s">
        <v>167</v>
      </c>
      <c r="T96" s="59">
        <v>3</v>
      </c>
      <c r="U96" s="60"/>
      <c r="V96" s="60"/>
      <c r="W96" s="61"/>
      <c r="X96" s="62" t="s">
        <v>228</v>
      </c>
      <c r="Y96" s="63"/>
      <c r="Z96" s="63"/>
    </row>
    <row r="97" spans="1:26" s="64" customFormat="1" ht="33.75" x14ac:dyDescent="0.2">
      <c r="A97" s="49" t="str">
        <f t="shared" si="21"/>
        <v>S</v>
      </c>
      <c r="B97" s="50">
        <f t="shared" ca="1" si="22"/>
        <v>3</v>
      </c>
      <c r="C97" s="50" t="str">
        <f t="shared" ca="1" si="13"/>
        <v>S</v>
      </c>
      <c r="D97" s="50">
        <f t="shared" ca="1" si="23"/>
        <v>0</v>
      </c>
      <c r="E97" s="50">
        <f t="shared" ca="1" si="14"/>
        <v>1</v>
      </c>
      <c r="F97" s="50">
        <f t="shared" ca="1" si="15"/>
        <v>5</v>
      </c>
      <c r="G97" s="50">
        <f t="shared" ca="1" si="16"/>
        <v>1</v>
      </c>
      <c r="H97" s="50">
        <f t="shared" ca="1" si="17"/>
        <v>0</v>
      </c>
      <c r="I97" s="50">
        <f t="shared" ca="1" si="8"/>
        <v>0</v>
      </c>
      <c r="J97" s="50">
        <f t="shared" ca="1" si="24"/>
        <v>0</v>
      </c>
      <c r="K97" s="50">
        <f t="shared" ca="1" si="25"/>
        <v>0</v>
      </c>
      <c r="L97" s="51" t="s">
        <v>52</v>
      </c>
      <c r="M97" s="52" t="s">
        <v>47</v>
      </c>
      <c r="N97" s="53" t="s">
        <v>47</v>
      </c>
      <c r="O97" s="54" t="s">
        <v>229</v>
      </c>
      <c r="P97" s="55" t="s">
        <v>49</v>
      </c>
      <c r="Q97" s="56">
        <v>91890</v>
      </c>
      <c r="R97" s="57" t="s">
        <v>230</v>
      </c>
      <c r="S97" s="58" t="s">
        <v>167</v>
      </c>
      <c r="T97" s="59">
        <v>15</v>
      </c>
      <c r="U97" s="60"/>
      <c r="V97" s="60"/>
      <c r="W97" s="61"/>
      <c r="X97" s="62" t="s">
        <v>9</v>
      </c>
      <c r="Y97" s="63"/>
      <c r="Z97" s="63"/>
    </row>
    <row r="98" spans="1:26" s="64" customFormat="1" ht="33.75" x14ac:dyDescent="0.2">
      <c r="A98" s="49" t="str">
        <f t="shared" si="21"/>
        <v>S</v>
      </c>
      <c r="B98" s="50">
        <f t="shared" ca="1" si="22"/>
        <v>3</v>
      </c>
      <c r="C98" s="50" t="str">
        <f t="shared" ca="1" si="13"/>
        <v>S</v>
      </c>
      <c r="D98" s="50">
        <f t="shared" ca="1" si="23"/>
        <v>0</v>
      </c>
      <c r="E98" s="50">
        <f t="shared" ca="1" si="14"/>
        <v>1</v>
      </c>
      <c r="F98" s="50">
        <f t="shared" ca="1" si="15"/>
        <v>5</v>
      </c>
      <c r="G98" s="50">
        <f t="shared" ca="1" si="16"/>
        <v>1</v>
      </c>
      <c r="H98" s="50">
        <f t="shared" ca="1" si="17"/>
        <v>0</v>
      </c>
      <c r="I98" s="50">
        <f t="shared" ca="1" si="8"/>
        <v>0</v>
      </c>
      <c r="J98" s="50">
        <f t="shared" ca="1" si="24"/>
        <v>0</v>
      </c>
      <c r="K98" s="50">
        <f t="shared" ca="1" si="25"/>
        <v>0</v>
      </c>
      <c r="L98" s="51" t="s">
        <v>52</v>
      </c>
      <c r="M98" s="52" t="s">
        <v>47</v>
      </c>
      <c r="N98" s="53" t="s">
        <v>47</v>
      </c>
      <c r="O98" s="54" t="s">
        <v>231</v>
      </c>
      <c r="P98" s="55" t="s">
        <v>49</v>
      </c>
      <c r="Q98" s="56">
        <v>91905</v>
      </c>
      <c r="R98" s="57" t="s">
        <v>232</v>
      </c>
      <c r="S98" s="58" t="s">
        <v>167</v>
      </c>
      <c r="T98" s="59">
        <v>10</v>
      </c>
      <c r="U98" s="60"/>
      <c r="V98" s="60"/>
      <c r="W98" s="61"/>
      <c r="X98" s="62" t="s">
        <v>233</v>
      </c>
      <c r="Y98" s="63"/>
      <c r="Z98" s="63"/>
    </row>
    <row r="99" spans="1:26" s="64" customFormat="1" ht="22.5" x14ac:dyDescent="0.2">
      <c r="A99" s="49" t="str">
        <f t="shared" si="21"/>
        <v>S</v>
      </c>
      <c r="B99" s="50">
        <f t="shared" ca="1" si="22"/>
        <v>3</v>
      </c>
      <c r="C99" s="50" t="str">
        <f t="shared" ca="1" si="13"/>
        <v>S</v>
      </c>
      <c r="D99" s="50">
        <f t="shared" ca="1" si="23"/>
        <v>0</v>
      </c>
      <c r="E99" s="50">
        <f t="shared" ca="1" si="14"/>
        <v>1</v>
      </c>
      <c r="F99" s="50">
        <f t="shared" ca="1" si="15"/>
        <v>5</v>
      </c>
      <c r="G99" s="50">
        <f t="shared" ca="1" si="16"/>
        <v>1</v>
      </c>
      <c r="H99" s="50">
        <f t="shared" ca="1" si="17"/>
        <v>0</v>
      </c>
      <c r="I99" s="50">
        <f t="shared" ca="1" si="8"/>
        <v>0</v>
      </c>
      <c r="J99" s="50">
        <f t="shared" ca="1" si="24"/>
        <v>0</v>
      </c>
      <c r="K99" s="50">
        <f t="shared" ca="1" si="25"/>
        <v>0</v>
      </c>
      <c r="L99" s="51" t="s">
        <v>52</v>
      </c>
      <c r="M99" s="52" t="s">
        <v>47</v>
      </c>
      <c r="N99" s="53" t="s">
        <v>47</v>
      </c>
      <c r="O99" s="54" t="s">
        <v>234</v>
      </c>
      <c r="P99" s="55" t="s">
        <v>49</v>
      </c>
      <c r="Q99" s="56">
        <v>93018</v>
      </c>
      <c r="R99" s="57" t="s">
        <v>235</v>
      </c>
      <c r="S99" s="58" t="s">
        <v>167</v>
      </c>
      <c r="T99" s="59">
        <v>5</v>
      </c>
      <c r="U99" s="60"/>
      <c r="V99" s="60"/>
      <c r="W99" s="61"/>
      <c r="X99" s="62" t="s">
        <v>9</v>
      </c>
      <c r="Y99" s="63"/>
      <c r="Z99" s="63"/>
    </row>
    <row r="100" spans="1:26" s="64" customFormat="1" ht="22.5" x14ac:dyDescent="0.2">
      <c r="A100" s="49" t="str">
        <f t="shared" si="21"/>
        <v>S</v>
      </c>
      <c r="B100" s="50">
        <f t="shared" ca="1" si="22"/>
        <v>3</v>
      </c>
      <c r="C100" s="50" t="str">
        <f t="shared" ca="1" si="13"/>
        <v>S</v>
      </c>
      <c r="D100" s="50">
        <f t="shared" ca="1" si="23"/>
        <v>0</v>
      </c>
      <c r="E100" s="50">
        <f t="shared" ca="1" si="14"/>
        <v>1</v>
      </c>
      <c r="F100" s="50">
        <f t="shared" ca="1" si="15"/>
        <v>5</v>
      </c>
      <c r="G100" s="50">
        <f t="shared" ca="1" si="16"/>
        <v>1</v>
      </c>
      <c r="H100" s="50">
        <f t="shared" ca="1" si="17"/>
        <v>0</v>
      </c>
      <c r="I100" s="50">
        <f t="shared" ca="1" si="8"/>
        <v>0</v>
      </c>
      <c r="J100" s="50">
        <f t="shared" ca="1" si="24"/>
        <v>0</v>
      </c>
      <c r="K100" s="50">
        <f t="shared" ca="1" si="25"/>
        <v>0</v>
      </c>
      <c r="L100" s="51" t="s">
        <v>52</v>
      </c>
      <c r="M100" s="52" t="s">
        <v>47</v>
      </c>
      <c r="N100" s="53" t="s">
        <v>47</v>
      </c>
      <c r="O100" s="54" t="s">
        <v>236</v>
      </c>
      <c r="P100" s="55" t="s">
        <v>49</v>
      </c>
      <c r="Q100" s="56">
        <v>91939</v>
      </c>
      <c r="R100" s="57" t="s">
        <v>237</v>
      </c>
      <c r="S100" s="58" t="s">
        <v>167</v>
      </c>
      <c r="T100" s="59">
        <v>82</v>
      </c>
      <c r="U100" s="60"/>
      <c r="V100" s="60"/>
      <c r="W100" s="61"/>
      <c r="X100" s="62" t="s">
        <v>9</v>
      </c>
      <c r="Y100" s="63"/>
      <c r="Z100" s="63"/>
    </row>
    <row r="101" spans="1:26" s="64" customFormat="1" ht="22.5" x14ac:dyDescent="0.2">
      <c r="A101" s="49" t="str">
        <f t="shared" si="21"/>
        <v>S</v>
      </c>
      <c r="B101" s="50">
        <f t="shared" ca="1" si="22"/>
        <v>3</v>
      </c>
      <c r="C101" s="50" t="str">
        <f t="shared" ca="1" si="13"/>
        <v>S</v>
      </c>
      <c r="D101" s="50">
        <f t="shared" ca="1" si="23"/>
        <v>0</v>
      </c>
      <c r="E101" s="50">
        <f t="shared" ca="1" si="14"/>
        <v>1</v>
      </c>
      <c r="F101" s="50">
        <f t="shared" ca="1" si="15"/>
        <v>5</v>
      </c>
      <c r="G101" s="50">
        <f t="shared" ca="1" si="16"/>
        <v>1</v>
      </c>
      <c r="H101" s="50">
        <f t="shared" ca="1" si="17"/>
        <v>0</v>
      </c>
      <c r="I101" s="50">
        <f t="shared" ca="1" si="8"/>
        <v>0</v>
      </c>
      <c r="J101" s="50">
        <f t="shared" ca="1" si="24"/>
        <v>0</v>
      </c>
      <c r="K101" s="50">
        <f t="shared" ca="1" si="25"/>
        <v>0</v>
      </c>
      <c r="L101" s="51" t="s">
        <v>52</v>
      </c>
      <c r="M101" s="52" t="s">
        <v>47</v>
      </c>
      <c r="N101" s="53" t="s">
        <v>47</v>
      </c>
      <c r="O101" s="54" t="s">
        <v>238</v>
      </c>
      <c r="P101" s="55" t="s">
        <v>49</v>
      </c>
      <c r="Q101" s="56">
        <v>92866</v>
      </c>
      <c r="R101" s="57" t="s">
        <v>239</v>
      </c>
      <c r="S101" s="58" t="s">
        <v>167</v>
      </c>
      <c r="T101" s="59">
        <v>83</v>
      </c>
      <c r="U101" s="60"/>
      <c r="V101" s="60"/>
      <c r="W101" s="61"/>
      <c r="X101" s="62" t="s">
        <v>240</v>
      </c>
      <c r="Y101" s="63"/>
      <c r="Z101" s="63"/>
    </row>
    <row r="102" spans="1:26" s="64" customFormat="1" ht="22.5" x14ac:dyDescent="0.2">
      <c r="A102" s="49" t="str">
        <f t="shared" si="21"/>
        <v>S</v>
      </c>
      <c r="B102" s="50">
        <f t="shared" ca="1" si="22"/>
        <v>3</v>
      </c>
      <c r="C102" s="50" t="str">
        <f t="shared" ca="1" si="13"/>
        <v>S</v>
      </c>
      <c r="D102" s="50">
        <f t="shared" ca="1" si="23"/>
        <v>0</v>
      </c>
      <c r="E102" s="50">
        <f t="shared" ca="1" si="14"/>
        <v>1</v>
      </c>
      <c r="F102" s="50">
        <f t="shared" ca="1" si="15"/>
        <v>5</v>
      </c>
      <c r="G102" s="50">
        <f t="shared" ca="1" si="16"/>
        <v>1</v>
      </c>
      <c r="H102" s="50">
        <f t="shared" ca="1" si="17"/>
        <v>0</v>
      </c>
      <c r="I102" s="50">
        <f t="shared" ca="1" si="8"/>
        <v>0</v>
      </c>
      <c r="J102" s="50">
        <f t="shared" ca="1" si="24"/>
        <v>0</v>
      </c>
      <c r="K102" s="50">
        <f t="shared" ca="1" si="25"/>
        <v>0</v>
      </c>
      <c r="L102" s="51" t="s">
        <v>52</v>
      </c>
      <c r="M102" s="52" t="s">
        <v>47</v>
      </c>
      <c r="N102" s="53" t="s">
        <v>47</v>
      </c>
      <c r="O102" s="54" t="s">
        <v>241</v>
      </c>
      <c r="P102" s="55" t="s">
        <v>49</v>
      </c>
      <c r="Q102" s="56">
        <v>91955</v>
      </c>
      <c r="R102" s="57" t="s">
        <v>242</v>
      </c>
      <c r="S102" s="58" t="s">
        <v>167</v>
      </c>
      <c r="T102" s="59">
        <v>2</v>
      </c>
      <c r="U102" s="60"/>
      <c r="V102" s="60"/>
      <c r="W102" s="61"/>
      <c r="X102" s="62" t="s">
        <v>243</v>
      </c>
      <c r="Y102" s="63"/>
      <c r="Z102" s="63"/>
    </row>
    <row r="103" spans="1:26" s="64" customFormat="1" ht="33.75" x14ac:dyDescent="0.2">
      <c r="A103" s="49" t="str">
        <f t="shared" si="21"/>
        <v>S</v>
      </c>
      <c r="B103" s="50">
        <f t="shared" ca="1" si="22"/>
        <v>3</v>
      </c>
      <c r="C103" s="50" t="str">
        <f t="shared" ca="1" si="13"/>
        <v>S</v>
      </c>
      <c r="D103" s="50">
        <f t="shared" ca="1" si="23"/>
        <v>0</v>
      </c>
      <c r="E103" s="50">
        <f t="shared" ca="1" si="14"/>
        <v>1</v>
      </c>
      <c r="F103" s="50">
        <f t="shared" ca="1" si="15"/>
        <v>5</v>
      </c>
      <c r="G103" s="50">
        <f t="shared" ca="1" si="16"/>
        <v>1</v>
      </c>
      <c r="H103" s="50">
        <f t="shared" ca="1" si="17"/>
        <v>0</v>
      </c>
      <c r="I103" s="50">
        <f t="shared" ca="1" si="8"/>
        <v>0</v>
      </c>
      <c r="J103" s="50">
        <f t="shared" ca="1" si="24"/>
        <v>0</v>
      </c>
      <c r="K103" s="50">
        <f t="shared" ca="1" si="25"/>
        <v>0</v>
      </c>
      <c r="L103" s="51" t="s">
        <v>52</v>
      </c>
      <c r="M103" s="52" t="s">
        <v>47</v>
      </c>
      <c r="N103" s="53" t="s">
        <v>47</v>
      </c>
      <c r="O103" s="54" t="s">
        <v>244</v>
      </c>
      <c r="P103" s="55" t="s">
        <v>49</v>
      </c>
      <c r="Q103" s="56">
        <v>91962</v>
      </c>
      <c r="R103" s="57" t="s">
        <v>245</v>
      </c>
      <c r="S103" s="58" t="s">
        <v>167</v>
      </c>
      <c r="T103" s="59">
        <v>11</v>
      </c>
      <c r="U103" s="60"/>
      <c r="V103" s="60"/>
      <c r="W103" s="61"/>
      <c r="X103" s="62" t="s">
        <v>9</v>
      </c>
      <c r="Y103" s="63"/>
      <c r="Z103" s="63"/>
    </row>
    <row r="104" spans="1:26" s="64" customFormat="1" ht="22.5" x14ac:dyDescent="0.2">
      <c r="A104" s="49" t="str">
        <f t="shared" si="21"/>
        <v>S</v>
      </c>
      <c r="B104" s="50">
        <f t="shared" ca="1" si="22"/>
        <v>3</v>
      </c>
      <c r="C104" s="50" t="str">
        <f t="shared" ca="1" si="13"/>
        <v>S</v>
      </c>
      <c r="D104" s="50">
        <f t="shared" ca="1" si="23"/>
        <v>0</v>
      </c>
      <c r="E104" s="50">
        <f t="shared" ca="1" si="14"/>
        <v>1</v>
      </c>
      <c r="F104" s="50">
        <f t="shared" ca="1" si="15"/>
        <v>5</v>
      </c>
      <c r="G104" s="50">
        <f t="shared" ca="1" si="16"/>
        <v>1</v>
      </c>
      <c r="H104" s="50">
        <f t="shared" ca="1" si="17"/>
        <v>0</v>
      </c>
      <c r="I104" s="50">
        <f t="shared" ca="1" si="8"/>
        <v>0</v>
      </c>
      <c r="J104" s="50">
        <f t="shared" ca="1" si="24"/>
        <v>0</v>
      </c>
      <c r="K104" s="50">
        <f t="shared" ca="1" si="25"/>
        <v>0</v>
      </c>
      <c r="L104" s="51" t="s">
        <v>52</v>
      </c>
      <c r="M104" s="52" t="s">
        <v>47</v>
      </c>
      <c r="N104" s="53" t="s">
        <v>47</v>
      </c>
      <c r="O104" s="54" t="s">
        <v>246</v>
      </c>
      <c r="P104" s="55" t="s">
        <v>49</v>
      </c>
      <c r="Q104" s="56">
        <v>91961</v>
      </c>
      <c r="R104" s="57" t="s">
        <v>247</v>
      </c>
      <c r="S104" s="58" t="s">
        <v>167</v>
      </c>
      <c r="T104" s="59">
        <v>4</v>
      </c>
      <c r="U104" s="60"/>
      <c r="V104" s="60"/>
      <c r="W104" s="61"/>
      <c r="X104" s="62" t="s">
        <v>9</v>
      </c>
      <c r="Y104" s="63"/>
      <c r="Z104" s="63"/>
    </row>
    <row r="105" spans="1:26" s="64" customFormat="1" ht="22.5" x14ac:dyDescent="0.2">
      <c r="A105" s="49" t="str">
        <f t="shared" si="21"/>
        <v>S</v>
      </c>
      <c r="B105" s="50">
        <f t="shared" ca="1" si="22"/>
        <v>3</v>
      </c>
      <c r="C105" s="50" t="str">
        <f t="shared" ca="1" si="13"/>
        <v>S</v>
      </c>
      <c r="D105" s="50">
        <f t="shared" ca="1" si="23"/>
        <v>0</v>
      </c>
      <c r="E105" s="50">
        <f t="shared" ca="1" si="14"/>
        <v>1</v>
      </c>
      <c r="F105" s="50">
        <f t="shared" ca="1" si="15"/>
        <v>5</v>
      </c>
      <c r="G105" s="50">
        <f t="shared" ca="1" si="16"/>
        <v>1</v>
      </c>
      <c r="H105" s="50">
        <f t="shared" ca="1" si="17"/>
        <v>0</v>
      </c>
      <c r="I105" s="50">
        <f t="shared" ca="1" si="8"/>
        <v>0</v>
      </c>
      <c r="J105" s="50">
        <f t="shared" ca="1" si="24"/>
        <v>0</v>
      </c>
      <c r="K105" s="50">
        <f t="shared" ca="1" si="25"/>
        <v>0</v>
      </c>
      <c r="L105" s="51" t="s">
        <v>52</v>
      </c>
      <c r="M105" s="52" t="s">
        <v>47</v>
      </c>
      <c r="N105" s="53" t="s">
        <v>47</v>
      </c>
      <c r="O105" s="54" t="s">
        <v>248</v>
      </c>
      <c r="P105" s="55" t="s">
        <v>49</v>
      </c>
      <c r="Q105" s="56">
        <v>91959</v>
      </c>
      <c r="R105" s="57" t="s">
        <v>249</v>
      </c>
      <c r="S105" s="58" t="s">
        <v>167</v>
      </c>
      <c r="T105" s="59">
        <v>3</v>
      </c>
      <c r="U105" s="60"/>
      <c r="V105" s="60"/>
      <c r="W105" s="61"/>
      <c r="X105" s="62" t="s">
        <v>250</v>
      </c>
      <c r="Y105" s="63"/>
      <c r="Z105" s="63"/>
    </row>
    <row r="106" spans="1:26" s="64" customFormat="1" ht="22.5" x14ac:dyDescent="0.2">
      <c r="A106" s="49" t="str">
        <f t="shared" si="21"/>
        <v>S</v>
      </c>
      <c r="B106" s="50">
        <f t="shared" ca="1" si="22"/>
        <v>3</v>
      </c>
      <c r="C106" s="50" t="str">
        <f t="shared" ca="1" si="13"/>
        <v>S</v>
      </c>
      <c r="D106" s="50">
        <f t="shared" ca="1" si="23"/>
        <v>0</v>
      </c>
      <c r="E106" s="50">
        <f t="shared" ca="1" si="14"/>
        <v>1</v>
      </c>
      <c r="F106" s="50">
        <f t="shared" ca="1" si="15"/>
        <v>5</v>
      </c>
      <c r="G106" s="50">
        <f t="shared" ca="1" si="16"/>
        <v>1</v>
      </c>
      <c r="H106" s="50">
        <f t="shared" ca="1" si="17"/>
        <v>0</v>
      </c>
      <c r="I106" s="50">
        <f t="shared" ca="1" si="8"/>
        <v>0</v>
      </c>
      <c r="J106" s="50">
        <f t="shared" ca="1" si="24"/>
        <v>0</v>
      </c>
      <c r="K106" s="50">
        <f t="shared" ca="1" si="25"/>
        <v>0</v>
      </c>
      <c r="L106" s="51" t="s">
        <v>52</v>
      </c>
      <c r="M106" s="52" t="s">
        <v>47</v>
      </c>
      <c r="N106" s="53" t="s">
        <v>47</v>
      </c>
      <c r="O106" s="54" t="s">
        <v>251</v>
      </c>
      <c r="P106" s="55" t="s">
        <v>49</v>
      </c>
      <c r="Q106" s="56">
        <v>91967</v>
      </c>
      <c r="R106" s="57" t="s">
        <v>252</v>
      </c>
      <c r="S106" s="58" t="s">
        <v>167</v>
      </c>
      <c r="T106" s="59">
        <v>2</v>
      </c>
      <c r="U106" s="60"/>
      <c r="V106" s="60"/>
      <c r="W106" s="61"/>
      <c r="X106" s="62" t="s">
        <v>253</v>
      </c>
      <c r="Y106" s="63"/>
      <c r="Z106" s="63"/>
    </row>
    <row r="107" spans="1:26" s="64" customFormat="1" ht="22.5" x14ac:dyDescent="0.2">
      <c r="A107" s="49" t="str">
        <f t="shared" si="21"/>
        <v>S</v>
      </c>
      <c r="B107" s="50">
        <f t="shared" ca="1" si="22"/>
        <v>3</v>
      </c>
      <c r="C107" s="50" t="str">
        <f t="shared" ca="1" si="13"/>
        <v>S</v>
      </c>
      <c r="D107" s="50">
        <f t="shared" ca="1" si="23"/>
        <v>0</v>
      </c>
      <c r="E107" s="50">
        <f t="shared" ca="1" si="14"/>
        <v>1</v>
      </c>
      <c r="F107" s="50">
        <f t="shared" ca="1" si="15"/>
        <v>5</v>
      </c>
      <c r="G107" s="50">
        <f t="shared" ca="1" si="16"/>
        <v>1</v>
      </c>
      <c r="H107" s="50">
        <f t="shared" ca="1" si="17"/>
        <v>0</v>
      </c>
      <c r="I107" s="50">
        <f t="shared" ca="1" si="8"/>
        <v>0</v>
      </c>
      <c r="J107" s="50">
        <f t="shared" ca="1" si="24"/>
        <v>0</v>
      </c>
      <c r="K107" s="50">
        <f t="shared" ca="1" si="25"/>
        <v>0</v>
      </c>
      <c r="L107" s="51" t="s">
        <v>52</v>
      </c>
      <c r="M107" s="52" t="s">
        <v>47</v>
      </c>
      <c r="N107" s="53" t="s">
        <v>47</v>
      </c>
      <c r="O107" s="54" t="s">
        <v>254</v>
      </c>
      <c r="P107" s="55" t="s">
        <v>49</v>
      </c>
      <c r="Q107" s="56">
        <v>91992</v>
      </c>
      <c r="R107" s="57" t="s">
        <v>255</v>
      </c>
      <c r="S107" s="58" t="s">
        <v>167</v>
      </c>
      <c r="T107" s="59">
        <v>14</v>
      </c>
      <c r="U107" s="60"/>
      <c r="V107" s="60"/>
      <c r="W107" s="61"/>
      <c r="X107" s="62" t="s">
        <v>9</v>
      </c>
      <c r="Y107" s="63"/>
      <c r="Z107" s="63"/>
    </row>
    <row r="108" spans="1:26" s="64" customFormat="1" ht="22.5" x14ac:dyDescent="0.2">
      <c r="A108" s="49" t="str">
        <f t="shared" si="21"/>
        <v>S</v>
      </c>
      <c r="B108" s="50">
        <f t="shared" ca="1" si="22"/>
        <v>3</v>
      </c>
      <c r="C108" s="50" t="str">
        <f t="shared" ca="1" si="13"/>
        <v>S</v>
      </c>
      <c r="D108" s="50">
        <f t="shared" ca="1" si="23"/>
        <v>0</v>
      </c>
      <c r="E108" s="50">
        <f t="shared" ca="1" si="14"/>
        <v>1</v>
      </c>
      <c r="F108" s="50">
        <f t="shared" ca="1" si="15"/>
        <v>5</v>
      </c>
      <c r="G108" s="50">
        <f t="shared" ca="1" si="16"/>
        <v>1</v>
      </c>
      <c r="H108" s="50">
        <f t="shared" ca="1" si="17"/>
        <v>0</v>
      </c>
      <c r="I108" s="50">
        <f t="shared" ca="1" si="8"/>
        <v>0</v>
      </c>
      <c r="J108" s="50">
        <f t="shared" ca="1" si="24"/>
        <v>0</v>
      </c>
      <c r="K108" s="50">
        <f t="shared" ca="1" si="25"/>
        <v>0</v>
      </c>
      <c r="L108" s="51" t="s">
        <v>52</v>
      </c>
      <c r="M108" s="52" t="s">
        <v>47</v>
      </c>
      <c r="N108" s="53" t="s">
        <v>47</v>
      </c>
      <c r="O108" s="54" t="s">
        <v>256</v>
      </c>
      <c r="P108" s="55" t="s">
        <v>49</v>
      </c>
      <c r="Q108" s="56">
        <v>91993</v>
      </c>
      <c r="R108" s="57" t="s">
        <v>257</v>
      </c>
      <c r="S108" s="58" t="s">
        <v>167</v>
      </c>
      <c r="T108" s="59">
        <v>3</v>
      </c>
      <c r="U108" s="60"/>
      <c r="V108" s="60"/>
      <c r="W108" s="61"/>
      <c r="X108" s="62" t="s">
        <v>258</v>
      </c>
      <c r="Y108" s="63"/>
      <c r="Z108" s="63"/>
    </row>
    <row r="109" spans="1:26" s="64" customFormat="1" ht="22.5" x14ac:dyDescent="0.2">
      <c r="A109" s="49" t="str">
        <f t="shared" si="21"/>
        <v>S</v>
      </c>
      <c r="B109" s="50">
        <f t="shared" ca="1" si="22"/>
        <v>3</v>
      </c>
      <c r="C109" s="50" t="str">
        <f t="shared" ca="1" si="13"/>
        <v>S</v>
      </c>
      <c r="D109" s="50">
        <f t="shared" ca="1" si="23"/>
        <v>0</v>
      </c>
      <c r="E109" s="50">
        <f t="shared" ca="1" si="14"/>
        <v>1</v>
      </c>
      <c r="F109" s="50">
        <f t="shared" ca="1" si="15"/>
        <v>5</v>
      </c>
      <c r="G109" s="50">
        <f t="shared" ca="1" si="16"/>
        <v>1</v>
      </c>
      <c r="H109" s="50">
        <f t="shared" ca="1" si="17"/>
        <v>0</v>
      </c>
      <c r="I109" s="50">
        <f t="shared" ca="1" si="8"/>
        <v>0</v>
      </c>
      <c r="J109" s="50">
        <f t="shared" ca="1" si="24"/>
        <v>0</v>
      </c>
      <c r="K109" s="50">
        <f t="shared" ca="1" si="25"/>
        <v>0</v>
      </c>
      <c r="L109" s="51" t="s">
        <v>52</v>
      </c>
      <c r="M109" s="52" t="s">
        <v>47</v>
      </c>
      <c r="N109" s="53" t="s">
        <v>47</v>
      </c>
      <c r="O109" s="54" t="s">
        <v>259</v>
      </c>
      <c r="P109" s="55" t="s">
        <v>49</v>
      </c>
      <c r="Q109" s="56">
        <v>91996</v>
      </c>
      <c r="R109" s="57" t="s">
        <v>260</v>
      </c>
      <c r="S109" s="58" t="s">
        <v>167</v>
      </c>
      <c r="T109" s="59">
        <v>6</v>
      </c>
      <c r="U109" s="60"/>
      <c r="V109" s="60"/>
      <c r="W109" s="61"/>
      <c r="X109" s="62" t="s">
        <v>261</v>
      </c>
      <c r="Y109" s="63"/>
      <c r="Z109" s="63"/>
    </row>
    <row r="110" spans="1:26" s="64" customFormat="1" ht="22.5" x14ac:dyDescent="0.2">
      <c r="A110" s="49" t="str">
        <f t="shared" si="21"/>
        <v>S</v>
      </c>
      <c r="B110" s="50">
        <f t="shared" ca="1" si="22"/>
        <v>3</v>
      </c>
      <c r="C110" s="50" t="str">
        <f t="shared" ca="1" si="13"/>
        <v>S</v>
      </c>
      <c r="D110" s="50">
        <f t="shared" ca="1" si="23"/>
        <v>0</v>
      </c>
      <c r="E110" s="50">
        <f t="shared" ca="1" si="14"/>
        <v>1</v>
      </c>
      <c r="F110" s="50">
        <f t="shared" ca="1" si="15"/>
        <v>5</v>
      </c>
      <c r="G110" s="50">
        <f t="shared" ca="1" si="16"/>
        <v>1</v>
      </c>
      <c r="H110" s="50">
        <f t="shared" ca="1" si="17"/>
        <v>0</v>
      </c>
      <c r="I110" s="50">
        <f t="shared" ca="1" si="8"/>
        <v>0</v>
      </c>
      <c r="J110" s="50">
        <f t="shared" ca="1" si="24"/>
        <v>0</v>
      </c>
      <c r="K110" s="50">
        <f t="shared" ca="1" si="25"/>
        <v>0</v>
      </c>
      <c r="L110" s="51" t="s">
        <v>52</v>
      </c>
      <c r="M110" s="52" t="s">
        <v>47</v>
      </c>
      <c r="N110" s="53" t="s">
        <v>47</v>
      </c>
      <c r="O110" s="54" t="s">
        <v>262</v>
      </c>
      <c r="P110" s="55" t="s">
        <v>49</v>
      </c>
      <c r="Q110" s="56">
        <v>92004</v>
      </c>
      <c r="R110" s="57" t="s">
        <v>263</v>
      </c>
      <c r="S110" s="58" t="s">
        <v>167</v>
      </c>
      <c r="T110" s="59">
        <v>6</v>
      </c>
      <c r="U110" s="60"/>
      <c r="V110" s="60"/>
      <c r="W110" s="61"/>
      <c r="X110" s="62" t="s">
        <v>261</v>
      </c>
      <c r="Y110" s="63"/>
      <c r="Z110" s="63"/>
    </row>
    <row r="111" spans="1:26" s="64" customFormat="1" ht="22.5" x14ac:dyDescent="0.2">
      <c r="A111" s="49" t="str">
        <f t="shared" si="21"/>
        <v>S</v>
      </c>
      <c r="B111" s="50">
        <f t="shared" ca="1" si="22"/>
        <v>3</v>
      </c>
      <c r="C111" s="50" t="str">
        <f t="shared" ca="1" si="13"/>
        <v>S</v>
      </c>
      <c r="D111" s="50">
        <f t="shared" ca="1" si="23"/>
        <v>0</v>
      </c>
      <c r="E111" s="50">
        <f t="shared" ca="1" si="14"/>
        <v>1</v>
      </c>
      <c r="F111" s="50">
        <f t="shared" ca="1" si="15"/>
        <v>5</v>
      </c>
      <c r="G111" s="50">
        <f t="shared" ca="1" si="16"/>
        <v>1</v>
      </c>
      <c r="H111" s="50">
        <f t="shared" ca="1" si="17"/>
        <v>0</v>
      </c>
      <c r="I111" s="50">
        <f t="shared" ca="1" si="8"/>
        <v>0</v>
      </c>
      <c r="J111" s="50">
        <f t="shared" ca="1" si="24"/>
        <v>0</v>
      </c>
      <c r="K111" s="50">
        <f t="shared" ca="1" si="25"/>
        <v>0</v>
      </c>
      <c r="L111" s="51" t="s">
        <v>52</v>
      </c>
      <c r="M111" s="52" t="s">
        <v>47</v>
      </c>
      <c r="N111" s="53" t="s">
        <v>47</v>
      </c>
      <c r="O111" s="54" t="s">
        <v>264</v>
      </c>
      <c r="P111" s="55" t="s">
        <v>49</v>
      </c>
      <c r="Q111" s="56">
        <v>92000</v>
      </c>
      <c r="R111" s="57" t="s">
        <v>265</v>
      </c>
      <c r="S111" s="58" t="s">
        <v>167</v>
      </c>
      <c r="T111" s="59">
        <v>29</v>
      </c>
      <c r="U111" s="60"/>
      <c r="V111" s="60"/>
      <c r="W111" s="61"/>
      <c r="X111" s="62" t="s">
        <v>261</v>
      </c>
      <c r="Y111" s="63"/>
      <c r="Z111" s="63"/>
    </row>
    <row r="112" spans="1:26" s="64" customFormat="1" ht="22.5" x14ac:dyDescent="0.2">
      <c r="A112" s="49" t="str">
        <f t="shared" si="21"/>
        <v>S</v>
      </c>
      <c r="B112" s="50">
        <f t="shared" ca="1" si="22"/>
        <v>3</v>
      </c>
      <c r="C112" s="50" t="str">
        <f t="shared" ca="1" si="13"/>
        <v>S</v>
      </c>
      <c r="D112" s="50">
        <f t="shared" ca="1" si="23"/>
        <v>0</v>
      </c>
      <c r="E112" s="50">
        <f t="shared" ca="1" si="14"/>
        <v>1</v>
      </c>
      <c r="F112" s="50">
        <f t="shared" ca="1" si="15"/>
        <v>5</v>
      </c>
      <c r="G112" s="50">
        <f t="shared" ca="1" si="16"/>
        <v>1</v>
      </c>
      <c r="H112" s="50">
        <f t="shared" ca="1" si="17"/>
        <v>0</v>
      </c>
      <c r="I112" s="50">
        <f t="shared" ca="1" si="8"/>
        <v>0</v>
      </c>
      <c r="J112" s="50">
        <f t="shared" ca="1" si="24"/>
        <v>0</v>
      </c>
      <c r="K112" s="50">
        <f t="shared" ca="1" si="25"/>
        <v>0</v>
      </c>
      <c r="L112" s="51" t="s">
        <v>52</v>
      </c>
      <c r="M112" s="52" t="s">
        <v>47</v>
      </c>
      <c r="N112" s="53" t="s">
        <v>47</v>
      </c>
      <c r="O112" s="54" t="s">
        <v>266</v>
      </c>
      <c r="P112" s="55" t="s">
        <v>49</v>
      </c>
      <c r="Q112" s="56">
        <v>97593</v>
      </c>
      <c r="R112" s="57" t="s">
        <v>267</v>
      </c>
      <c r="S112" s="58" t="s">
        <v>167</v>
      </c>
      <c r="T112" s="59">
        <v>83</v>
      </c>
      <c r="U112" s="60"/>
      <c r="V112" s="60"/>
      <c r="W112" s="61"/>
      <c r="X112" s="62" t="s">
        <v>268</v>
      </c>
      <c r="Y112" s="63"/>
      <c r="Z112" s="63"/>
    </row>
    <row r="113" spans="1:26" s="64" customFormat="1" ht="22.5" x14ac:dyDescent="0.2">
      <c r="A113" s="49" t="str">
        <f t="shared" si="21"/>
        <v>S</v>
      </c>
      <c r="B113" s="50">
        <f t="shared" ca="1" si="22"/>
        <v>3</v>
      </c>
      <c r="C113" s="50" t="str">
        <f t="shared" ca="1" si="13"/>
        <v>S</v>
      </c>
      <c r="D113" s="50">
        <f t="shared" ca="1" si="23"/>
        <v>0</v>
      </c>
      <c r="E113" s="50">
        <f t="shared" ca="1" si="14"/>
        <v>1</v>
      </c>
      <c r="F113" s="50">
        <f t="shared" ca="1" si="15"/>
        <v>5</v>
      </c>
      <c r="G113" s="50">
        <f t="shared" ca="1" si="16"/>
        <v>1</v>
      </c>
      <c r="H113" s="50">
        <f t="shared" ca="1" si="17"/>
        <v>0</v>
      </c>
      <c r="I113" s="50">
        <f t="shared" ca="1" si="8"/>
        <v>0</v>
      </c>
      <c r="J113" s="50">
        <f t="shared" ca="1" si="24"/>
        <v>0</v>
      </c>
      <c r="K113" s="50">
        <f t="shared" ca="1" si="25"/>
        <v>0</v>
      </c>
      <c r="L113" s="51" t="s">
        <v>52</v>
      </c>
      <c r="M113" s="52" t="s">
        <v>47</v>
      </c>
      <c r="N113" s="53" t="s">
        <v>47</v>
      </c>
      <c r="O113" s="54" t="s">
        <v>269</v>
      </c>
      <c r="P113" s="55" t="s">
        <v>49</v>
      </c>
      <c r="Q113" s="56">
        <v>97600</v>
      </c>
      <c r="R113" s="57" t="s">
        <v>270</v>
      </c>
      <c r="S113" s="58" t="s">
        <v>167</v>
      </c>
      <c r="T113" s="59">
        <v>14</v>
      </c>
      <c r="U113" s="60"/>
      <c r="V113" s="60"/>
      <c r="W113" s="61"/>
      <c r="X113" s="62" t="s">
        <v>9</v>
      </c>
      <c r="Y113" s="63"/>
      <c r="Z113" s="63"/>
    </row>
    <row r="114" spans="1:26" s="64" customFormat="1" x14ac:dyDescent="0.2">
      <c r="A114" s="49" t="str">
        <f t="shared" si="21"/>
        <v>S</v>
      </c>
      <c r="B114" s="50">
        <f t="shared" ca="1" si="22"/>
        <v>3</v>
      </c>
      <c r="C114" s="50" t="str">
        <f t="shared" ca="1" si="13"/>
        <v>S</v>
      </c>
      <c r="D114" s="50">
        <f t="shared" ca="1" si="23"/>
        <v>0</v>
      </c>
      <c r="E114" s="50">
        <f t="shared" ca="1" si="14"/>
        <v>1</v>
      </c>
      <c r="F114" s="50">
        <f t="shared" ca="1" si="15"/>
        <v>5</v>
      </c>
      <c r="G114" s="50">
        <f t="shared" ca="1" si="16"/>
        <v>1</v>
      </c>
      <c r="H114" s="50">
        <f t="shared" ca="1" si="17"/>
        <v>0</v>
      </c>
      <c r="I114" s="50">
        <f t="shared" ca="1" si="8"/>
        <v>0</v>
      </c>
      <c r="J114" s="50">
        <f t="shared" ca="1" si="24"/>
        <v>0</v>
      </c>
      <c r="K114" s="50">
        <f t="shared" ca="1" si="25"/>
        <v>0</v>
      </c>
      <c r="L114" s="51" t="s">
        <v>52</v>
      </c>
      <c r="M114" s="52" t="s">
        <v>47</v>
      </c>
      <c r="N114" s="53" t="s">
        <v>47</v>
      </c>
      <c r="O114" s="54" t="s">
        <v>271</v>
      </c>
      <c r="P114" s="55" t="s">
        <v>49</v>
      </c>
      <c r="Q114" s="56" t="s">
        <v>272</v>
      </c>
      <c r="R114" s="57" t="s">
        <v>273</v>
      </c>
      <c r="S114" s="58" t="s">
        <v>167</v>
      </c>
      <c r="T114" s="59">
        <v>14</v>
      </c>
      <c r="U114" s="60"/>
      <c r="V114" s="60"/>
      <c r="W114" s="61"/>
      <c r="X114" s="62" t="s">
        <v>9</v>
      </c>
      <c r="Y114" s="63"/>
      <c r="Z114" s="63"/>
    </row>
    <row r="115" spans="1:26" s="64" customFormat="1" ht="33.75" x14ac:dyDescent="0.2">
      <c r="A115" s="49" t="str">
        <f t="shared" si="21"/>
        <v>S</v>
      </c>
      <c r="B115" s="50">
        <f t="shared" ca="1" si="22"/>
        <v>3</v>
      </c>
      <c r="C115" s="50" t="str">
        <f t="shared" ca="1" si="13"/>
        <v>S</v>
      </c>
      <c r="D115" s="50">
        <f t="shared" ca="1" si="23"/>
        <v>0</v>
      </c>
      <c r="E115" s="50">
        <f t="shared" ca="1" si="14"/>
        <v>1</v>
      </c>
      <c r="F115" s="50">
        <f t="shared" ca="1" si="15"/>
        <v>5</v>
      </c>
      <c r="G115" s="50">
        <f t="shared" ca="1" si="16"/>
        <v>1</v>
      </c>
      <c r="H115" s="50">
        <f t="shared" ca="1" si="17"/>
        <v>0</v>
      </c>
      <c r="I115" s="50">
        <f t="shared" ca="1" si="8"/>
        <v>0</v>
      </c>
      <c r="J115" s="50">
        <f t="shared" ca="1" si="24"/>
        <v>0</v>
      </c>
      <c r="K115" s="50">
        <f t="shared" ca="1" si="25"/>
        <v>0</v>
      </c>
      <c r="L115" s="51" t="s">
        <v>52</v>
      </c>
      <c r="M115" s="52" t="s">
        <v>47</v>
      </c>
      <c r="N115" s="53" t="s">
        <v>47</v>
      </c>
      <c r="O115" s="54" t="s">
        <v>274</v>
      </c>
      <c r="P115" s="55" t="s">
        <v>49</v>
      </c>
      <c r="Q115" s="56">
        <v>97891</v>
      </c>
      <c r="R115" s="57" t="s">
        <v>275</v>
      </c>
      <c r="S115" s="58" t="s">
        <v>167</v>
      </c>
      <c r="T115" s="59">
        <v>2</v>
      </c>
      <c r="U115" s="60"/>
      <c r="V115" s="60"/>
      <c r="W115" s="61"/>
      <c r="X115" s="62" t="s">
        <v>9</v>
      </c>
      <c r="Y115" s="63"/>
      <c r="Z115" s="63"/>
    </row>
    <row r="116" spans="1:26" s="64" customFormat="1" x14ac:dyDescent="0.2">
      <c r="A116" s="49" t="str">
        <f t="shared" si="21"/>
        <v>S</v>
      </c>
      <c r="B116" s="50">
        <f t="shared" ca="1" si="22"/>
        <v>3</v>
      </c>
      <c r="C116" s="50" t="str">
        <f t="shared" ca="1" si="13"/>
        <v>S</v>
      </c>
      <c r="D116" s="50">
        <f t="shared" ca="1" si="23"/>
        <v>0</v>
      </c>
      <c r="E116" s="50">
        <f t="shared" ca="1" si="14"/>
        <v>1</v>
      </c>
      <c r="F116" s="50">
        <f t="shared" ca="1" si="15"/>
        <v>5</v>
      </c>
      <c r="G116" s="50">
        <f t="shared" ca="1" si="16"/>
        <v>1</v>
      </c>
      <c r="H116" s="50">
        <f t="shared" ca="1" si="17"/>
        <v>0</v>
      </c>
      <c r="I116" s="50">
        <f t="shared" ca="1" si="8"/>
        <v>0</v>
      </c>
      <c r="J116" s="50">
        <f t="shared" ca="1" si="24"/>
        <v>0</v>
      </c>
      <c r="K116" s="50">
        <f t="shared" ca="1" si="25"/>
        <v>0</v>
      </c>
      <c r="L116" s="51" t="s">
        <v>52</v>
      </c>
      <c r="M116" s="52" t="s">
        <v>47</v>
      </c>
      <c r="N116" s="53" t="s">
        <v>47</v>
      </c>
      <c r="O116" s="54" t="s">
        <v>276</v>
      </c>
      <c r="P116" s="55" t="s">
        <v>57</v>
      </c>
      <c r="Q116" s="56">
        <v>70255</v>
      </c>
      <c r="R116" s="57" t="s">
        <v>277</v>
      </c>
      <c r="S116" s="58" t="s">
        <v>278</v>
      </c>
      <c r="T116" s="59">
        <v>3</v>
      </c>
      <c r="U116" s="60"/>
      <c r="V116" s="60"/>
      <c r="W116" s="61"/>
      <c r="X116" s="62" t="s">
        <v>9</v>
      </c>
      <c r="Y116" s="63"/>
      <c r="Z116" s="63"/>
    </row>
    <row r="117" spans="1:26" s="64" customFormat="1" ht="22.5" x14ac:dyDescent="0.2">
      <c r="A117" s="49" t="str">
        <f t="shared" si="21"/>
        <v>S</v>
      </c>
      <c r="B117" s="50">
        <f t="shared" ca="1" si="22"/>
        <v>3</v>
      </c>
      <c r="C117" s="50" t="str">
        <f t="shared" ca="1" si="13"/>
        <v>S</v>
      </c>
      <c r="D117" s="50">
        <f t="shared" ca="1" si="23"/>
        <v>0</v>
      </c>
      <c r="E117" s="50">
        <f t="shared" ca="1" si="14"/>
        <v>1</v>
      </c>
      <c r="F117" s="50">
        <f t="shared" ca="1" si="15"/>
        <v>5</v>
      </c>
      <c r="G117" s="50">
        <f t="shared" ca="1" si="16"/>
        <v>1</v>
      </c>
      <c r="H117" s="50">
        <f t="shared" ca="1" si="17"/>
        <v>0</v>
      </c>
      <c r="I117" s="50">
        <f t="shared" ca="1" si="8"/>
        <v>0</v>
      </c>
      <c r="J117" s="50">
        <f t="shared" ca="1" si="24"/>
        <v>0</v>
      </c>
      <c r="K117" s="50">
        <f t="shared" ca="1" si="25"/>
        <v>0</v>
      </c>
      <c r="L117" s="51" t="s">
        <v>52</v>
      </c>
      <c r="M117" s="52" t="s">
        <v>47</v>
      </c>
      <c r="N117" s="53" t="s">
        <v>47</v>
      </c>
      <c r="O117" s="54" t="s">
        <v>279</v>
      </c>
      <c r="P117" s="55" t="s">
        <v>49</v>
      </c>
      <c r="Q117" s="56">
        <v>98111</v>
      </c>
      <c r="R117" s="57" t="s">
        <v>280</v>
      </c>
      <c r="S117" s="58" t="s">
        <v>167</v>
      </c>
      <c r="T117" s="59">
        <v>1</v>
      </c>
      <c r="U117" s="60"/>
      <c r="V117" s="60"/>
      <c r="W117" s="61"/>
      <c r="X117" s="62" t="s">
        <v>9</v>
      </c>
      <c r="Y117" s="63"/>
      <c r="Z117" s="63"/>
    </row>
    <row r="118" spans="1:26" s="64" customFormat="1" x14ac:dyDescent="0.2">
      <c r="A118" s="49" t="str">
        <f t="shared" si="21"/>
        <v>S</v>
      </c>
      <c r="B118" s="50">
        <f t="shared" ca="1" si="22"/>
        <v>3</v>
      </c>
      <c r="C118" s="50" t="str">
        <f t="shared" ca="1" si="13"/>
        <v>S</v>
      </c>
      <c r="D118" s="50">
        <f t="shared" ca="1" si="23"/>
        <v>0</v>
      </c>
      <c r="E118" s="50">
        <f t="shared" ca="1" si="14"/>
        <v>1</v>
      </c>
      <c r="F118" s="50">
        <f t="shared" ca="1" si="15"/>
        <v>5</v>
      </c>
      <c r="G118" s="50">
        <f t="shared" ca="1" si="16"/>
        <v>1</v>
      </c>
      <c r="H118" s="50">
        <f t="shared" ca="1" si="17"/>
        <v>0</v>
      </c>
      <c r="I118" s="50">
        <f t="shared" ca="1" si="8"/>
        <v>0</v>
      </c>
      <c r="J118" s="50">
        <f t="shared" ca="1" si="24"/>
        <v>0</v>
      </c>
      <c r="K118" s="50">
        <f t="shared" ca="1" si="25"/>
        <v>0</v>
      </c>
      <c r="L118" s="51" t="s">
        <v>52</v>
      </c>
      <c r="M118" s="52" t="s">
        <v>47</v>
      </c>
      <c r="N118" s="53" t="s">
        <v>47</v>
      </c>
      <c r="O118" s="54" t="s">
        <v>281</v>
      </c>
      <c r="P118" s="55" t="s">
        <v>57</v>
      </c>
      <c r="Q118" s="56">
        <v>71380</v>
      </c>
      <c r="R118" s="57" t="s">
        <v>282</v>
      </c>
      <c r="S118" s="58" t="s">
        <v>70</v>
      </c>
      <c r="T118" s="59">
        <v>3</v>
      </c>
      <c r="U118" s="60"/>
      <c r="V118" s="60"/>
      <c r="W118" s="61"/>
      <c r="X118" s="62" t="s">
        <v>9</v>
      </c>
      <c r="Y118" s="63"/>
      <c r="Z118" s="63"/>
    </row>
    <row r="119" spans="1:26" s="64" customFormat="1" x14ac:dyDescent="0.2">
      <c r="A119" s="49" t="str">
        <f t="shared" si="21"/>
        <v>S</v>
      </c>
      <c r="B119" s="50">
        <f t="shared" ca="1" si="22"/>
        <v>3</v>
      </c>
      <c r="C119" s="50" t="str">
        <f t="shared" ca="1" si="13"/>
        <v>S</v>
      </c>
      <c r="D119" s="50">
        <f t="shared" ca="1" si="23"/>
        <v>0</v>
      </c>
      <c r="E119" s="50">
        <f t="shared" ca="1" si="14"/>
        <v>1</v>
      </c>
      <c r="F119" s="50">
        <f t="shared" ca="1" si="15"/>
        <v>5</v>
      </c>
      <c r="G119" s="50">
        <f t="shared" ca="1" si="16"/>
        <v>1</v>
      </c>
      <c r="H119" s="50">
        <f t="shared" ca="1" si="17"/>
        <v>0</v>
      </c>
      <c r="I119" s="50">
        <f t="shared" ca="1" si="8"/>
        <v>0</v>
      </c>
      <c r="J119" s="50">
        <f t="shared" ca="1" si="24"/>
        <v>0</v>
      </c>
      <c r="K119" s="50">
        <f t="shared" ca="1" si="25"/>
        <v>0</v>
      </c>
      <c r="L119" s="51" t="s">
        <v>52</v>
      </c>
      <c r="M119" s="52" t="s">
        <v>47</v>
      </c>
      <c r="N119" s="53" t="s">
        <v>47</v>
      </c>
      <c r="O119" s="54" t="s">
        <v>283</v>
      </c>
      <c r="P119" s="55" t="s">
        <v>49</v>
      </c>
      <c r="Q119" s="56">
        <v>6171</v>
      </c>
      <c r="R119" s="57" t="s">
        <v>284</v>
      </c>
      <c r="S119" s="58" t="s">
        <v>167</v>
      </c>
      <c r="T119" s="59">
        <v>2</v>
      </c>
      <c r="U119" s="60"/>
      <c r="V119" s="60"/>
      <c r="W119" s="61"/>
      <c r="X119" s="62" t="s">
        <v>9</v>
      </c>
      <c r="Y119" s="63"/>
      <c r="Z119" s="63"/>
    </row>
    <row r="120" spans="1:26" s="64" customFormat="1" x14ac:dyDescent="0.2">
      <c r="A120" s="49" t="str">
        <f t="shared" si="21"/>
        <v>S</v>
      </c>
      <c r="B120" s="50">
        <f t="shared" ca="1" si="22"/>
        <v>3</v>
      </c>
      <c r="C120" s="50" t="str">
        <f t="shared" ca="1" si="13"/>
        <v>S</v>
      </c>
      <c r="D120" s="50">
        <f t="shared" ca="1" si="23"/>
        <v>0</v>
      </c>
      <c r="E120" s="50">
        <f t="shared" ca="1" si="14"/>
        <v>1</v>
      </c>
      <c r="F120" s="50">
        <f t="shared" ca="1" si="15"/>
        <v>5</v>
      </c>
      <c r="G120" s="50">
        <f t="shared" ca="1" si="16"/>
        <v>1</v>
      </c>
      <c r="H120" s="50">
        <f t="shared" ca="1" si="17"/>
        <v>0</v>
      </c>
      <c r="I120" s="50">
        <f t="shared" ca="1" si="8"/>
        <v>0</v>
      </c>
      <c r="J120" s="50">
        <f t="shared" ca="1" si="24"/>
        <v>0</v>
      </c>
      <c r="K120" s="50">
        <f t="shared" ca="1" si="25"/>
        <v>0</v>
      </c>
      <c r="L120" s="51" t="s">
        <v>52</v>
      </c>
      <c r="M120" s="52" t="s">
        <v>47</v>
      </c>
      <c r="N120" s="53" t="s">
        <v>47</v>
      </c>
      <c r="O120" s="54" t="s">
        <v>285</v>
      </c>
      <c r="P120" s="55" t="s">
        <v>57</v>
      </c>
      <c r="Q120" s="56">
        <v>71861</v>
      </c>
      <c r="R120" s="57" t="s">
        <v>286</v>
      </c>
      <c r="S120" s="58" t="s">
        <v>70</v>
      </c>
      <c r="T120" s="59">
        <v>984</v>
      </c>
      <c r="U120" s="60"/>
      <c r="V120" s="60"/>
      <c r="W120" s="61"/>
      <c r="X120" s="62" t="s">
        <v>9</v>
      </c>
      <c r="Y120" s="63"/>
      <c r="Z120" s="63"/>
    </row>
    <row r="121" spans="1:26" s="64" customFormat="1" x14ac:dyDescent="0.2">
      <c r="A121" s="49" t="str">
        <f t="shared" si="21"/>
        <v>S</v>
      </c>
      <c r="B121" s="50">
        <f t="shared" ca="1" si="22"/>
        <v>3</v>
      </c>
      <c r="C121" s="50" t="str">
        <f t="shared" ca="1" si="13"/>
        <v>S</v>
      </c>
      <c r="D121" s="50">
        <f t="shared" ca="1" si="23"/>
        <v>0</v>
      </c>
      <c r="E121" s="50">
        <f t="shared" ca="1" si="14"/>
        <v>1</v>
      </c>
      <c r="F121" s="50">
        <f t="shared" ca="1" si="15"/>
        <v>5</v>
      </c>
      <c r="G121" s="50">
        <f t="shared" ca="1" si="16"/>
        <v>1</v>
      </c>
      <c r="H121" s="50">
        <f t="shared" ca="1" si="17"/>
        <v>0</v>
      </c>
      <c r="I121" s="50">
        <f t="shared" ca="1" si="8"/>
        <v>0</v>
      </c>
      <c r="J121" s="50">
        <f t="shared" ca="1" si="24"/>
        <v>0</v>
      </c>
      <c r="K121" s="50">
        <f t="shared" ca="1" si="25"/>
        <v>0</v>
      </c>
      <c r="L121" s="51" t="s">
        <v>52</v>
      </c>
      <c r="M121" s="52" t="s">
        <v>47</v>
      </c>
      <c r="N121" s="53" t="s">
        <v>47</v>
      </c>
      <c r="O121" s="54" t="s">
        <v>287</v>
      </c>
      <c r="P121" s="55" t="s">
        <v>57</v>
      </c>
      <c r="Q121" s="56">
        <v>70391</v>
      </c>
      <c r="R121" s="57" t="s">
        <v>288</v>
      </c>
      <c r="S121" s="58" t="s">
        <v>70</v>
      </c>
      <c r="T121" s="59">
        <v>984</v>
      </c>
      <c r="U121" s="60"/>
      <c r="V121" s="60"/>
      <c r="W121" s="61"/>
      <c r="X121" s="62" t="s">
        <v>9</v>
      </c>
      <c r="Y121" s="63"/>
      <c r="Z121" s="63"/>
    </row>
    <row r="122" spans="1:26" s="64" customFormat="1" x14ac:dyDescent="0.2">
      <c r="A122" s="49">
        <f t="shared" si="21"/>
        <v>3</v>
      </c>
      <c r="B122" s="50">
        <f t="shared" ca="1" si="22"/>
        <v>3</v>
      </c>
      <c r="C122" s="50">
        <f t="shared" ca="1" si="13"/>
        <v>3</v>
      </c>
      <c r="D122" s="50">
        <f t="shared" ca="1" si="23"/>
        <v>10</v>
      </c>
      <c r="E122" s="50">
        <f t="shared" ca="1" si="14"/>
        <v>1</v>
      </c>
      <c r="F122" s="50">
        <f t="shared" ca="1" si="15"/>
        <v>5</v>
      </c>
      <c r="G122" s="50">
        <f t="shared" ca="1" si="16"/>
        <v>2</v>
      </c>
      <c r="H122" s="50">
        <f t="shared" ca="1" si="17"/>
        <v>0</v>
      </c>
      <c r="I122" s="50">
        <f t="shared" ca="1" si="8"/>
        <v>0</v>
      </c>
      <c r="J122" s="50">
        <f t="shared" ca="1" si="24"/>
        <v>10</v>
      </c>
      <c r="K122" s="50">
        <f t="shared" ca="1" si="25"/>
        <v>54</v>
      </c>
      <c r="L122" s="51" t="s">
        <v>52</v>
      </c>
      <c r="M122" s="52" t="s">
        <v>61</v>
      </c>
      <c r="N122" s="53" t="s">
        <v>61</v>
      </c>
      <c r="O122" s="54" t="s">
        <v>289</v>
      </c>
      <c r="P122" s="55"/>
      <c r="Q122" s="56" t="s">
        <v>290</v>
      </c>
      <c r="R122" s="57" t="s">
        <v>291</v>
      </c>
      <c r="S122" s="58" t="s">
        <v>48</v>
      </c>
      <c r="T122" s="59"/>
      <c r="U122" s="60"/>
      <c r="V122" s="60"/>
      <c r="W122" s="61"/>
      <c r="X122" s="62" t="s">
        <v>9</v>
      </c>
      <c r="Y122" s="63"/>
      <c r="Z122" s="63"/>
    </row>
    <row r="123" spans="1:26" s="64" customFormat="1" ht="22.5" x14ac:dyDescent="0.2">
      <c r="A123" s="49" t="str">
        <f t="shared" si="21"/>
        <v>S</v>
      </c>
      <c r="B123" s="50">
        <f t="shared" ca="1" si="22"/>
        <v>3</v>
      </c>
      <c r="C123" s="50" t="str">
        <f t="shared" ca="1" si="13"/>
        <v>S</v>
      </c>
      <c r="D123" s="50">
        <f t="shared" ca="1" si="23"/>
        <v>0</v>
      </c>
      <c r="E123" s="50">
        <f t="shared" ca="1" si="14"/>
        <v>1</v>
      </c>
      <c r="F123" s="50">
        <f t="shared" ca="1" si="15"/>
        <v>5</v>
      </c>
      <c r="G123" s="50">
        <f t="shared" ca="1" si="16"/>
        <v>2</v>
      </c>
      <c r="H123" s="50">
        <f t="shared" ca="1" si="17"/>
        <v>0</v>
      </c>
      <c r="I123" s="50">
        <f t="shared" ca="1" si="8"/>
        <v>0</v>
      </c>
      <c r="J123" s="50">
        <f t="shared" ca="1" si="24"/>
        <v>0</v>
      </c>
      <c r="K123" s="50">
        <f t="shared" ca="1" si="25"/>
        <v>0</v>
      </c>
      <c r="L123" s="51" t="s">
        <v>52</v>
      </c>
      <c r="M123" s="52" t="s">
        <v>47</v>
      </c>
      <c r="N123" s="53" t="s">
        <v>47</v>
      </c>
      <c r="O123" s="54" t="s">
        <v>292</v>
      </c>
      <c r="P123" s="55" t="s">
        <v>49</v>
      </c>
      <c r="Q123" s="56">
        <v>91930</v>
      </c>
      <c r="R123" s="57" t="s">
        <v>193</v>
      </c>
      <c r="S123" s="58" t="s">
        <v>187</v>
      </c>
      <c r="T123" s="59">
        <v>34.299999999999997</v>
      </c>
      <c r="U123" s="60"/>
      <c r="V123" s="60"/>
      <c r="W123" s="61"/>
      <c r="X123" s="62" t="s">
        <v>194</v>
      </c>
      <c r="Y123" s="63"/>
      <c r="Z123" s="63"/>
    </row>
    <row r="124" spans="1:26" s="64" customFormat="1" ht="22.5" x14ac:dyDescent="0.2">
      <c r="A124" s="49" t="str">
        <f t="shared" si="21"/>
        <v>S</v>
      </c>
      <c r="B124" s="50">
        <f t="shared" ca="1" si="22"/>
        <v>3</v>
      </c>
      <c r="C124" s="50" t="str">
        <f t="shared" ca="1" si="13"/>
        <v>S</v>
      </c>
      <c r="D124" s="50">
        <f t="shared" ca="1" si="23"/>
        <v>0</v>
      </c>
      <c r="E124" s="50">
        <f t="shared" ca="1" si="14"/>
        <v>1</v>
      </c>
      <c r="F124" s="50">
        <f t="shared" ca="1" si="15"/>
        <v>5</v>
      </c>
      <c r="G124" s="50">
        <f t="shared" ca="1" si="16"/>
        <v>2</v>
      </c>
      <c r="H124" s="50">
        <f t="shared" ca="1" si="17"/>
        <v>0</v>
      </c>
      <c r="I124" s="50">
        <f t="shared" ca="1" si="8"/>
        <v>0</v>
      </c>
      <c r="J124" s="50">
        <f t="shared" ca="1" si="24"/>
        <v>0</v>
      </c>
      <c r="K124" s="50">
        <f t="shared" ca="1" si="25"/>
        <v>0</v>
      </c>
      <c r="L124" s="51" t="s">
        <v>52</v>
      </c>
      <c r="M124" s="52" t="s">
        <v>47</v>
      </c>
      <c r="N124" s="53" t="s">
        <v>47</v>
      </c>
      <c r="O124" s="54" t="s">
        <v>293</v>
      </c>
      <c r="P124" s="55" t="s">
        <v>49</v>
      </c>
      <c r="Q124" s="56">
        <v>93664</v>
      </c>
      <c r="R124" s="57" t="s">
        <v>172</v>
      </c>
      <c r="S124" s="58" t="s">
        <v>167</v>
      </c>
      <c r="T124" s="59">
        <v>1</v>
      </c>
      <c r="U124" s="60"/>
      <c r="V124" s="60"/>
      <c r="W124" s="61"/>
      <c r="X124" s="62" t="s">
        <v>9</v>
      </c>
      <c r="Y124" s="63"/>
      <c r="Z124" s="63"/>
    </row>
    <row r="125" spans="1:26" s="64" customFormat="1" ht="33.75" x14ac:dyDescent="0.2">
      <c r="A125" s="49" t="str">
        <f t="shared" si="21"/>
        <v>S</v>
      </c>
      <c r="B125" s="50">
        <f t="shared" ca="1" si="22"/>
        <v>3</v>
      </c>
      <c r="C125" s="50" t="str">
        <f t="shared" ca="1" si="13"/>
        <v>S</v>
      </c>
      <c r="D125" s="50">
        <f t="shared" ca="1" si="23"/>
        <v>0</v>
      </c>
      <c r="E125" s="50">
        <f t="shared" ca="1" si="14"/>
        <v>1</v>
      </c>
      <c r="F125" s="50">
        <f t="shared" ca="1" si="15"/>
        <v>5</v>
      </c>
      <c r="G125" s="50">
        <f t="shared" ca="1" si="16"/>
        <v>2</v>
      </c>
      <c r="H125" s="50">
        <f t="shared" ca="1" si="17"/>
        <v>0</v>
      </c>
      <c r="I125" s="50">
        <f t="shared" ca="1" si="8"/>
        <v>0</v>
      </c>
      <c r="J125" s="50">
        <f t="shared" ca="1" si="24"/>
        <v>0</v>
      </c>
      <c r="K125" s="50">
        <f t="shared" ca="1" si="25"/>
        <v>0</v>
      </c>
      <c r="L125" s="51" t="s">
        <v>52</v>
      </c>
      <c r="M125" s="52" t="s">
        <v>47</v>
      </c>
      <c r="N125" s="53" t="s">
        <v>47</v>
      </c>
      <c r="O125" s="54" t="s">
        <v>294</v>
      </c>
      <c r="P125" s="55" t="s">
        <v>49</v>
      </c>
      <c r="Q125" s="56">
        <v>91864</v>
      </c>
      <c r="R125" s="57" t="s">
        <v>295</v>
      </c>
      <c r="S125" s="58" t="s">
        <v>187</v>
      </c>
      <c r="T125" s="59">
        <v>11.31</v>
      </c>
      <c r="U125" s="60"/>
      <c r="V125" s="60"/>
      <c r="W125" s="61"/>
      <c r="X125" s="62" t="s">
        <v>9</v>
      </c>
      <c r="Y125" s="63"/>
      <c r="Z125" s="63"/>
    </row>
    <row r="126" spans="1:26" s="64" customFormat="1" x14ac:dyDescent="0.2">
      <c r="A126" s="49" t="str">
        <f t="shared" si="21"/>
        <v>S</v>
      </c>
      <c r="B126" s="50">
        <f t="shared" ca="1" si="22"/>
        <v>3</v>
      </c>
      <c r="C126" s="50" t="str">
        <f t="shared" ca="1" si="13"/>
        <v>S</v>
      </c>
      <c r="D126" s="50">
        <f t="shared" ca="1" si="23"/>
        <v>0</v>
      </c>
      <c r="E126" s="50">
        <f t="shared" ca="1" si="14"/>
        <v>1</v>
      </c>
      <c r="F126" s="50">
        <f t="shared" ca="1" si="15"/>
        <v>5</v>
      </c>
      <c r="G126" s="50">
        <f t="shared" ca="1" si="16"/>
        <v>2</v>
      </c>
      <c r="H126" s="50">
        <f t="shared" ca="1" si="17"/>
        <v>0</v>
      </c>
      <c r="I126" s="50">
        <f t="shared" ca="1" si="8"/>
        <v>0</v>
      </c>
      <c r="J126" s="50">
        <f t="shared" ca="1" si="24"/>
        <v>0</v>
      </c>
      <c r="K126" s="50">
        <f t="shared" ca="1" si="25"/>
        <v>0</v>
      </c>
      <c r="L126" s="51" t="s">
        <v>52</v>
      </c>
      <c r="M126" s="52" t="s">
        <v>47</v>
      </c>
      <c r="N126" s="53" t="s">
        <v>47</v>
      </c>
      <c r="O126" s="54" t="s">
        <v>296</v>
      </c>
      <c r="P126" s="55" t="s">
        <v>57</v>
      </c>
      <c r="Q126" s="56">
        <v>70352</v>
      </c>
      <c r="R126" s="57" t="s">
        <v>218</v>
      </c>
      <c r="S126" s="58" t="s">
        <v>70</v>
      </c>
      <c r="T126" s="59">
        <v>4</v>
      </c>
      <c r="U126" s="60"/>
      <c r="V126" s="60"/>
      <c r="W126" s="61"/>
      <c r="X126" s="62" t="s">
        <v>9</v>
      </c>
      <c r="Y126" s="63"/>
      <c r="Z126" s="63"/>
    </row>
    <row r="127" spans="1:26" s="64" customFormat="1" ht="33.75" x14ac:dyDescent="0.2">
      <c r="A127" s="49" t="str">
        <f t="shared" si="21"/>
        <v>S</v>
      </c>
      <c r="B127" s="50">
        <f t="shared" ca="1" si="22"/>
        <v>3</v>
      </c>
      <c r="C127" s="50" t="str">
        <f t="shared" ca="1" si="13"/>
        <v>S</v>
      </c>
      <c r="D127" s="50">
        <f t="shared" ca="1" si="23"/>
        <v>0</v>
      </c>
      <c r="E127" s="50">
        <f t="shared" ca="1" si="14"/>
        <v>1</v>
      </c>
      <c r="F127" s="50">
        <f t="shared" ca="1" si="15"/>
        <v>5</v>
      </c>
      <c r="G127" s="50">
        <f t="shared" ca="1" si="16"/>
        <v>2</v>
      </c>
      <c r="H127" s="50">
        <f t="shared" ca="1" si="17"/>
        <v>0</v>
      </c>
      <c r="I127" s="50">
        <f t="shared" ca="1" si="8"/>
        <v>0</v>
      </c>
      <c r="J127" s="50">
        <f t="shared" ca="1" si="24"/>
        <v>0</v>
      </c>
      <c r="K127" s="50">
        <f t="shared" ca="1" si="25"/>
        <v>0</v>
      </c>
      <c r="L127" s="51" t="s">
        <v>52</v>
      </c>
      <c r="M127" s="52" t="s">
        <v>47</v>
      </c>
      <c r="N127" s="53" t="s">
        <v>47</v>
      </c>
      <c r="O127" s="54" t="s">
        <v>297</v>
      </c>
      <c r="P127" s="55" t="s">
        <v>49</v>
      </c>
      <c r="Q127" s="56">
        <v>91876</v>
      </c>
      <c r="R127" s="57" t="s">
        <v>298</v>
      </c>
      <c r="S127" s="58" t="s">
        <v>167</v>
      </c>
      <c r="T127" s="59">
        <v>4</v>
      </c>
      <c r="U127" s="60"/>
      <c r="V127" s="60"/>
      <c r="W127" s="61"/>
      <c r="X127" s="62" t="s">
        <v>9</v>
      </c>
      <c r="Y127" s="63"/>
      <c r="Z127" s="63"/>
    </row>
    <row r="128" spans="1:26" s="64" customFormat="1" ht="33.75" x14ac:dyDescent="0.2">
      <c r="A128" s="49" t="str">
        <f t="shared" si="21"/>
        <v>S</v>
      </c>
      <c r="B128" s="50">
        <f t="shared" ca="1" si="22"/>
        <v>3</v>
      </c>
      <c r="C128" s="50" t="str">
        <f t="shared" ca="1" si="13"/>
        <v>S</v>
      </c>
      <c r="D128" s="50">
        <f t="shared" ca="1" si="23"/>
        <v>0</v>
      </c>
      <c r="E128" s="50">
        <f t="shared" ca="1" si="14"/>
        <v>1</v>
      </c>
      <c r="F128" s="50">
        <f t="shared" ca="1" si="15"/>
        <v>5</v>
      </c>
      <c r="G128" s="50">
        <f t="shared" ca="1" si="16"/>
        <v>2</v>
      </c>
      <c r="H128" s="50">
        <f t="shared" ca="1" si="17"/>
        <v>0</v>
      </c>
      <c r="I128" s="50">
        <f t="shared" ca="1" si="8"/>
        <v>0</v>
      </c>
      <c r="J128" s="50">
        <f t="shared" ca="1" si="24"/>
        <v>0</v>
      </c>
      <c r="K128" s="50">
        <f t="shared" ca="1" si="25"/>
        <v>0</v>
      </c>
      <c r="L128" s="51" t="s">
        <v>52</v>
      </c>
      <c r="M128" s="52" t="s">
        <v>47</v>
      </c>
      <c r="N128" s="53" t="s">
        <v>47</v>
      </c>
      <c r="O128" s="54" t="s">
        <v>299</v>
      </c>
      <c r="P128" s="55" t="s">
        <v>49</v>
      </c>
      <c r="Q128" s="56">
        <v>97891</v>
      </c>
      <c r="R128" s="57" t="s">
        <v>275</v>
      </c>
      <c r="S128" s="58" t="s">
        <v>167</v>
      </c>
      <c r="T128" s="59">
        <v>1</v>
      </c>
      <c r="U128" s="60"/>
      <c r="V128" s="60"/>
      <c r="W128" s="61"/>
      <c r="X128" s="62" t="s">
        <v>9</v>
      </c>
      <c r="Y128" s="63"/>
      <c r="Z128" s="63"/>
    </row>
    <row r="129" spans="1:26" s="64" customFormat="1" x14ac:dyDescent="0.2">
      <c r="A129" s="49" t="str">
        <f t="shared" si="21"/>
        <v>S</v>
      </c>
      <c r="B129" s="50">
        <f t="shared" ca="1" si="22"/>
        <v>3</v>
      </c>
      <c r="C129" s="50" t="str">
        <f t="shared" ca="1" si="13"/>
        <v>S</v>
      </c>
      <c r="D129" s="50">
        <f t="shared" ca="1" si="23"/>
        <v>0</v>
      </c>
      <c r="E129" s="50">
        <f t="shared" ca="1" si="14"/>
        <v>1</v>
      </c>
      <c r="F129" s="50">
        <f t="shared" ca="1" si="15"/>
        <v>5</v>
      </c>
      <c r="G129" s="50">
        <f t="shared" ca="1" si="16"/>
        <v>2</v>
      </c>
      <c r="H129" s="50">
        <f t="shared" ca="1" si="17"/>
        <v>0</v>
      </c>
      <c r="I129" s="50">
        <f t="shared" ca="1" si="8"/>
        <v>0</v>
      </c>
      <c r="J129" s="50">
        <f t="shared" ca="1" si="24"/>
        <v>0</v>
      </c>
      <c r="K129" s="50">
        <f t="shared" ca="1" si="25"/>
        <v>0</v>
      </c>
      <c r="L129" s="51" t="s">
        <v>52</v>
      </c>
      <c r="M129" s="52" t="s">
        <v>47</v>
      </c>
      <c r="N129" s="53" t="s">
        <v>47</v>
      </c>
      <c r="O129" s="54" t="s">
        <v>300</v>
      </c>
      <c r="P129" s="55" t="s">
        <v>49</v>
      </c>
      <c r="Q129" s="56">
        <v>6171</v>
      </c>
      <c r="R129" s="57" t="s">
        <v>284</v>
      </c>
      <c r="S129" s="58" t="s">
        <v>167</v>
      </c>
      <c r="T129" s="59">
        <v>1</v>
      </c>
      <c r="U129" s="60"/>
      <c r="V129" s="60"/>
      <c r="W129" s="61"/>
      <c r="X129" s="62" t="s">
        <v>9</v>
      </c>
      <c r="Y129" s="63"/>
      <c r="Z129" s="63"/>
    </row>
    <row r="130" spans="1:26" s="64" customFormat="1" x14ac:dyDescent="0.2">
      <c r="A130" s="49" t="str">
        <f t="shared" si="21"/>
        <v>S</v>
      </c>
      <c r="B130" s="50">
        <f t="shared" ca="1" si="22"/>
        <v>3</v>
      </c>
      <c r="C130" s="50" t="str">
        <f t="shared" ca="1" si="13"/>
        <v>S</v>
      </c>
      <c r="D130" s="50">
        <f t="shared" ca="1" si="23"/>
        <v>0</v>
      </c>
      <c r="E130" s="50">
        <f t="shared" ca="1" si="14"/>
        <v>1</v>
      </c>
      <c r="F130" s="50">
        <f t="shared" ca="1" si="15"/>
        <v>5</v>
      </c>
      <c r="G130" s="50">
        <f t="shared" ca="1" si="16"/>
        <v>2</v>
      </c>
      <c r="H130" s="50">
        <f t="shared" ca="1" si="17"/>
        <v>0</v>
      </c>
      <c r="I130" s="50">
        <f t="shared" ca="1" si="8"/>
        <v>0</v>
      </c>
      <c r="J130" s="50">
        <f t="shared" ca="1" si="24"/>
        <v>0</v>
      </c>
      <c r="K130" s="50">
        <f t="shared" ca="1" si="25"/>
        <v>0</v>
      </c>
      <c r="L130" s="51" t="s">
        <v>52</v>
      </c>
      <c r="M130" s="52" t="s">
        <v>47</v>
      </c>
      <c r="N130" s="53" t="s">
        <v>47</v>
      </c>
      <c r="O130" s="54" t="s">
        <v>301</v>
      </c>
      <c r="P130" s="55" t="s">
        <v>57</v>
      </c>
      <c r="Q130" s="56">
        <v>71861</v>
      </c>
      <c r="R130" s="57" t="s">
        <v>286</v>
      </c>
      <c r="S130" s="58" t="s">
        <v>70</v>
      </c>
      <c r="T130" s="59">
        <v>32</v>
      </c>
      <c r="U130" s="60"/>
      <c r="V130" s="60"/>
      <c r="W130" s="61"/>
      <c r="X130" s="62" t="s">
        <v>9</v>
      </c>
      <c r="Y130" s="63"/>
      <c r="Z130" s="63"/>
    </row>
    <row r="131" spans="1:26" s="64" customFormat="1" x14ac:dyDescent="0.2">
      <c r="A131" s="49" t="str">
        <f t="shared" si="21"/>
        <v>S</v>
      </c>
      <c r="B131" s="50">
        <f t="shared" ca="1" si="22"/>
        <v>3</v>
      </c>
      <c r="C131" s="50" t="str">
        <f t="shared" ca="1" si="13"/>
        <v>S</v>
      </c>
      <c r="D131" s="50">
        <f t="shared" ca="1" si="23"/>
        <v>0</v>
      </c>
      <c r="E131" s="50">
        <f t="shared" ca="1" si="14"/>
        <v>1</v>
      </c>
      <c r="F131" s="50">
        <f t="shared" ca="1" si="15"/>
        <v>5</v>
      </c>
      <c r="G131" s="50">
        <f t="shared" ca="1" si="16"/>
        <v>2</v>
      </c>
      <c r="H131" s="50">
        <f t="shared" ca="1" si="17"/>
        <v>0</v>
      </c>
      <c r="I131" s="50">
        <f t="shared" ca="1" si="8"/>
        <v>0</v>
      </c>
      <c r="J131" s="50">
        <f t="shared" ca="1" si="24"/>
        <v>0</v>
      </c>
      <c r="K131" s="50">
        <f t="shared" ca="1" si="25"/>
        <v>0</v>
      </c>
      <c r="L131" s="51" t="s">
        <v>52</v>
      </c>
      <c r="M131" s="52" t="s">
        <v>47</v>
      </c>
      <c r="N131" s="53" t="s">
        <v>47</v>
      </c>
      <c r="O131" s="54" t="s">
        <v>302</v>
      </c>
      <c r="P131" s="55" t="s">
        <v>57</v>
      </c>
      <c r="Q131" s="56">
        <v>70391</v>
      </c>
      <c r="R131" s="57" t="s">
        <v>288</v>
      </c>
      <c r="S131" s="58" t="s">
        <v>70</v>
      </c>
      <c r="T131" s="59">
        <v>32</v>
      </c>
      <c r="U131" s="60"/>
      <c r="V131" s="60"/>
      <c r="W131" s="61"/>
      <c r="X131" s="62" t="s">
        <v>9</v>
      </c>
      <c r="Y131" s="63"/>
      <c r="Z131" s="63"/>
    </row>
    <row r="132" spans="1:26" s="64" customFormat="1" x14ac:dyDescent="0.2">
      <c r="A132" s="49">
        <f t="shared" ref="A132:A203" si="26">CHOOSE(1+LOG(1+2*(ORÇAMENTO.Nivel="Nível 1")+4*(ORÇAMENTO.Nivel="Nível 2")+8*(ORÇAMENTO.Nivel="Nível 3")+16*(ORÇAMENTO.Nivel="Nível 4")+32*(ORÇAMENTO.Nivel="Serviço"),2),0,1,2,3,4,"S")</f>
        <v>2</v>
      </c>
      <c r="B132" s="50">
        <f t="shared" ca="1" si="22"/>
        <v>2</v>
      </c>
      <c r="C132" s="50">
        <f t="shared" ca="1" si="13"/>
        <v>2</v>
      </c>
      <c r="D132" s="50">
        <f t="shared" ca="1" si="23"/>
        <v>72</v>
      </c>
      <c r="E132" s="50">
        <f t="shared" ca="1" si="14"/>
        <v>1</v>
      </c>
      <c r="F132" s="50">
        <f t="shared" ca="1" si="15"/>
        <v>6</v>
      </c>
      <c r="G132" s="50">
        <f t="shared" ca="1" si="16"/>
        <v>0</v>
      </c>
      <c r="H132" s="50">
        <f t="shared" ca="1" si="17"/>
        <v>0</v>
      </c>
      <c r="I132" s="50">
        <f t="shared" ca="1" si="8"/>
        <v>0</v>
      </c>
      <c r="J132" s="50">
        <f t="shared" ca="1" si="24"/>
        <v>151</v>
      </c>
      <c r="K132" s="50">
        <f t="shared" ca="1" si="25"/>
        <v>72</v>
      </c>
      <c r="L132" s="51" t="s">
        <v>52</v>
      </c>
      <c r="M132" s="52" t="s">
        <v>58</v>
      </c>
      <c r="N132" s="53" t="s">
        <v>58</v>
      </c>
      <c r="O132" s="54" t="s">
        <v>303</v>
      </c>
      <c r="P132" s="55" t="s">
        <v>57</v>
      </c>
      <c r="Q132" s="56"/>
      <c r="R132" s="89" t="s">
        <v>304</v>
      </c>
      <c r="S132" s="58" t="s">
        <v>48</v>
      </c>
      <c r="T132" s="59"/>
      <c r="U132" s="60"/>
      <c r="V132" s="60"/>
      <c r="W132" s="61"/>
      <c r="X132" s="62" t="s">
        <v>9</v>
      </c>
      <c r="Y132" s="63"/>
      <c r="Z132" s="63"/>
    </row>
    <row r="133" spans="1:26" s="64" customFormat="1" x14ac:dyDescent="0.2">
      <c r="A133" s="49">
        <f t="shared" si="26"/>
        <v>3</v>
      </c>
      <c r="B133" s="50">
        <f t="shared" ca="1" si="22"/>
        <v>3</v>
      </c>
      <c r="C133" s="50">
        <f t="shared" ca="1" si="13"/>
        <v>3</v>
      </c>
      <c r="D133" s="50">
        <f t="shared" ca="1" si="23"/>
        <v>23</v>
      </c>
      <c r="E133" s="50">
        <f t="shared" ca="1" si="14"/>
        <v>1</v>
      </c>
      <c r="F133" s="50">
        <f t="shared" ca="1" si="15"/>
        <v>6</v>
      </c>
      <c r="G133" s="50">
        <f t="shared" ca="1" si="16"/>
        <v>1</v>
      </c>
      <c r="H133" s="50">
        <f t="shared" ca="1" si="17"/>
        <v>0</v>
      </c>
      <c r="I133" s="50">
        <f t="shared" ca="1" si="8"/>
        <v>0</v>
      </c>
      <c r="J133" s="50">
        <f t="shared" ca="1" si="24"/>
        <v>71</v>
      </c>
      <c r="K133" s="50">
        <f t="shared" ca="1" si="25"/>
        <v>23</v>
      </c>
      <c r="L133" s="51" t="s">
        <v>52</v>
      </c>
      <c r="M133" s="52" t="s">
        <v>61</v>
      </c>
      <c r="N133" s="53" t="s">
        <v>61</v>
      </c>
      <c r="O133" s="54" t="s">
        <v>305</v>
      </c>
      <c r="P133" s="55" t="s">
        <v>49</v>
      </c>
      <c r="Q133" s="56"/>
      <c r="R133" s="57" t="s">
        <v>306</v>
      </c>
      <c r="S133" s="58" t="s">
        <v>48</v>
      </c>
      <c r="T133" s="59"/>
      <c r="U133" s="60"/>
      <c r="V133" s="60"/>
      <c r="W133" s="61"/>
      <c r="X133" s="62" t="s">
        <v>9</v>
      </c>
      <c r="Y133" s="63"/>
      <c r="Z133" s="63"/>
    </row>
    <row r="134" spans="1:26" s="64" customFormat="1" x14ac:dyDescent="0.2">
      <c r="A134" s="49">
        <f t="shared" si="26"/>
        <v>4</v>
      </c>
      <c r="B134" s="50">
        <f t="shared" ca="1" si="22"/>
        <v>4</v>
      </c>
      <c r="C134" s="50">
        <f t="shared" ca="1" si="13"/>
        <v>4</v>
      </c>
      <c r="D134" s="50">
        <f t="shared" ca="1" si="23"/>
        <v>5</v>
      </c>
      <c r="E134" s="50">
        <f t="shared" ca="1" si="14"/>
        <v>1</v>
      </c>
      <c r="F134" s="50">
        <f t="shared" ca="1" si="15"/>
        <v>6</v>
      </c>
      <c r="G134" s="50">
        <f t="shared" ca="1" si="16"/>
        <v>1</v>
      </c>
      <c r="H134" s="50">
        <f t="shared" ca="1" si="17"/>
        <v>1</v>
      </c>
      <c r="I134" s="50">
        <f t="shared" ca="1" si="8"/>
        <v>0</v>
      </c>
      <c r="J134" s="50">
        <f t="shared" ca="1" si="24"/>
        <v>22</v>
      </c>
      <c r="K134" s="50">
        <f t="shared" ca="1" si="25"/>
        <v>5</v>
      </c>
      <c r="L134" s="51" t="s">
        <v>52</v>
      </c>
      <c r="M134" s="52" t="s">
        <v>307</v>
      </c>
      <c r="N134" s="53" t="s">
        <v>307</v>
      </c>
      <c r="O134" s="54" t="s">
        <v>308</v>
      </c>
      <c r="P134" s="55" t="s">
        <v>49</v>
      </c>
      <c r="Q134" s="56"/>
      <c r="R134" s="57" t="s">
        <v>309</v>
      </c>
      <c r="S134" s="58" t="s">
        <v>48</v>
      </c>
      <c r="T134" s="59"/>
      <c r="U134" s="60"/>
      <c r="V134" s="60"/>
      <c r="W134" s="61"/>
      <c r="X134" s="62" t="s">
        <v>9</v>
      </c>
      <c r="Y134" s="63"/>
      <c r="Z134" s="63"/>
    </row>
    <row r="135" spans="1:26" s="64" customFormat="1" ht="33.75" x14ac:dyDescent="0.2">
      <c r="A135" s="49" t="str">
        <f t="shared" si="26"/>
        <v>S</v>
      </c>
      <c r="B135" s="50">
        <f t="shared" ca="1" si="22"/>
        <v>4</v>
      </c>
      <c r="C135" s="50" t="str">
        <f t="shared" ca="1" si="13"/>
        <v>S</v>
      </c>
      <c r="D135" s="50">
        <f t="shared" ca="1" si="23"/>
        <v>0</v>
      </c>
      <c r="E135" s="50">
        <f t="shared" ca="1" si="14"/>
        <v>1</v>
      </c>
      <c r="F135" s="50">
        <f t="shared" ca="1" si="15"/>
        <v>6</v>
      </c>
      <c r="G135" s="50">
        <f t="shared" ca="1" si="16"/>
        <v>1</v>
      </c>
      <c r="H135" s="50">
        <f t="shared" ca="1" si="17"/>
        <v>1</v>
      </c>
      <c r="I135" s="50">
        <f t="shared" ca="1" si="8"/>
        <v>0</v>
      </c>
      <c r="J135" s="50">
        <f t="shared" ca="1" si="24"/>
        <v>0</v>
      </c>
      <c r="K135" s="50">
        <f t="shared" ca="1" si="25"/>
        <v>0</v>
      </c>
      <c r="L135" s="51" t="s">
        <v>52</v>
      </c>
      <c r="M135" s="52" t="s">
        <v>47</v>
      </c>
      <c r="N135" s="53" t="s">
        <v>47</v>
      </c>
      <c r="O135" s="54" t="s">
        <v>310</v>
      </c>
      <c r="P135" s="55" t="s">
        <v>49</v>
      </c>
      <c r="Q135" s="56">
        <v>95470</v>
      </c>
      <c r="R135" s="93" t="s">
        <v>311</v>
      </c>
      <c r="S135" s="58" t="s">
        <v>167</v>
      </c>
      <c r="T135" s="59">
        <v>4</v>
      </c>
      <c r="U135" s="60"/>
      <c r="V135" s="60"/>
      <c r="W135" s="61"/>
      <c r="X135" s="62" t="s">
        <v>9</v>
      </c>
      <c r="Y135" s="63"/>
      <c r="Z135" s="63"/>
    </row>
    <row r="136" spans="1:26" s="64" customFormat="1" x14ac:dyDescent="0.2">
      <c r="A136" s="49" t="str">
        <f t="shared" si="26"/>
        <v>S</v>
      </c>
      <c r="B136" s="50">
        <f t="shared" ca="1" si="22"/>
        <v>4</v>
      </c>
      <c r="C136" s="50" t="str">
        <f t="shared" ca="1" si="13"/>
        <v>S</v>
      </c>
      <c r="D136" s="50">
        <f t="shared" ca="1" si="23"/>
        <v>0</v>
      </c>
      <c r="E136" s="50">
        <f t="shared" ca="1" si="14"/>
        <v>1</v>
      </c>
      <c r="F136" s="50">
        <f t="shared" ca="1" si="15"/>
        <v>6</v>
      </c>
      <c r="G136" s="50">
        <f t="shared" ca="1" si="16"/>
        <v>1</v>
      </c>
      <c r="H136" s="50">
        <f t="shared" ca="1" si="17"/>
        <v>1</v>
      </c>
      <c r="I136" s="50">
        <f t="shared" ca="1" si="8"/>
        <v>0</v>
      </c>
      <c r="J136" s="50">
        <f t="shared" ca="1" si="24"/>
        <v>0</v>
      </c>
      <c r="K136" s="50">
        <f t="shared" ca="1" si="25"/>
        <v>0</v>
      </c>
      <c r="L136" s="51" t="s">
        <v>52</v>
      </c>
      <c r="M136" s="52" t="s">
        <v>47</v>
      </c>
      <c r="N136" s="53" t="s">
        <v>47</v>
      </c>
      <c r="O136" s="54" t="s">
        <v>312</v>
      </c>
      <c r="P136" s="55" t="s">
        <v>57</v>
      </c>
      <c r="Q136" s="56">
        <v>80510</v>
      </c>
      <c r="R136" s="93" t="s">
        <v>313</v>
      </c>
      <c r="S136" s="58" t="s">
        <v>70</v>
      </c>
      <c r="T136" s="59">
        <v>4</v>
      </c>
      <c r="U136" s="60"/>
      <c r="V136" s="60"/>
      <c r="W136" s="61"/>
      <c r="X136" s="62" t="s">
        <v>9</v>
      </c>
      <c r="Y136" s="63"/>
      <c r="Z136" s="63"/>
    </row>
    <row r="137" spans="1:26" s="64" customFormat="1" x14ac:dyDescent="0.2">
      <c r="A137" s="49" t="str">
        <f t="shared" si="26"/>
        <v>S</v>
      </c>
      <c r="B137" s="50">
        <f t="shared" ca="1" si="22"/>
        <v>4</v>
      </c>
      <c r="C137" s="50" t="str">
        <f t="shared" ca="1" si="13"/>
        <v>S</v>
      </c>
      <c r="D137" s="50">
        <f t="shared" ca="1" si="23"/>
        <v>0</v>
      </c>
      <c r="E137" s="50">
        <f t="shared" ca="1" si="14"/>
        <v>1</v>
      </c>
      <c r="F137" s="50">
        <f t="shared" ca="1" si="15"/>
        <v>6</v>
      </c>
      <c r="G137" s="50">
        <f t="shared" ca="1" si="16"/>
        <v>1</v>
      </c>
      <c r="H137" s="50">
        <f t="shared" ca="1" si="17"/>
        <v>1</v>
      </c>
      <c r="I137" s="50">
        <f t="shared" ca="1" si="8"/>
        <v>0</v>
      </c>
      <c r="J137" s="50">
        <f t="shared" ca="1" si="24"/>
        <v>0</v>
      </c>
      <c r="K137" s="50">
        <f t="shared" ca="1" si="25"/>
        <v>0</v>
      </c>
      <c r="L137" s="51" t="s">
        <v>52</v>
      </c>
      <c r="M137" s="52" t="s">
        <v>47</v>
      </c>
      <c r="N137" s="53" t="s">
        <v>47</v>
      </c>
      <c r="O137" s="54" t="s">
        <v>314</v>
      </c>
      <c r="P137" s="55" t="s">
        <v>57</v>
      </c>
      <c r="Q137" s="56">
        <v>80520</v>
      </c>
      <c r="R137" s="93" t="s">
        <v>315</v>
      </c>
      <c r="S137" s="58" t="s">
        <v>316</v>
      </c>
      <c r="T137" s="59">
        <v>4</v>
      </c>
      <c r="U137" s="60"/>
      <c r="V137" s="60"/>
      <c r="W137" s="61"/>
      <c r="X137" s="62" t="s">
        <v>9</v>
      </c>
      <c r="Y137" s="63"/>
      <c r="Z137" s="63"/>
    </row>
    <row r="138" spans="1:26" s="64" customFormat="1" x14ac:dyDescent="0.2">
      <c r="A138" s="49" t="str">
        <f t="shared" si="26"/>
        <v>S</v>
      </c>
      <c r="B138" s="50">
        <f t="shared" ca="1" si="22"/>
        <v>4</v>
      </c>
      <c r="C138" s="50" t="str">
        <f t="shared" ca="1" si="13"/>
        <v>S</v>
      </c>
      <c r="D138" s="50">
        <f t="shared" ca="1" si="23"/>
        <v>0</v>
      </c>
      <c r="E138" s="50">
        <f t="shared" ca="1" si="14"/>
        <v>1</v>
      </c>
      <c r="F138" s="50">
        <f t="shared" ca="1" si="15"/>
        <v>6</v>
      </c>
      <c r="G138" s="50">
        <f t="shared" ca="1" si="16"/>
        <v>1</v>
      </c>
      <c r="H138" s="50">
        <f t="shared" ca="1" si="17"/>
        <v>1</v>
      </c>
      <c r="I138" s="50">
        <f t="shared" ca="1" si="8"/>
        <v>0</v>
      </c>
      <c r="J138" s="50">
        <f t="shared" ca="1" si="24"/>
        <v>0</v>
      </c>
      <c r="K138" s="50">
        <f t="shared" ca="1" si="25"/>
        <v>0</v>
      </c>
      <c r="L138" s="51" t="s">
        <v>52</v>
      </c>
      <c r="M138" s="52" t="s">
        <v>47</v>
      </c>
      <c r="N138" s="53" t="s">
        <v>47</v>
      </c>
      <c r="O138" s="54" t="s">
        <v>317</v>
      </c>
      <c r="P138" s="55" t="s">
        <v>57</v>
      </c>
      <c r="Q138" s="56">
        <v>80514</v>
      </c>
      <c r="R138" s="93" t="s">
        <v>318</v>
      </c>
      <c r="S138" s="58" t="s">
        <v>70</v>
      </c>
      <c r="T138" s="59">
        <v>4</v>
      </c>
      <c r="U138" s="60"/>
      <c r="V138" s="60"/>
      <c r="W138" s="61"/>
      <c r="X138" s="62" t="s">
        <v>9</v>
      </c>
      <c r="Y138" s="63"/>
      <c r="Z138" s="63"/>
    </row>
    <row r="139" spans="1:26" s="64" customFormat="1" x14ac:dyDescent="0.2">
      <c r="A139" s="49">
        <f t="shared" si="26"/>
        <v>4</v>
      </c>
      <c r="B139" s="50">
        <f t="shared" ca="1" si="22"/>
        <v>4</v>
      </c>
      <c r="C139" s="50">
        <f t="shared" ca="1" si="13"/>
        <v>4</v>
      </c>
      <c r="D139" s="50">
        <f t="shared" ca="1" si="23"/>
        <v>6</v>
      </c>
      <c r="E139" s="50">
        <f t="shared" ca="1" si="14"/>
        <v>1</v>
      </c>
      <c r="F139" s="50">
        <f t="shared" ca="1" si="15"/>
        <v>6</v>
      </c>
      <c r="G139" s="50">
        <f t="shared" ca="1" si="16"/>
        <v>1</v>
      </c>
      <c r="H139" s="50">
        <f t="shared" ca="1" si="17"/>
        <v>2</v>
      </c>
      <c r="I139" s="50">
        <f t="shared" ca="1" si="8"/>
        <v>0</v>
      </c>
      <c r="J139" s="50">
        <f t="shared" ca="1" si="24"/>
        <v>17</v>
      </c>
      <c r="K139" s="50">
        <f t="shared" ca="1" si="25"/>
        <v>6</v>
      </c>
      <c r="L139" s="51" t="s">
        <v>52</v>
      </c>
      <c r="M139" s="52" t="s">
        <v>307</v>
      </c>
      <c r="N139" s="53" t="s">
        <v>307</v>
      </c>
      <c r="O139" s="54" t="s">
        <v>319</v>
      </c>
      <c r="P139" s="55" t="s">
        <v>49</v>
      </c>
      <c r="Q139" s="56"/>
      <c r="R139" s="93" t="s">
        <v>320</v>
      </c>
      <c r="S139" s="58" t="s">
        <v>48</v>
      </c>
      <c r="T139" s="59"/>
      <c r="U139" s="60"/>
      <c r="V139" s="60"/>
      <c r="W139" s="61"/>
      <c r="X139" s="62" t="s">
        <v>9</v>
      </c>
      <c r="Y139" s="63"/>
      <c r="Z139" s="63"/>
    </row>
    <row r="140" spans="1:26" s="64" customFormat="1" x14ac:dyDescent="0.2">
      <c r="A140" s="49" t="str">
        <f t="shared" si="26"/>
        <v>S</v>
      </c>
      <c r="B140" s="50">
        <f t="shared" ca="1" si="22"/>
        <v>4</v>
      </c>
      <c r="C140" s="50" t="str">
        <f t="shared" ca="1" si="13"/>
        <v>S</v>
      </c>
      <c r="D140" s="50">
        <f t="shared" ca="1" si="23"/>
        <v>0</v>
      </c>
      <c r="E140" s="50">
        <f t="shared" ca="1" si="14"/>
        <v>1</v>
      </c>
      <c r="F140" s="50">
        <f t="shared" ca="1" si="15"/>
        <v>6</v>
      </c>
      <c r="G140" s="50">
        <f t="shared" ca="1" si="16"/>
        <v>1</v>
      </c>
      <c r="H140" s="50">
        <f t="shared" ca="1" si="17"/>
        <v>2</v>
      </c>
      <c r="I140" s="50">
        <f t="shared" ca="1" si="8"/>
        <v>0</v>
      </c>
      <c r="J140" s="50">
        <f t="shared" ca="1" si="24"/>
        <v>0</v>
      </c>
      <c r="K140" s="50">
        <f t="shared" ca="1" si="25"/>
        <v>0</v>
      </c>
      <c r="L140" s="51" t="s">
        <v>52</v>
      </c>
      <c r="M140" s="52" t="s">
        <v>47</v>
      </c>
      <c r="N140" s="53" t="s">
        <v>47</v>
      </c>
      <c r="O140" s="54" t="s">
        <v>321</v>
      </c>
      <c r="P140" s="55" t="s">
        <v>57</v>
      </c>
      <c r="Q140" s="56">
        <v>80542</v>
      </c>
      <c r="R140" s="93" t="s">
        <v>322</v>
      </c>
      <c r="S140" s="58" t="s">
        <v>70</v>
      </c>
      <c r="T140" s="59">
        <v>3</v>
      </c>
      <c r="U140" s="60"/>
      <c r="V140" s="60"/>
      <c r="W140" s="61"/>
      <c r="X140" s="62" t="s">
        <v>9</v>
      </c>
      <c r="Y140" s="63"/>
      <c r="Z140" s="63"/>
    </row>
    <row r="141" spans="1:26" s="64" customFormat="1" x14ac:dyDescent="0.2">
      <c r="A141" s="49" t="str">
        <f t="shared" si="26"/>
        <v>S</v>
      </c>
      <c r="B141" s="50">
        <f t="shared" ca="1" si="22"/>
        <v>4</v>
      </c>
      <c r="C141" s="50" t="str">
        <f t="shared" ca="1" si="13"/>
        <v>S</v>
      </c>
      <c r="D141" s="50">
        <f t="shared" ca="1" si="23"/>
        <v>0</v>
      </c>
      <c r="E141" s="50">
        <f t="shared" ca="1" si="14"/>
        <v>1</v>
      </c>
      <c r="F141" s="50">
        <f t="shared" ca="1" si="15"/>
        <v>6</v>
      </c>
      <c r="G141" s="50">
        <f t="shared" ca="1" si="16"/>
        <v>1</v>
      </c>
      <c r="H141" s="50">
        <f t="shared" ca="1" si="17"/>
        <v>2</v>
      </c>
      <c r="I141" s="50">
        <f t="shared" ca="1" si="8"/>
        <v>0</v>
      </c>
      <c r="J141" s="50">
        <f t="shared" ca="1" si="24"/>
        <v>0</v>
      </c>
      <c r="K141" s="50">
        <f t="shared" ca="1" si="25"/>
        <v>0</v>
      </c>
      <c r="L141" s="51" t="s">
        <v>52</v>
      </c>
      <c r="M141" s="52" t="s">
        <v>47</v>
      </c>
      <c r="N141" s="53" t="s">
        <v>47</v>
      </c>
      <c r="O141" s="54" t="s">
        <v>323</v>
      </c>
      <c r="P141" s="55" t="s">
        <v>57</v>
      </c>
      <c r="Q141" s="56">
        <v>80550</v>
      </c>
      <c r="R141" s="93" t="s">
        <v>324</v>
      </c>
      <c r="S141" s="58" t="s">
        <v>325</v>
      </c>
      <c r="T141" s="59">
        <v>3</v>
      </c>
      <c r="U141" s="60"/>
      <c r="V141" s="60"/>
      <c r="W141" s="61"/>
      <c r="X141" s="62" t="s">
        <v>9</v>
      </c>
      <c r="Y141" s="63"/>
      <c r="Z141" s="63"/>
    </row>
    <row r="142" spans="1:26" s="64" customFormat="1" x14ac:dyDescent="0.2">
      <c r="A142" s="49" t="str">
        <f t="shared" si="26"/>
        <v>S</v>
      </c>
      <c r="B142" s="50">
        <f t="shared" ca="1" si="22"/>
        <v>4</v>
      </c>
      <c r="C142" s="50" t="str">
        <f t="shared" ca="1" si="13"/>
        <v>S</v>
      </c>
      <c r="D142" s="50">
        <f t="shared" ca="1" si="23"/>
        <v>0</v>
      </c>
      <c r="E142" s="50">
        <f t="shared" ca="1" si="14"/>
        <v>1</v>
      </c>
      <c r="F142" s="50">
        <f t="shared" ca="1" si="15"/>
        <v>6</v>
      </c>
      <c r="G142" s="50">
        <f t="shared" ca="1" si="16"/>
        <v>1</v>
      </c>
      <c r="H142" s="50">
        <f t="shared" ca="1" si="17"/>
        <v>2</v>
      </c>
      <c r="I142" s="50">
        <f t="shared" ca="1" si="8"/>
        <v>0</v>
      </c>
      <c r="J142" s="50">
        <f t="shared" ca="1" si="24"/>
        <v>0</v>
      </c>
      <c r="K142" s="50">
        <f t="shared" ca="1" si="25"/>
        <v>0</v>
      </c>
      <c r="L142" s="51" t="s">
        <v>52</v>
      </c>
      <c r="M142" s="52" t="s">
        <v>47</v>
      </c>
      <c r="N142" s="53" t="s">
        <v>47</v>
      </c>
      <c r="O142" s="54" t="s">
        <v>326</v>
      </c>
      <c r="P142" s="55" t="s">
        <v>57</v>
      </c>
      <c r="Q142" s="56">
        <v>80556</v>
      </c>
      <c r="R142" s="93" t="s">
        <v>327</v>
      </c>
      <c r="S142" s="58" t="s">
        <v>70</v>
      </c>
      <c r="T142" s="59">
        <v>3</v>
      </c>
      <c r="U142" s="60"/>
      <c r="V142" s="60"/>
      <c r="W142" s="61"/>
      <c r="X142" s="62" t="s">
        <v>9</v>
      </c>
      <c r="Y142" s="63"/>
      <c r="Z142" s="63"/>
    </row>
    <row r="143" spans="1:26" s="64" customFormat="1" ht="22.5" x14ac:dyDescent="0.2">
      <c r="A143" s="49" t="str">
        <f t="shared" si="26"/>
        <v>S</v>
      </c>
      <c r="B143" s="50">
        <f t="shared" ca="1" si="22"/>
        <v>4</v>
      </c>
      <c r="C143" s="50" t="str">
        <f t="shared" ca="1" si="13"/>
        <v>S</v>
      </c>
      <c r="D143" s="50">
        <f t="shared" ca="1" si="23"/>
        <v>0</v>
      </c>
      <c r="E143" s="50">
        <f t="shared" ca="1" si="14"/>
        <v>1</v>
      </c>
      <c r="F143" s="50">
        <f t="shared" ca="1" si="15"/>
        <v>6</v>
      </c>
      <c r="G143" s="50">
        <f t="shared" ca="1" si="16"/>
        <v>1</v>
      </c>
      <c r="H143" s="50">
        <f t="shared" ca="1" si="17"/>
        <v>2</v>
      </c>
      <c r="I143" s="50">
        <f t="shared" ca="1" si="8"/>
        <v>0</v>
      </c>
      <c r="J143" s="50">
        <f t="shared" ca="1" si="24"/>
        <v>0</v>
      </c>
      <c r="K143" s="50">
        <f t="shared" ca="1" si="25"/>
        <v>0</v>
      </c>
      <c r="L143" s="51" t="s">
        <v>52</v>
      </c>
      <c r="M143" s="52" t="s">
        <v>47</v>
      </c>
      <c r="N143" s="53" t="s">
        <v>47</v>
      </c>
      <c r="O143" s="54" t="s">
        <v>328</v>
      </c>
      <c r="P143" s="55" t="s">
        <v>49</v>
      </c>
      <c r="Q143" s="56">
        <v>86883</v>
      </c>
      <c r="R143" s="93" t="s">
        <v>329</v>
      </c>
      <c r="S143" s="58" t="s">
        <v>167</v>
      </c>
      <c r="T143" s="59">
        <v>3</v>
      </c>
      <c r="U143" s="60"/>
      <c r="V143" s="60"/>
      <c r="W143" s="61"/>
      <c r="X143" s="62" t="s">
        <v>9</v>
      </c>
      <c r="Y143" s="63"/>
      <c r="Z143" s="63"/>
    </row>
    <row r="144" spans="1:26" s="64" customFormat="1" ht="22.5" x14ac:dyDescent="0.2">
      <c r="A144" s="49" t="str">
        <f t="shared" si="26"/>
        <v>S</v>
      </c>
      <c r="B144" s="50">
        <f t="shared" ca="1" si="22"/>
        <v>4</v>
      </c>
      <c r="C144" s="50" t="str">
        <f t="shared" ca="1" si="13"/>
        <v>S</v>
      </c>
      <c r="D144" s="50">
        <f t="shared" ca="1" si="23"/>
        <v>0</v>
      </c>
      <c r="E144" s="50">
        <f t="shared" ca="1" si="14"/>
        <v>1</v>
      </c>
      <c r="F144" s="50">
        <f t="shared" ca="1" si="15"/>
        <v>6</v>
      </c>
      <c r="G144" s="50">
        <f t="shared" ca="1" si="16"/>
        <v>1</v>
      </c>
      <c r="H144" s="50">
        <f t="shared" ca="1" si="17"/>
        <v>2</v>
      </c>
      <c r="I144" s="50">
        <f t="shared" ca="1" si="8"/>
        <v>0</v>
      </c>
      <c r="J144" s="50">
        <f t="shared" ca="1" si="24"/>
        <v>0</v>
      </c>
      <c r="K144" s="50">
        <f t="shared" ca="1" si="25"/>
        <v>0</v>
      </c>
      <c r="L144" s="51" t="s">
        <v>52</v>
      </c>
      <c r="M144" s="52" t="s">
        <v>47</v>
      </c>
      <c r="N144" s="53" t="s">
        <v>47</v>
      </c>
      <c r="O144" s="54" t="s">
        <v>330</v>
      </c>
      <c r="P144" s="55" t="s">
        <v>49</v>
      </c>
      <c r="Q144" s="56">
        <v>86915</v>
      </c>
      <c r="R144" s="93" t="s">
        <v>331</v>
      </c>
      <c r="S144" s="58" t="s">
        <v>167</v>
      </c>
      <c r="T144" s="59">
        <v>3</v>
      </c>
      <c r="U144" s="60"/>
      <c r="V144" s="60"/>
      <c r="W144" s="61"/>
      <c r="X144" s="62" t="s">
        <v>332</v>
      </c>
      <c r="Y144" s="63"/>
      <c r="Z144" s="63"/>
    </row>
    <row r="145" spans="1:26" s="64" customFormat="1" x14ac:dyDescent="0.2">
      <c r="A145" s="49">
        <f t="shared" si="26"/>
        <v>4</v>
      </c>
      <c r="B145" s="50">
        <f t="shared" ca="1" si="22"/>
        <v>4</v>
      </c>
      <c r="C145" s="50">
        <f t="shared" ca="1" si="13"/>
        <v>4</v>
      </c>
      <c r="D145" s="50">
        <f t="shared" ca="1" si="23"/>
        <v>2</v>
      </c>
      <c r="E145" s="50">
        <f t="shared" ca="1" si="14"/>
        <v>1</v>
      </c>
      <c r="F145" s="50">
        <f t="shared" ca="1" si="15"/>
        <v>6</v>
      </c>
      <c r="G145" s="50">
        <f t="shared" ca="1" si="16"/>
        <v>1</v>
      </c>
      <c r="H145" s="50">
        <f t="shared" ca="1" si="17"/>
        <v>3</v>
      </c>
      <c r="I145" s="50">
        <f t="shared" ca="1" si="8"/>
        <v>0</v>
      </c>
      <c r="J145" s="50">
        <f t="shared" ca="1" si="24"/>
        <v>11</v>
      </c>
      <c r="K145" s="50">
        <f t="shared" ca="1" si="25"/>
        <v>2</v>
      </c>
      <c r="L145" s="51" t="s">
        <v>52</v>
      </c>
      <c r="M145" s="52" t="s">
        <v>307</v>
      </c>
      <c r="N145" s="53" t="s">
        <v>307</v>
      </c>
      <c r="O145" s="54" t="s">
        <v>333</v>
      </c>
      <c r="P145" s="55" t="s">
        <v>49</v>
      </c>
      <c r="Q145" s="56"/>
      <c r="R145" s="93" t="s">
        <v>334</v>
      </c>
      <c r="S145" s="58" t="s">
        <v>48</v>
      </c>
      <c r="T145" s="59"/>
      <c r="U145" s="60"/>
      <c r="V145" s="60"/>
      <c r="W145" s="61"/>
      <c r="X145" s="62" t="s">
        <v>9</v>
      </c>
      <c r="Y145" s="63"/>
      <c r="Z145" s="63"/>
    </row>
    <row r="146" spans="1:26" s="64" customFormat="1" x14ac:dyDescent="0.2">
      <c r="A146" s="49" t="str">
        <f t="shared" si="26"/>
        <v>S</v>
      </c>
      <c r="B146" s="50">
        <f t="shared" ca="1" si="22"/>
        <v>4</v>
      </c>
      <c r="C146" s="50" t="str">
        <f t="shared" ca="1" si="13"/>
        <v>S</v>
      </c>
      <c r="D146" s="50">
        <f t="shared" ca="1" si="23"/>
        <v>0</v>
      </c>
      <c r="E146" s="50">
        <f t="shared" ca="1" si="14"/>
        <v>1</v>
      </c>
      <c r="F146" s="50">
        <f t="shared" ca="1" si="15"/>
        <v>6</v>
      </c>
      <c r="G146" s="50">
        <f t="shared" ca="1" si="16"/>
        <v>1</v>
      </c>
      <c r="H146" s="50">
        <f t="shared" ca="1" si="17"/>
        <v>3</v>
      </c>
      <c r="I146" s="50">
        <f t="shared" ca="1" si="8"/>
        <v>0</v>
      </c>
      <c r="J146" s="50">
        <f t="shared" ca="1" si="24"/>
        <v>0</v>
      </c>
      <c r="K146" s="50">
        <f t="shared" ca="1" si="25"/>
        <v>0</v>
      </c>
      <c r="L146" s="51" t="s">
        <v>52</v>
      </c>
      <c r="M146" s="52" t="s">
        <v>47</v>
      </c>
      <c r="N146" s="53" t="s">
        <v>47</v>
      </c>
      <c r="O146" s="54" t="s">
        <v>335</v>
      </c>
      <c r="P146" s="55" t="s">
        <v>57</v>
      </c>
      <c r="Q146" s="56">
        <v>80723</v>
      </c>
      <c r="R146" s="93" t="s">
        <v>336</v>
      </c>
      <c r="S146" s="58" t="s">
        <v>70</v>
      </c>
      <c r="T146" s="59">
        <v>2</v>
      </c>
      <c r="U146" s="60"/>
      <c r="V146" s="60"/>
      <c r="W146" s="61"/>
      <c r="X146" s="62" t="s">
        <v>9</v>
      </c>
      <c r="Y146" s="63"/>
      <c r="Z146" s="63"/>
    </row>
    <row r="147" spans="1:26" s="64" customFormat="1" x14ac:dyDescent="0.2">
      <c r="A147" s="49">
        <f t="shared" si="26"/>
        <v>4</v>
      </c>
      <c r="B147" s="50">
        <f t="shared" ref="B147:B218" ca="1" si="27">IF(OR(C147="s",C147=0),OFFSET(B147,-1,0),C147)</f>
        <v>4</v>
      </c>
      <c r="C147" s="50">
        <f t="shared" ca="1" si="13"/>
        <v>4</v>
      </c>
      <c r="D147" s="50">
        <f t="shared" ref="D147:D218" ca="1" si="28">IF(OR(C147="S",C147=0),0,IF(ISERROR(K147),J147,SMALL(J147:K147,1)))</f>
        <v>5</v>
      </c>
      <c r="E147" s="50">
        <f t="shared" ca="1" si="14"/>
        <v>1</v>
      </c>
      <c r="F147" s="50">
        <f t="shared" ca="1" si="15"/>
        <v>6</v>
      </c>
      <c r="G147" s="50">
        <f t="shared" ca="1" si="16"/>
        <v>1</v>
      </c>
      <c r="H147" s="50">
        <f t="shared" ca="1" si="17"/>
        <v>4</v>
      </c>
      <c r="I147" s="50">
        <f t="shared" ca="1" si="8"/>
        <v>0</v>
      </c>
      <c r="J147" s="50">
        <f t="shared" ref="J147:J210" ca="1" si="29">IF(OR($C147="S",$C147=0),0,MATCH(0,OFFSET($D147,1,$C147,ROW($C$432)-ROW($C147)),0))</f>
        <v>9</v>
      </c>
      <c r="K147" s="50">
        <f t="shared" ref="K147:K210" ca="1" si="30">IF(OR($C147="S",$C147=0),0,MATCH(OFFSET($D147,0,$C147)+1,OFFSET($D147,1,$C147,ROW($C$432)-ROW($C147)),0))</f>
        <v>5</v>
      </c>
      <c r="L147" s="51" t="s">
        <v>52</v>
      </c>
      <c r="M147" s="52" t="s">
        <v>307</v>
      </c>
      <c r="N147" s="53" t="s">
        <v>307</v>
      </c>
      <c r="O147" s="54" t="s">
        <v>337</v>
      </c>
      <c r="P147" s="55" t="s">
        <v>49</v>
      </c>
      <c r="Q147" s="56"/>
      <c r="R147" s="93" t="s">
        <v>338</v>
      </c>
      <c r="S147" s="58" t="s">
        <v>48</v>
      </c>
      <c r="T147" s="59"/>
      <c r="U147" s="60"/>
      <c r="V147" s="60"/>
      <c r="W147" s="61"/>
      <c r="X147" s="62" t="s">
        <v>9</v>
      </c>
      <c r="Y147" s="63"/>
      <c r="Z147" s="63"/>
    </row>
    <row r="148" spans="1:26" s="64" customFormat="1" x14ac:dyDescent="0.2">
      <c r="A148" s="49" t="str">
        <f t="shared" si="26"/>
        <v>S</v>
      </c>
      <c r="B148" s="50">
        <f t="shared" ca="1" si="27"/>
        <v>4</v>
      </c>
      <c r="C148" s="50" t="str">
        <f t="shared" ca="1" si="13"/>
        <v>S</v>
      </c>
      <c r="D148" s="50">
        <f t="shared" ca="1" si="28"/>
        <v>0</v>
      </c>
      <c r="E148" s="50">
        <f t="shared" ca="1" si="14"/>
        <v>1</v>
      </c>
      <c r="F148" s="50">
        <f t="shared" ca="1" si="15"/>
        <v>6</v>
      </c>
      <c r="G148" s="50">
        <f t="shared" ca="1" si="16"/>
        <v>1</v>
      </c>
      <c r="H148" s="50">
        <f t="shared" ca="1" si="17"/>
        <v>4</v>
      </c>
      <c r="I148" s="50">
        <f t="shared" ca="1" si="8"/>
        <v>0</v>
      </c>
      <c r="J148" s="50">
        <f t="shared" ca="1" si="29"/>
        <v>0</v>
      </c>
      <c r="K148" s="50">
        <f t="shared" ca="1" si="30"/>
        <v>0</v>
      </c>
      <c r="L148" s="51" t="s">
        <v>52</v>
      </c>
      <c r="M148" s="52" t="s">
        <v>47</v>
      </c>
      <c r="N148" s="53" t="s">
        <v>47</v>
      </c>
      <c r="O148" s="54" t="s">
        <v>339</v>
      </c>
      <c r="P148" s="55" t="s">
        <v>57</v>
      </c>
      <c r="Q148" s="56">
        <v>80801</v>
      </c>
      <c r="R148" s="93" t="s">
        <v>340</v>
      </c>
      <c r="S148" s="58" t="s">
        <v>70</v>
      </c>
      <c r="T148" s="59">
        <v>1</v>
      </c>
      <c r="U148" s="60"/>
      <c r="V148" s="60"/>
      <c r="W148" s="61"/>
      <c r="X148" s="62" t="s">
        <v>9</v>
      </c>
      <c r="Y148" s="63"/>
      <c r="Z148" s="63"/>
    </row>
    <row r="149" spans="1:26" s="64" customFormat="1" x14ac:dyDescent="0.2">
      <c r="A149" s="49" t="str">
        <f t="shared" si="26"/>
        <v>S</v>
      </c>
      <c r="B149" s="50">
        <f t="shared" ca="1" si="27"/>
        <v>4</v>
      </c>
      <c r="C149" s="50" t="str">
        <f t="shared" ca="1" si="13"/>
        <v>S</v>
      </c>
      <c r="D149" s="50">
        <f t="shared" ca="1" si="28"/>
        <v>0</v>
      </c>
      <c r="E149" s="50">
        <f t="shared" ca="1" si="14"/>
        <v>1</v>
      </c>
      <c r="F149" s="50">
        <f t="shared" ca="1" si="15"/>
        <v>6</v>
      </c>
      <c r="G149" s="50">
        <f t="shared" ca="1" si="16"/>
        <v>1</v>
      </c>
      <c r="H149" s="50">
        <f t="shared" ca="1" si="17"/>
        <v>4</v>
      </c>
      <c r="I149" s="50">
        <f t="shared" ca="1" si="8"/>
        <v>0</v>
      </c>
      <c r="J149" s="50">
        <f t="shared" ca="1" si="29"/>
        <v>0</v>
      </c>
      <c r="K149" s="50">
        <f t="shared" ca="1" si="30"/>
        <v>0</v>
      </c>
      <c r="L149" s="51" t="s">
        <v>52</v>
      </c>
      <c r="M149" s="52" t="s">
        <v>47</v>
      </c>
      <c r="N149" s="53" t="s">
        <v>47</v>
      </c>
      <c r="O149" s="54" t="s">
        <v>341</v>
      </c>
      <c r="P149" s="55" t="s">
        <v>57</v>
      </c>
      <c r="Q149" s="56">
        <v>80820</v>
      </c>
      <c r="R149" s="93" t="s">
        <v>342</v>
      </c>
      <c r="S149" s="58" t="s">
        <v>70</v>
      </c>
      <c r="T149" s="59">
        <v>2</v>
      </c>
      <c r="U149" s="60"/>
      <c r="V149" s="60"/>
      <c r="W149" s="61"/>
      <c r="X149" s="62" t="s">
        <v>9</v>
      </c>
      <c r="Y149" s="63"/>
      <c r="Z149" s="63"/>
    </row>
    <row r="150" spans="1:26" s="64" customFormat="1" ht="33.75" x14ac:dyDescent="0.2">
      <c r="A150" s="49" t="str">
        <f t="shared" si="26"/>
        <v>S</v>
      </c>
      <c r="B150" s="50">
        <f t="shared" ca="1" si="27"/>
        <v>4</v>
      </c>
      <c r="C150" s="50" t="str">
        <f t="shared" ca="1" si="13"/>
        <v>S</v>
      </c>
      <c r="D150" s="50">
        <f t="shared" ca="1" si="28"/>
        <v>0</v>
      </c>
      <c r="E150" s="50">
        <f t="shared" ca="1" si="14"/>
        <v>1</v>
      </c>
      <c r="F150" s="50">
        <f t="shared" ca="1" si="15"/>
        <v>6</v>
      </c>
      <c r="G150" s="50">
        <f t="shared" ca="1" si="16"/>
        <v>1</v>
      </c>
      <c r="H150" s="50">
        <f t="shared" ca="1" si="17"/>
        <v>4</v>
      </c>
      <c r="I150" s="50">
        <f t="shared" ca="1" si="8"/>
        <v>0</v>
      </c>
      <c r="J150" s="50">
        <f t="shared" ca="1" si="29"/>
        <v>0</v>
      </c>
      <c r="K150" s="50">
        <f t="shared" ca="1" si="30"/>
        <v>0</v>
      </c>
      <c r="L150" s="51" t="s">
        <v>52</v>
      </c>
      <c r="M150" s="52" t="s">
        <v>47</v>
      </c>
      <c r="N150" s="53" t="s">
        <v>47</v>
      </c>
      <c r="O150" s="54" t="s">
        <v>343</v>
      </c>
      <c r="P150" s="55" t="s">
        <v>49</v>
      </c>
      <c r="Q150" s="56">
        <v>86877</v>
      </c>
      <c r="R150" s="93" t="s">
        <v>344</v>
      </c>
      <c r="S150" s="58" t="s">
        <v>167</v>
      </c>
      <c r="T150" s="59">
        <v>5</v>
      </c>
      <c r="U150" s="60"/>
      <c r="V150" s="60"/>
      <c r="W150" s="61"/>
      <c r="X150" s="62" t="s">
        <v>345</v>
      </c>
      <c r="Y150" s="63"/>
      <c r="Z150" s="63"/>
    </row>
    <row r="151" spans="1:26" s="64" customFormat="1" ht="22.5" x14ac:dyDescent="0.2">
      <c r="A151" s="49" t="str">
        <f t="shared" si="0"/>
        <v>S</v>
      </c>
      <c r="B151" s="50">
        <f t="shared" ca="1" si="27"/>
        <v>4</v>
      </c>
      <c r="C151" s="50" t="str">
        <f t="shared" ca="1" si="13"/>
        <v>S</v>
      </c>
      <c r="D151" s="50">
        <f t="shared" ca="1" si="28"/>
        <v>0</v>
      </c>
      <c r="E151" s="50">
        <f t="shared" ca="1" si="14"/>
        <v>1</v>
      </c>
      <c r="F151" s="50">
        <f t="shared" ca="1" si="15"/>
        <v>6</v>
      </c>
      <c r="G151" s="50">
        <f t="shared" ca="1" si="16"/>
        <v>1</v>
      </c>
      <c r="H151" s="50">
        <f t="shared" ca="1" si="17"/>
        <v>4</v>
      </c>
      <c r="I151" s="50">
        <f t="shared" ca="1" si="8"/>
        <v>0</v>
      </c>
      <c r="J151" s="50">
        <f ca="1">IF(OR($C151="S",$C151=0),0,MATCH(0,OFFSET($D151,1,$C151,ROW($C$432)-ROW($C151)),0))</f>
        <v>0</v>
      </c>
      <c r="K151" s="50">
        <f ca="1">IF(OR($C151="S",$C151=0),0,MATCH(OFFSET($D151,0,$C151)+1,OFFSET($D151,1,$C151,ROW($C$432)-ROW($C151)),0))</f>
        <v>0</v>
      </c>
      <c r="L151" s="51" t="s">
        <v>52</v>
      </c>
      <c r="M151" s="52" t="s">
        <v>47</v>
      </c>
      <c r="N151" s="53" t="s">
        <v>47</v>
      </c>
      <c r="O151" s="54" t="s">
        <v>346</v>
      </c>
      <c r="P151" s="55" t="s">
        <v>57</v>
      </c>
      <c r="Q151" s="56">
        <v>80810</v>
      </c>
      <c r="R151" s="57" t="s">
        <v>347</v>
      </c>
      <c r="S151" s="58" t="s">
        <v>70</v>
      </c>
      <c r="T151" s="59">
        <v>2</v>
      </c>
      <c r="U151" s="60"/>
      <c r="V151" s="60"/>
      <c r="W151" s="61"/>
      <c r="X151" s="62" t="s">
        <v>9</v>
      </c>
      <c r="Y151" s="63"/>
      <c r="Z151" s="63"/>
    </row>
    <row r="152" spans="1:26" s="64" customFormat="1" x14ac:dyDescent="0.2">
      <c r="A152" s="49">
        <f t="shared" si="26"/>
        <v>4</v>
      </c>
      <c r="B152" s="50">
        <f t="shared" ca="1" si="27"/>
        <v>4</v>
      </c>
      <c r="C152" s="50">
        <f t="shared" ca="1" si="13"/>
        <v>4</v>
      </c>
      <c r="D152" s="50">
        <f t="shared" ca="1" si="28"/>
        <v>4</v>
      </c>
      <c r="E152" s="50">
        <f t="shared" ca="1" si="14"/>
        <v>1</v>
      </c>
      <c r="F152" s="50">
        <f t="shared" ca="1" si="15"/>
        <v>6</v>
      </c>
      <c r="G152" s="50">
        <f t="shared" ca="1" si="16"/>
        <v>1</v>
      </c>
      <c r="H152" s="50">
        <f t="shared" ca="1" si="17"/>
        <v>5</v>
      </c>
      <c r="I152" s="50">
        <f t="shared" ca="1" si="8"/>
        <v>0</v>
      </c>
      <c r="J152" s="50">
        <f t="shared" ca="1" si="29"/>
        <v>4</v>
      </c>
      <c r="K152" s="50">
        <f t="shared" ca="1" si="30"/>
        <v>21</v>
      </c>
      <c r="L152" s="51" t="s">
        <v>52</v>
      </c>
      <c r="M152" s="52" t="s">
        <v>307</v>
      </c>
      <c r="N152" s="53" t="s">
        <v>307</v>
      </c>
      <c r="O152" s="54" t="s">
        <v>348</v>
      </c>
      <c r="P152" s="55" t="s">
        <v>49</v>
      </c>
      <c r="Q152" s="56"/>
      <c r="R152" s="93" t="s">
        <v>349</v>
      </c>
      <c r="S152" s="58" t="s">
        <v>48</v>
      </c>
      <c r="T152" s="59"/>
      <c r="U152" s="60"/>
      <c r="V152" s="60"/>
      <c r="W152" s="61"/>
      <c r="X152" s="62" t="s">
        <v>9</v>
      </c>
      <c r="Y152" s="63"/>
      <c r="Z152" s="63"/>
    </row>
    <row r="153" spans="1:26" s="64" customFormat="1" ht="33.75" x14ac:dyDescent="0.2">
      <c r="A153" s="49" t="str">
        <f t="shared" si="26"/>
        <v>S</v>
      </c>
      <c r="B153" s="50">
        <f t="shared" ca="1" si="27"/>
        <v>4</v>
      </c>
      <c r="C153" s="50" t="str">
        <f t="shared" ca="1" si="13"/>
        <v>S</v>
      </c>
      <c r="D153" s="50">
        <f t="shared" ca="1" si="28"/>
        <v>0</v>
      </c>
      <c r="E153" s="50">
        <f t="shared" ca="1" si="14"/>
        <v>1</v>
      </c>
      <c r="F153" s="50">
        <f t="shared" ca="1" si="15"/>
        <v>6</v>
      </c>
      <c r="G153" s="50">
        <f t="shared" ca="1" si="16"/>
        <v>1</v>
      </c>
      <c r="H153" s="50">
        <f t="shared" ca="1" si="17"/>
        <v>5</v>
      </c>
      <c r="I153" s="50">
        <f t="shared" ca="1" si="8"/>
        <v>0</v>
      </c>
      <c r="J153" s="50">
        <f t="shared" ca="1" si="29"/>
        <v>0</v>
      </c>
      <c r="K153" s="50">
        <f t="shared" ca="1" si="30"/>
        <v>0</v>
      </c>
      <c r="L153" s="51" t="s">
        <v>52</v>
      </c>
      <c r="M153" s="52" t="s">
        <v>47</v>
      </c>
      <c r="N153" s="53" t="s">
        <v>47</v>
      </c>
      <c r="O153" s="54" t="s">
        <v>350</v>
      </c>
      <c r="P153" s="55" t="s">
        <v>49</v>
      </c>
      <c r="Q153" s="56">
        <v>89987</v>
      </c>
      <c r="R153" s="93" t="s">
        <v>351</v>
      </c>
      <c r="S153" s="58" t="s">
        <v>167</v>
      </c>
      <c r="T153" s="59">
        <v>1</v>
      </c>
      <c r="U153" s="60"/>
      <c r="V153" s="60"/>
      <c r="W153" s="61"/>
      <c r="X153" s="62" t="s">
        <v>352</v>
      </c>
      <c r="Y153" s="63"/>
      <c r="Z153" s="63"/>
    </row>
    <row r="154" spans="1:26" s="64" customFormat="1" x14ac:dyDescent="0.2">
      <c r="A154" s="49" t="str">
        <f t="shared" si="26"/>
        <v>S</v>
      </c>
      <c r="B154" s="50">
        <f t="shared" ca="1" si="27"/>
        <v>4</v>
      </c>
      <c r="C154" s="50" t="str">
        <f t="shared" ca="1" si="13"/>
        <v>S</v>
      </c>
      <c r="D154" s="50">
        <f t="shared" ca="1" si="28"/>
        <v>0</v>
      </c>
      <c r="E154" s="50">
        <f t="shared" ca="1" si="14"/>
        <v>1</v>
      </c>
      <c r="F154" s="50">
        <f t="shared" ca="1" si="15"/>
        <v>6</v>
      </c>
      <c r="G154" s="50">
        <f t="shared" ca="1" si="16"/>
        <v>1</v>
      </c>
      <c r="H154" s="50">
        <f t="shared" ca="1" si="17"/>
        <v>5</v>
      </c>
      <c r="I154" s="50">
        <f t="shared" ca="1" si="8"/>
        <v>0</v>
      </c>
      <c r="J154" s="50">
        <f t="shared" ca="1" si="29"/>
        <v>0</v>
      </c>
      <c r="K154" s="50">
        <f t="shared" ca="1" si="30"/>
        <v>0</v>
      </c>
      <c r="L154" s="51" t="s">
        <v>52</v>
      </c>
      <c r="M154" s="52" t="s">
        <v>47</v>
      </c>
      <c r="N154" s="53" t="s">
        <v>47</v>
      </c>
      <c r="O154" s="54" t="s">
        <v>353</v>
      </c>
      <c r="P154" s="55" t="s">
        <v>57</v>
      </c>
      <c r="Q154" s="56">
        <v>80906</v>
      </c>
      <c r="R154" s="93" t="s">
        <v>354</v>
      </c>
      <c r="S154" s="58" t="s">
        <v>70</v>
      </c>
      <c r="T154" s="59">
        <v>1</v>
      </c>
      <c r="U154" s="60"/>
      <c r="V154" s="60"/>
      <c r="W154" s="61"/>
      <c r="X154" s="62" t="s">
        <v>9</v>
      </c>
      <c r="Y154" s="63"/>
      <c r="Z154" s="63"/>
    </row>
    <row r="155" spans="1:26" s="64" customFormat="1" x14ac:dyDescent="0.2">
      <c r="A155" s="49" t="str">
        <f t="shared" si="26"/>
        <v>S</v>
      </c>
      <c r="B155" s="50">
        <f t="shared" ca="1" si="27"/>
        <v>4</v>
      </c>
      <c r="C155" s="50" t="str">
        <f t="shared" ca="1" si="13"/>
        <v>S</v>
      </c>
      <c r="D155" s="50">
        <f t="shared" ca="1" si="28"/>
        <v>0</v>
      </c>
      <c r="E155" s="50">
        <f t="shared" ca="1" si="14"/>
        <v>1</v>
      </c>
      <c r="F155" s="50">
        <f t="shared" ca="1" si="15"/>
        <v>6</v>
      </c>
      <c r="G155" s="50">
        <f t="shared" ca="1" si="16"/>
        <v>1</v>
      </c>
      <c r="H155" s="50">
        <f t="shared" ca="1" si="17"/>
        <v>5</v>
      </c>
      <c r="I155" s="50">
        <f t="shared" ca="1" si="8"/>
        <v>0</v>
      </c>
      <c r="J155" s="50">
        <f t="shared" ca="1" si="29"/>
        <v>0</v>
      </c>
      <c r="K155" s="50">
        <f t="shared" ca="1" si="30"/>
        <v>0</v>
      </c>
      <c r="L155" s="51" t="s">
        <v>52</v>
      </c>
      <c r="M155" s="52" t="s">
        <v>47</v>
      </c>
      <c r="N155" s="53" t="s">
        <v>47</v>
      </c>
      <c r="O155" s="54" t="s">
        <v>355</v>
      </c>
      <c r="P155" s="55" t="s">
        <v>57</v>
      </c>
      <c r="Q155" s="56">
        <v>80946</v>
      </c>
      <c r="R155" s="93" t="s">
        <v>356</v>
      </c>
      <c r="S155" s="58" t="s">
        <v>70</v>
      </c>
      <c r="T155" s="59">
        <v>2</v>
      </c>
      <c r="U155" s="60"/>
      <c r="V155" s="60"/>
      <c r="W155" s="61"/>
      <c r="X155" s="62" t="s">
        <v>9</v>
      </c>
      <c r="Y155" s="63"/>
      <c r="Z155" s="63"/>
    </row>
    <row r="156" spans="1:26" s="64" customFormat="1" x14ac:dyDescent="0.2">
      <c r="A156" s="49">
        <f t="shared" si="26"/>
        <v>3</v>
      </c>
      <c r="B156" s="50">
        <f t="shared" ca="1" si="27"/>
        <v>3</v>
      </c>
      <c r="C156" s="50">
        <f t="shared" ca="1" si="13"/>
        <v>3</v>
      </c>
      <c r="D156" s="50">
        <f t="shared" ca="1" si="28"/>
        <v>20</v>
      </c>
      <c r="E156" s="50">
        <f t="shared" ca="1" si="14"/>
        <v>1</v>
      </c>
      <c r="F156" s="50">
        <f t="shared" ca="1" si="15"/>
        <v>6</v>
      </c>
      <c r="G156" s="50">
        <f t="shared" ca="1" si="16"/>
        <v>2</v>
      </c>
      <c r="H156" s="50">
        <f t="shared" ca="1" si="17"/>
        <v>0</v>
      </c>
      <c r="I156" s="50">
        <f t="shared" ca="1" si="8"/>
        <v>0</v>
      </c>
      <c r="J156" s="50">
        <f t="shared" ca="1" si="29"/>
        <v>48</v>
      </c>
      <c r="K156" s="50">
        <f t="shared" ca="1" si="30"/>
        <v>20</v>
      </c>
      <c r="L156" s="51" t="s">
        <v>52</v>
      </c>
      <c r="M156" s="52" t="s">
        <v>61</v>
      </c>
      <c r="N156" s="53" t="s">
        <v>61</v>
      </c>
      <c r="O156" s="54" t="s">
        <v>357</v>
      </c>
      <c r="P156" s="55" t="s">
        <v>49</v>
      </c>
      <c r="Q156" s="56"/>
      <c r="R156" s="93" t="s">
        <v>358</v>
      </c>
      <c r="S156" s="58" t="s">
        <v>48</v>
      </c>
      <c r="T156" s="59"/>
      <c r="U156" s="60"/>
      <c r="V156" s="60"/>
      <c r="W156" s="61"/>
      <c r="X156" s="62" t="s">
        <v>9</v>
      </c>
      <c r="Y156" s="63"/>
      <c r="Z156" s="63"/>
    </row>
    <row r="157" spans="1:26" s="64" customFormat="1" x14ac:dyDescent="0.2">
      <c r="A157" s="49">
        <f t="shared" si="26"/>
        <v>4</v>
      </c>
      <c r="B157" s="50">
        <f t="shared" ca="1" si="27"/>
        <v>4</v>
      </c>
      <c r="C157" s="50">
        <f t="shared" ca="1" si="13"/>
        <v>4</v>
      </c>
      <c r="D157" s="50">
        <f t="shared" ca="1" si="28"/>
        <v>4</v>
      </c>
      <c r="E157" s="50">
        <f t="shared" ca="1" si="14"/>
        <v>1</v>
      </c>
      <c r="F157" s="50">
        <f t="shared" ca="1" si="15"/>
        <v>6</v>
      </c>
      <c r="G157" s="50">
        <f t="shared" ca="1" si="16"/>
        <v>2</v>
      </c>
      <c r="H157" s="50">
        <f t="shared" ca="1" si="17"/>
        <v>1</v>
      </c>
      <c r="I157" s="50">
        <f t="shared" ca="1" si="8"/>
        <v>0</v>
      </c>
      <c r="J157" s="50">
        <f t="shared" ca="1" si="29"/>
        <v>19</v>
      </c>
      <c r="K157" s="50">
        <f t="shared" ca="1" si="30"/>
        <v>4</v>
      </c>
      <c r="L157" s="51" t="s">
        <v>52</v>
      </c>
      <c r="M157" s="52" t="s">
        <v>307</v>
      </c>
      <c r="N157" s="53" t="s">
        <v>307</v>
      </c>
      <c r="O157" s="54" t="s">
        <v>359</v>
      </c>
      <c r="P157" s="55" t="s">
        <v>49</v>
      </c>
      <c r="Q157" s="56"/>
      <c r="R157" s="93" t="s">
        <v>360</v>
      </c>
      <c r="S157" s="58" t="s">
        <v>48</v>
      </c>
      <c r="T157" s="59"/>
      <c r="U157" s="60"/>
      <c r="V157" s="60"/>
      <c r="W157" s="61"/>
      <c r="X157" s="62" t="s">
        <v>9</v>
      </c>
      <c r="Y157" s="63"/>
      <c r="Z157" s="63"/>
    </row>
    <row r="158" spans="1:26" s="64" customFormat="1" ht="22.5" x14ac:dyDescent="0.2">
      <c r="A158" s="49" t="str">
        <f t="shared" si="26"/>
        <v>S</v>
      </c>
      <c r="B158" s="50">
        <f t="shared" ca="1" si="27"/>
        <v>4</v>
      </c>
      <c r="C158" s="50" t="str">
        <f t="shared" ca="1" si="13"/>
        <v>S</v>
      </c>
      <c r="D158" s="50">
        <f t="shared" ca="1" si="28"/>
        <v>0</v>
      </c>
      <c r="E158" s="50">
        <f t="shared" ca="1" si="14"/>
        <v>1</v>
      </c>
      <c r="F158" s="50">
        <f t="shared" ca="1" si="15"/>
        <v>6</v>
      </c>
      <c r="G158" s="50">
        <f t="shared" ca="1" si="16"/>
        <v>2</v>
      </c>
      <c r="H158" s="50">
        <f t="shared" ca="1" si="17"/>
        <v>1</v>
      </c>
      <c r="I158" s="50">
        <f t="shared" ca="1" si="8"/>
        <v>0</v>
      </c>
      <c r="J158" s="50">
        <f t="shared" ca="1" si="29"/>
        <v>0</v>
      </c>
      <c r="K158" s="50">
        <f t="shared" ca="1" si="30"/>
        <v>0</v>
      </c>
      <c r="L158" s="51" t="s">
        <v>52</v>
      </c>
      <c r="M158" s="52" t="s">
        <v>47</v>
      </c>
      <c r="N158" s="53" t="s">
        <v>47</v>
      </c>
      <c r="O158" s="54" t="s">
        <v>361</v>
      </c>
      <c r="P158" s="55" t="s">
        <v>49</v>
      </c>
      <c r="Q158" s="56">
        <v>89402</v>
      </c>
      <c r="R158" s="93" t="s">
        <v>362</v>
      </c>
      <c r="S158" s="58" t="s">
        <v>187</v>
      </c>
      <c r="T158" s="59">
        <v>3</v>
      </c>
      <c r="U158" s="60"/>
      <c r="V158" s="60"/>
      <c r="W158" s="61"/>
      <c r="X158" s="62" t="s">
        <v>363</v>
      </c>
      <c r="Y158" s="63"/>
      <c r="Z158" s="63"/>
    </row>
    <row r="159" spans="1:26" s="64" customFormat="1" ht="22.5" x14ac:dyDescent="0.2">
      <c r="A159" s="49" t="str">
        <f t="shared" si="26"/>
        <v>S</v>
      </c>
      <c r="B159" s="50">
        <f t="shared" ca="1" si="27"/>
        <v>4</v>
      </c>
      <c r="C159" s="50" t="str">
        <f t="shared" ca="1" si="13"/>
        <v>S</v>
      </c>
      <c r="D159" s="50">
        <f t="shared" ca="1" si="28"/>
        <v>0</v>
      </c>
      <c r="E159" s="50">
        <f t="shared" ca="1" si="14"/>
        <v>1</v>
      </c>
      <c r="F159" s="50">
        <f t="shared" ca="1" si="15"/>
        <v>6</v>
      </c>
      <c r="G159" s="50">
        <f t="shared" ca="1" si="16"/>
        <v>2</v>
      </c>
      <c r="H159" s="50">
        <f t="shared" ca="1" si="17"/>
        <v>1</v>
      </c>
      <c r="I159" s="50">
        <f t="shared" ca="1" si="8"/>
        <v>0</v>
      </c>
      <c r="J159" s="50">
        <f t="shared" ca="1" si="29"/>
        <v>0</v>
      </c>
      <c r="K159" s="50">
        <f t="shared" ca="1" si="30"/>
        <v>0</v>
      </c>
      <c r="L159" s="51" t="s">
        <v>52</v>
      </c>
      <c r="M159" s="52" t="s">
        <v>47</v>
      </c>
      <c r="N159" s="53" t="s">
        <v>47</v>
      </c>
      <c r="O159" s="54" t="s">
        <v>364</v>
      </c>
      <c r="P159" s="55" t="s">
        <v>49</v>
      </c>
      <c r="Q159" s="56">
        <v>89447</v>
      </c>
      <c r="R159" s="93" t="s">
        <v>365</v>
      </c>
      <c r="S159" s="58" t="s">
        <v>187</v>
      </c>
      <c r="T159" s="59">
        <v>18</v>
      </c>
      <c r="U159" s="60"/>
      <c r="V159" s="60"/>
      <c r="W159" s="61"/>
      <c r="X159" s="62" t="s">
        <v>9</v>
      </c>
      <c r="Y159" s="63"/>
      <c r="Z159" s="63"/>
    </row>
    <row r="160" spans="1:26" s="64" customFormat="1" ht="22.5" x14ac:dyDescent="0.2">
      <c r="A160" s="49" t="str">
        <f t="shared" si="26"/>
        <v>S</v>
      </c>
      <c r="B160" s="50">
        <f t="shared" ca="1" si="27"/>
        <v>4</v>
      </c>
      <c r="C160" s="50" t="str">
        <f t="shared" ca="1" si="13"/>
        <v>S</v>
      </c>
      <c r="D160" s="50">
        <f t="shared" ca="1" si="28"/>
        <v>0</v>
      </c>
      <c r="E160" s="50">
        <f t="shared" ca="1" si="14"/>
        <v>1</v>
      </c>
      <c r="F160" s="50">
        <f t="shared" ca="1" si="15"/>
        <v>6</v>
      </c>
      <c r="G160" s="50">
        <f t="shared" ca="1" si="16"/>
        <v>2</v>
      </c>
      <c r="H160" s="50">
        <f t="shared" ca="1" si="17"/>
        <v>1</v>
      </c>
      <c r="I160" s="50">
        <f t="shared" ca="1" si="8"/>
        <v>0</v>
      </c>
      <c r="J160" s="50">
        <f t="shared" ca="1" si="29"/>
        <v>0</v>
      </c>
      <c r="K160" s="50">
        <f t="shared" ca="1" si="30"/>
        <v>0</v>
      </c>
      <c r="L160" s="51" t="s">
        <v>52</v>
      </c>
      <c r="M160" s="52" t="s">
        <v>47</v>
      </c>
      <c r="N160" s="53" t="s">
        <v>47</v>
      </c>
      <c r="O160" s="54" t="s">
        <v>366</v>
      </c>
      <c r="P160" s="55" t="s">
        <v>49</v>
      </c>
      <c r="Q160" s="56">
        <v>89449</v>
      </c>
      <c r="R160" s="93" t="s">
        <v>367</v>
      </c>
      <c r="S160" s="58" t="s">
        <v>187</v>
      </c>
      <c r="T160" s="59">
        <v>61</v>
      </c>
      <c r="U160" s="60"/>
      <c r="V160" s="60"/>
      <c r="W160" s="61"/>
      <c r="X160" s="62" t="s">
        <v>9</v>
      </c>
      <c r="Y160" s="63"/>
      <c r="Z160" s="63"/>
    </row>
    <row r="161" spans="1:26" s="64" customFormat="1" x14ac:dyDescent="0.2">
      <c r="A161" s="49">
        <f t="shared" si="26"/>
        <v>4</v>
      </c>
      <c r="B161" s="50">
        <f t="shared" ca="1" si="27"/>
        <v>4</v>
      </c>
      <c r="C161" s="50">
        <f t="shared" ca="1" si="13"/>
        <v>4</v>
      </c>
      <c r="D161" s="50">
        <f t="shared" ca="1" si="28"/>
        <v>2</v>
      </c>
      <c r="E161" s="50">
        <f t="shared" ca="1" si="14"/>
        <v>1</v>
      </c>
      <c r="F161" s="50">
        <f t="shared" ca="1" si="15"/>
        <v>6</v>
      </c>
      <c r="G161" s="50">
        <f t="shared" ca="1" si="16"/>
        <v>2</v>
      </c>
      <c r="H161" s="50">
        <f t="shared" ca="1" si="17"/>
        <v>2</v>
      </c>
      <c r="I161" s="50">
        <f t="shared" ca="1" si="8"/>
        <v>0</v>
      </c>
      <c r="J161" s="50">
        <f t="shared" ca="1" si="29"/>
        <v>15</v>
      </c>
      <c r="K161" s="50">
        <f t="shared" ca="1" si="30"/>
        <v>2</v>
      </c>
      <c r="L161" s="51" t="s">
        <v>52</v>
      </c>
      <c r="M161" s="52" t="s">
        <v>307</v>
      </c>
      <c r="N161" s="53" t="s">
        <v>307</v>
      </c>
      <c r="O161" s="54" t="s">
        <v>368</v>
      </c>
      <c r="P161" s="55" t="s">
        <v>49</v>
      </c>
      <c r="Q161" s="56"/>
      <c r="R161" s="93" t="s">
        <v>369</v>
      </c>
      <c r="S161" s="58" t="s">
        <v>48</v>
      </c>
      <c r="T161" s="59"/>
      <c r="U161" s="60"/>
      <c r="V161" s="60"/>
      <c r="W161" s="61"/>
      <c r="X161" s="62" t="s">
        <v>9</v>
      </c>
      <c r="Y161" s="63"/>
      <c r="Z161" s="63"/>
    </row>
    <row r="162" spans="1:26" s="64" customFormat="1" ht="33.75" x14ac:dyDescent="0.2">
      <c r="A162" s="49" t="str">
        <f t="shared" si="26"/>
        <v>S</v>
      </c>
      <c r="B162" s="50">
        <f t="shared" ca="1" si="27"/>
        <v>4</v>
      </c>
      <c r="C162" s="50" t="str">
        <f t="shared" ca="1" si="13"/>
        <v>S</v>
      </c>
      <c r="D162" s="50">
        <f t="shared" ca="1" si="28"/>
        <v>0</v>
      </c>
      <c r="E162" s="50">
        <f t="shared" ca="1" si="14"/>
        <v>1</v>
      </c>
      <c r="F162" s="50">
        <f t="shared" ca="1" si="15"/>
        <v>6</v>
      </c>
      <c r="G162" s="50">
        <f t="shared" ca="1" si="16"/>
        <v>2</v>
      </c>
      <c r="H162" s="50">
        <f t="shared" ca="1" si="17"/>
        <v>2</v>
      </c>
      <c r="I162" s="50">
        <f t="shared" ca="1" si="8"/>
        <v>0</v>
      </c>
      <c r="J162" s="50">
        <f t="shared" ca="1" si="29"/>
        <v>0</v>
      </c>
      <c r="K162" s="50">
        <f t="shared" ca="1" si="30"/>
        <v>0</v>
      </c>
      <c r="L162" s="51" t="s">
        <v>52</v>
      </c>
      <c r="M162" s="52" t="s">
        <v>47</v>
      </c>
      <c r="N162" s="53" t="s">
        <v>47</v>
      </c>
      <c r="O162" s="54" t="s">
        <v>370</v>
      </c>
      <c r="P162" s="55" t="s">
        <v>49</v>
      </c>
      <c r="Q162" s="56">
        <v>89538</v>
      </c>
      <c r="R162" s="93" t="s">
        <v>371</v>
      </c>
      <c r="S162" s="58" t="s">
        <v>167</v>
      </c>
      <c r="T162" s="59">
        <v>3</v>
      </c>
      <c r="U162" s="60"/>
      <c r="V162" s="60"/>
      <c r="W162" s="61"/>
      <c r="X162" s="62" t="s">
        <v>9</v>
      </c>
      <c r="Y162" s="63"/>
      <c r="Z162" s="63"/>
    </row>
    <row r="163" spans="1:26" s="64" customFormat="1" x14ac:dyDescent="0.2">
      <c r="A163" s="49">
        <f t="shared" si="26"/>
        <v>4</v>
      </c>
      <c r="B163" s="50">
        <f t="shared" ca="1" si="27"/>
        <v>4</v>
      </c>
      <c r="C163" s="50">
        <f t="shared" ca="1" si="13"/>
        <v>4</v>
      </c>
      <c r="D163" s="50">
        <f t="shared" ca="1" si="28"/>
        <v>3</v>
      </c>
      <c r="E163" s="50">
        <f t="shared" ca="1" si="14"/>
        <v>1</v>
      </c>
      <c r="F163" s="50">
        <f t="shared" ca="1" si="15"/>
        <v>6</v>
      </c>
      <c r="G163" s="50">
        <f t="shared" ca="1" si="16"/>
        <v>2</v>
      </c>
      <c r="H163" s="50">
        <f t="shared" ca="1" si="17"/>
        <v>3</v>
      </c>
      <c r="I163" s="50">
        <f t="shared" ca="1" si="8"/>
        <v>0</v>
      </c>
      <c r="J163" s="50">
        <f t="shared" ca="1" si="29"/>
        <v>13</v>
      </c>
      <c r="K163" s="50">
        <f t="shared" ca="1" si="30"/>
        <v>3</v>
      </c>
      <c r="L163" s="51" t="s">
        <v>52</v>
      </c>
      <c r="M163" s="52" t="s">
        <v>307</v>
      </c>
      <c r="N163" s="53" t="s">
        <v>307</v>
      </c>
      <c r="O163" s="54" t="s">
        <v>372</v>
      </c>
      <c r="P163" s="55" t="s">
        <v>49</v>
      </c>
      <c r="Q163" s="56"/>
      <c r="R163" s="93" t="s">
        <v>373</v>
      </c>
      <c r="S163" s="58" t="s">
        <v>48</v>
      </c>
      <c r="T163" s="59"/>
      <c r="U163" s="60"/>
      <c r="V163" s="60"/>
      <c r="W163" s="61"/>
      <c r="X163" s="62" t="s">
        <v>9</v>
      </c>
      <c r="Y163" s="63"/>
      <c r="Z163" s="63"/>
    </row>
    <row r="164" spans="1:26" s="64" customFormat="1" ht="22.5" x14ac:dyDescent="0.2">
      <c r="A164" s="49" t="str">
        <f t="shared" si="26"/>
        <v>S</v>
      </c>
      <c r="B164" s="50">
        <f t="shared" ca="1" si="27"/>
        <v>4</v>
      </c>
      <c r="C164" s="50" t="str">
        <f t="shared" ca="1" si="13"/>
        <v>S</v>
      </c>
      <c r="D164" s="50">
        <f t="shared" ca="1" si="28"/>
        <v>0</v>
      </c>
      <c r="E164" s="50">
        <f t="shared" ca="1" si="14"/>
        <v>1</v>
      </c>
      <c r="F164" s="50">
        <f t="shared" ca="1" si="15"/>
        <v>6</v>
      </c>
      <c r="G164" s="50">
        <f t="shared" ca="1" si="16"/>
        <v>2</v>
      </c>
      <c r="H164" s="50">
        <f t="shared" ca="1" si="17"/>
        <v>3</v>
      </c>
      <c r="I164" s="50">
        <f t="shared" ca="1" si="8"/>
        <v>0</v>
      </c>
      <c r="J164" s="50">
        <f t="shared" ca="1" si="29"/>
        <v>0</v>
      </c>
      <c r="K164" s="50">
        <f t="shared" ca="1" si="30"/>
        <v>0</v>
      </c>
      <c r="L164" s="51" t="s">
        <v>52</v>
      </c>
      <c r="M164" s="52" t="s">
        <v>47</v>
      </c>
      <c r="N164" s="53" t="s">
        <v>47</v>
      </c>
      <c r="O164" s="54" t="s">
        <v>374</v>
      </c>
      <c r="P164" s="55" t="s">
        <v>49</v>
      </c>
      <c r="Q164" s="56">
        <v>89579</v>
      </c>
      <c r="R164" s="93" t="s">
        <v>375</v>
      </c>
      <c r="S164" s="58" t="s">
        <v>167</v>
      </c>
      <c r="T164" s="59">
        <v>1</v>
      </c>
      <c r="U164" s="60"/>
      <c r="V164" s="60"/>
      <c r="W164" s="61"/>
      <c r="X164" s="62" t="s">
        <v>9</v>
      </c>
      <c r="Y164" s="63"/>
      <c r="Z164" s="63"/>
    </row>
    <row r="165" spans="1:26" s="64" customFormat="1" x14ac:dyDescent="0.2">
      <c r="A165" s="49" t="str">
        <f t="shared" si="26"/>
        <v>S</v>
      </c>
      <c r="B165" s="50">
        <f t="shared" ca="1" si="27"/>
        <v>4</v>
      </c>
      <c r="C165" s="50" t="str">
        <f t="shared" ca="1" si="13"/>
        <v>S</v>
      </c>
      <c r="D165" s="50">
        <f t="shared" ca="1" si="28"/>
        <v>0</v>
      </c>
      <c r="E165" s="50">
        <f t="shared" ca="1" si="14"/>
        <v>1</v>
      </c>
      <c r="F165" s="50">
        <f t="shared" ca="1" si="15"/>
        <v>6</v>
      </c>
      <c r="G165" s="50">
        <f t="shared" ca="1" si="16"/>
        <v>2</v>
      </c>
      <c r="H165" s="50">
        <f t="shared" ca="1" si="17"/>
        <v>3</v>
      </c>
      <c r="I165" s="50">
        <f t="shared" ca="1" si="8"/>
        <v>0</v>
      </c>
      <c r="J165" s="50">
        <f t="shared" ca="1" si="29"/>
        <v>0</v>
      </c>
      <c r="K165" s="50">
        <f t="shared" ca="1" si="30"/>
        <v>0</v>
      </c>
      <c r="L165" s="51" t="s">
        <v>52</v>
      </c>
      <c r="M165" s="52" t="s">
        <v>47</v>
      </c>
      <c r="N165" s="53" t="s">
        <v>47</v>
      </c>
      <c r="O165" s="54" t="s">
        <v>376</v>
      </c>
      <c r="P165" s="55" t="s">
        <v>57</v>
      </c>
      <c r="Q165" s="56">
        <v>81180</v>
      </c>
      <c r="R165" s="93" t="s">
        <v>377</v>
      </c>
      <c r="S165" s="58" t="s">
        <v>70</v>
      </c>
      <c r="T165" s="59">
        <v>1</v>
      </c>
      <c r="U165" s="60"/>
      <c r="V165" s="60"/>
      <c r="W165" s="61"/>
      <c r="X165" s="62" t="s">
        <v>9</v>
      </c>
      <c r="Y165" s="63"/>
      <c r="Z165" s="63"/>
    </row>
    <row r="166" spans="1:26" s="64" customFormat="1" x14ac:dyDescent="0.2">
      <c r="A166" s="49">
        <f t="shared" si="26"/>
        <v>4</v>
      </c>
      <c r="B166" s="50">
        <f t="shared" ca="1" si="27"/>
        <v>4</v>
      </c>
      <c r="C166" s="50">
        <f t="shared" ca="1" si="13"/>
        <v>4</v>
      </c>
      <c r="D166" s="50">
        <f t="shared" ca="1" si="28"/>
        <v>4</v>
      </c>
      <c r="E166" s="50">
        <f t="shared" ca="1" si="14"/>
        <v>1</v>
      </c>
      <c r="F166" s="50">
        <f t="shared" ca="1" si="15"/>
        <v>6</v>
      </c>
      <c r="G166" s="50">
        <f t="shared" ca="1" si="16"/>
        <v>2</v>
      </c>
      <c r="H166" s="50">
        <f t="shared" ca="1" si="17"/>
        <v>4</v>
      </c>
      <c r="I166" s="50">
        <f t="shared" ca="1" si="8"/>
        <v>0</v>
      </c>
      <c r="J166" s="50">
        <f t="shared" ca="1" si="29"/>
        <v>10</v>
      </c>
      <c r="K166" s="50">
        <f t="shared" ca="1" si="30"/>
        <v>4</v>
      </c>
      <c r="L166" s="51" t="s">
        <v>52</v>
      </c>
      <c r="M166" s="52" t="s">
        <v>307</v>
      </c>
      <c r="N166" s="53" t="s">
        <v>307</v>
      </c>
      <c r="O166" s="54" t="s">
        <v>378</v>
      </c>
      <c r="P166" s="55" t="s">
        <v>49</v>
      </c>
      <c r="Q166" s="56"/>
      <c r="R166" s="93" t="s">
        <v>379</v>
      </c>
      <c r="S166" s="58" t="s">
        <v>48</v>
      </c>
      <c r="T166" s="59"/>
      <c r="U166" s="60"/>
      <c r="V166" s="60"/>
      <c r="W166" s="61"/>
      <c r="X166" s="62" t="s">
        <v>9</v>
      </c>
      <c r="Y166" s="63"/>
      <c r="Z166" s="63"/>
    </row>
    <row r="167" spans="1:26" s="64" customFormat="1" ht="22.5" x14ac:dyDescent="0.2">
      <c r="A167" s="49" t="str">
        <f t="shared" si="26"/>
        <v>S</v>
      </c>
      <c r="B167" s="50">
        <f t="shared" ca="1" si="27"/>
        <v>4</v>
      </c>
      <c r="C167" s="50" t="str">
        <f t="shared" ca="1" si="13"/>
        <v>S</v>
      </c>
      <c r="D167" s="50">
        <f t="shared" ca="1" si="28"/>
        <v>0</v>
      </c>
      <c r="E167" s="50">
        <f t="shared" ca="1" si="14"/>
        <v>1</v>
      </c>
      <c r="F167" s="50">
        <f t="shared" ca="1" si="15"/>
        <v>6</v>
      </c>
      <c r="G167" s="50">
        <f t="shared" ca="1" si="16"/>
        <v>2</v>
      </c>
      <c r="H167" s="50">
        <f t="shared" ca="1" si="17"/>
        <v>4</v>
      </c>
      <c r="I167" s="50">
        <f t="shared" ca="1" si="8"/>
        <v>0</v>
      </c>
      <c r="J167" s="50">
        <f t="shared" ca="1" si="29"/>
        <v>0</v>
      </c>
      <c r="K167" s="50">
        <f t="shared" ca="1" si="30"/>
        <v>0</v>
      </c>
      <c r="L167" s="51" t="s">
        <v>52</v>
      </c>
      <c r="M167" s="52" t="s">
        <v>47</v>
      </c>
      <c r="N167" s="53" t="s">
        <v>47</v>
      </c>
      <c r="O167" s="54" t="s">
        <v>380</v>
      </c>
      <c r="P167" s="55" t="s">
        <v>49</v>
      </c>
      <c r="Q167" s="56">
        <v>89414</v>
      </c>
      <c r="R167" s="93" t="s">
        <v>381</v>
      </c>
      <c r="S167" s="58" t="s">
        <v>167</v>
      </c>
      <c r="T167" s="59">
        <v>2</v>
      </c>
      <c r="U167" s="60"/>
      <c r="V167" s="60"/>
      <c r="W167" s="61"/>
      <c r="X167" s="62" t="s">
        <v>382</v>
      </c>
      <c r="Y167" s="63"/>
      <c r="Z167" s="63"/>
    </row>
    <row r="168" spans="1:26" s="64" customFormat="1" ht="22.5" x14ac:dyDescent="0.2">
      <c r="A168" s="49" t="str">
        <f t="shared" si="26"/>
        <v>S</v>
      </c>
      <c r="B168" s="50">
        <f t="shared" ca="1" si="27"/>
        <v>4</v>
      </c>
      <c r="C168" s="50" t="str">
        <f t="shared" ca="1" si="13"/>
        <v>S</v>
      </c>
      <c r="D168" s="50">
        <f t="shared" ca="1" si="28"/>
        <v>0</v>
      </c>
      <c r="E168" s="50">
        <f t="shared" ca="1" si="14"/>
        <v>1</v>
      </c>
      <c r="F168" s="50">
        <f t="shared" ca="1" si="15"/>
        <v>6</v>
      </c>
      <c r="G168" s="50">
        <f t="shared" ca="1" si="16"/>
        <v>2</v>
      </c>
      <c r="H168" s="50">
        <f t="shared" ca="1" si="17"/>
        <v>4</v>
      </c>
      <c r="I168" s="50">
        <f t="shared" ca="1" si="8"/>
        <v>0</v>
      </c>
      <c r="J168" s="50">
        <f t="shared" ca="1" si="29"/>
        <v>0</v>
      </c>
      <c r="K168" s="50">
        <f t="shared" ca="1" si="30"/>
        <v>0</v>
      </c>
      <c r="L168" s="51" t="s">
        <v>52</v>
      </c>
      <c r="M168" s="52" t="s">
        <v>47</v>
      </c>
      <c r="N168" s="53" t="s">
        <v>47</v>
      </c>
      <c r="O168" s="54" t="s">
        <v>383</v>
      </c>
      <c r="P168" s="55" t="s">
        <v>49</v>
      </c>
      <c r="Q168" s="56">
        <v>89413</v>
      </c>
      <c r="R168" s="93" t="s">
        <v>384</v>
      </c>
      <c r="S168" s="58" t="s">
        <v>167</v>
      </c>
      <c r="T168" s="59">
        <v>1</v>
      </c>
      <c r="U168" s="60"/>
      <c r="V168" s="60"/>
      <c r="W168" s="61"/>
      <c r="X168" s="62" t="s">
        <v>9</v>
      </c>
      <c r="Y168" s="63"/>
      <c r="Z168" s="63"/>
    </row>
    <row r="169" spans="1:26" s="64" customFormat="1" ht="22.5" x14ac:dyDescent="0.2">
      <c r="A169" s="49" t="str">
        <f t="shared" si="26"/>
        <v>S</v>
      </c>
      <c r="B169" s="50">
        <f t="shared" ca="1" si="27"/>
        <v>4</v>
      </c>
      <c r="C169" s="50" t="str">
        <f t="shared" ca="1" si="13"/>
        <v>S</v>
      </c>
      <c r="D169" s="50">
        <f t="shared" ca="1" si="28"/>
        <v>0</v>
      </c>
      <c r="E169" s="50">
        <f t="shared" ca="1" si="14"/>
        <v>1</v>
      </c>
      <c r="F169" s="50">
        <f t="shared" ca="1" si="15"/>
        <v>6</v>
      </c>
      <c r="G169" s="50">
        <f t="shared" ca="1" si="16"/>
        <v>2</v>
      </c>
      <c r="H169" s="50">
        <f t="shared" ca="1" si="17"/>
        <v>4</v>
      </c>
      <c r="I169" s="50">
        <f t="shared" ca="1" si="8"/>
        <v>0</v>
      </c>
      <c r="J169" s="50">
        <f t="shared" ca="1" si="29"/>
        <v>0</v>
      </c>
      <c r="K169" s="50">
        <f t="shared" ca="1" si="30"/>
        <v>0</v>
      </c>
      <c r="L169" s="51" t="s">
        <v>52</v>
      </c>
      <c r="M169" s="52" t="s">
        <v>47</v>
      </c>
      <c r="N169" s="53" t="s">
        <v>47</v>
      </c>
      <c r="O169" s="54" t="s">
        <v>385</v>
      </c>
      <c r="P169" s="55" t="s">
        <v>49</v>
      </c>
      <c r="Q169" s="56">
        <v>89501</v>
      </c>
      <c r="R169" s="93" t="s">
        <v>386</v>
      </c>
      <c r="S169" s="58" t="s">
        <v>167</v>
      </c>
      <c r="T169" s="59">
        <v>5</v>
      </c>
      <c r="U169" s="60"/>
      <c r="V169" s="60"/>
      <c r="W169" s="61"/>
      <c r="X169" s="62" t="s">
        <v>9</v>
      </c>
      <c r="Y169" s="63"/>
      <c r="Z169" s="63"/>
    </row>
    <row r="170" spans="1:26" s="64" customFormat="1" x14ac:dyDescent="0.2">
      <c r="A170" s="49">
        <f t="shared" si="26"/>
        <v>4</v>
      </c>
      <c r="B170" s="50">
        <f t="shared" ca="1" si="27"/>
        <v>4</v>
      </c>
      <c r="C170" s="50">
        <f t="shared" ca="1" si="13"/>
        <v>4</v>
      </c>
      <c r="D170" s="50">
        <f t="shared" ca="1" si="28"/>
        <v>3</v>
      </c>
      <c r="E170" s="50">
        <f t="shared" ca="1" si="14"/>
        <v>1</v>
      </c>
      <c r="F170" s="50">
        <f t="shared" ca="1" si="15"/>
        <v>6</v>
      </c>
      <c r="G170" s="50">
        <f t="shared" ca="1" si="16"/>
        <v>2</v>
      </c>
      <c r="H170" s="50">
        <f t="shared" ca="1" si="17"/>
        <v>5</v>
      </c>
      <c r="I170" s="50">
        <f t="shared" ca="1" si="8"/>
        <v>0</v>
      </c>
      <c r="J170" s="50">
        <f t="shared" ca="1" si="29"/>
        <v>6</v>
      </c>
      <c r="K170" s="50">
        <f t="shared" ca="1" si="30"/>
        <v>3</v>
      </c>
      <c r="L170" s="51" t="s">
        <v>52</v>
      </c>
      <c r="M170" s="52" t="s">
        <v>307</v>
      </c>
      <c r="N170" s="53" t="s">
        <v>307</v>
      </c>
      <c r="O170" s="54" t="s">
        <v>387</v>
      </c>
      <c r="P170" s="55" t="s">
        <v>49</v>
      </c>
      <c r="Q170" s="56"/>
      <c r="R170" s="93" t="s">
        <v>388</v>
      </c>
      <c r="S170" s="58" t="s">
        <v>48</v>
      </c>
      <c r="T170" s="59"/>
      <c r="U170" s="60"/>
      <c r="V170" s="60"/>
      <c r="W170" s="61"/>
      <c r="X170" s="62" t="s">
        <v>9</v>
      </c>
      <c r="Y170" s="63"/>
      <c r="Z170" s="63"/>
    </row>
    <row r="171" spans="1:26" s="64" customFormat="1" ht="22.5" x14ac:dyDescent="0.2">
      <c r="A171" s="49" t="str">
        <f t="shared" si="26"/>
        <v>S</v>
      </c>
      <c r="B171" s="50">
        <f t="shared" ca="1" si="27"/>
        <v>4</v>
      </c>
      <c r="C171" s="50" t="str">
        <f t="shared" ca="1" si="13"/>
        <v>S</v>
      </c>
      <c r="D171" s="50">
        <f t="shared" ca="1" si="28"/>
        <v>0</v>
      </c>
      <c r="E171" s="50">
        <f t="shared" ca="1" si="14"/>
        <v>1</v>
      </c>
      <c r="F171" s="50">
        <f t="shared" ca="1" si="15"/>
        <v>6</v>
      </c>
      <c r="G171" s="50">
        <f t="shared" ca="1" si="16"/>
        <v>2</v>
      </c>
      <c r="H171" s="50">
        <f t="shared" ca="1" si="17"/>
        <v>5</v>
      </c>
      <c r="I171" s="50">
        <f t="shared" ca="1" si="8"/>
        <v>0</v>
      </c>
      <c r="J171" s="50">
        <f t="shared" ca="1" si="29"/>
        <v>0</v>
      </c>
      <c r="K171" s="50">
        <f t="shared" ca="1" si="30"/>
        <v>0</v>
      </c>
      <c r="L171" s="51" t="s">
        <v>52</v>
      </c>
      <c r="M171" s="52" t="s">
        <v>47</v>
      </c>
      <c r="N171" s="53" t="s">
        <v>47</v>
      </c>
      <c r="O171" s="54" t="s">
        <v>389</v>
      </c>
      <c r="P171" s="55" t="s">
        <v>49</v>
      </c>
      <c r="Q171" s="56">
        <v>89617</v>
      </c>
      <c r="R171" s="93" t="s">
        <v>390</v>
      </c>
      <c r="S171" s="58" t="s">
        <v>167</v>
      </c>
      <c r="T171" s="59">
        <v>1</v>
      </c>
      <c r="U171" s="60"/>
      <c r="V171" s="60"/>
      <c r="W171" s="61"/>
      <c r="X171" s="62" t="s">
        <v>9</v>
      </c>
      <c r="Y171" s="63"/>
      <c r="Z171" s="63"/>
    </row>
    <row r="172" spans="1:26" s="64" customFormat="1" ht="22.5" x14ac:dyDescent="0.2">
      <c r="A172" s="49" t="str">
        <f t="shared" si="26"/>
        <v>S</v>
      </c>
      <c r="B172" s="50">
        <f t="shared" ca="1" si="27"/>
        <v>4</v>
      </c>
      <c r="C172" s="50" t="str">
        <f t="shared" ca="1" si="13"/>
        <v>S</v>
      </c>
      <c r="D172" s="50">
        <f t="shared" ca="1" si="28"/>
        <v>0</v>
      </c>
      <c r="E172" s="50">
        <f t="shared" ca="1" si="14"/>
        <v>1</v>
      </c>
      <c r="F172" s="50">
        <f t="shared" ca="1" si="15"/>
        <v>6</v>
      </c>
      <c r="G172" s="50">
        <f t="shared" ca="1" si="16"/>
        <v>2</v>
      </c>
      <c r="H172" s="50">
        <f t="shared" ca="1" si="17"/>
        <v>5</v>
      </c>
      <c r="I172" s="50">
        <f t="shared" ca="1" si="8"/>
        <v>0</v>
      </c>
      <c r="J172" s="50">
        <f t="shared" ca="1" si="29"/>
        <v>0</v>
      </c>
      <c r="K172" s="50">
        <f t="shared" ca="1" si="30"/>
        <v>0</v>
      </c>
      <c r="L172" s="51" t="s">
        <v>52</v>
      </c>
      <c r="M172" s="52" t="s">
        <v>47</v>
      </c>
      <c r="N172" s="53" t="s">
        <v>47</v>
      </c>
      <c r="O172" s="54" t="s">
        <v>391</v>
      </c>
      <c r="P172" s="55" t="s">
        <v>49</v>
      </c>
      <c r="Q172" s="56">
        <v>89625</v>
      </c>
      <c r="R172" s="93" t="s">
        <v>392</v>
      </c>
      <c r="S172" s="58" t="s">
        <v>167</v>
      </c>
      <c r="T172" s="59">
        <v>3</v>
      </c>
      <c r="U172" s="60"/>
      <c r="V172" s="60"/>
      <c r="W172" s="61"/>
      <c r="X172" s="62" t="s">
        <v>9</v>
      </c>
      <c r="Y172" s="63"/>
      <c r="Z172" s="63"/>
    </row>
    <row r="173" spans="1:26" s="64" customFormat="1" x14ac:dyDescent="0.2">
      <c r="A173" s="49">
        <f t="shared" si="26"/>
        <v>4</v>
      </c>
      <c r="B173" s="50">
        <f t="shared" ca="1" si="27"/>
        <v>4</v>
      </c>
      <c r="C173" s="50">
        <f t="shared" ca="1" si="13"/>
        <v>4</v>
      </c>
      <c r="D173" s="50">
        <f t="shared" ca="1" si="28"/>
        <v>3</v>
      </c>
      <c r="E173" s="50">
        <f t="shared" ca="1" si="14"/>
        <v>1</v>
      </c>
      <c r="F173" s="50">
        <f t="shared" ca="1" si="15"/>
        <v>6</v>
      </c>
      <c r="G173" s="50">
        <f t="shared" ca="1" si="16"/>
        <v>2</v>
      </c>
      <c r="H173" s="50">
        <f t="shared" ca="1" si="17"/>
        <v>6</v>
      </c>
      <c r="I173" s="50">
        <f t="shared" ca="1" si="8"/>
        <v>0</v>
      </c>
      <c r="J173" s="50">
        <f t="shared" ca="1" si="29"/>
        <v>3</v>
      </c>
      <c r="K173" s="50" t="e">
        <f t="shared" ca="1" si="30"/>
        <v>#N/A</v>
      </c>
      <c r="L173" s="51" t="s">
        <v>52</v>
      </c>
      <c r="M173" s="52" t="s">
        <v>307</v>
      </c>
      <c r="N173" s="53" t="s">
        <v>307</v>
      </c>
      <c r="O173" s="54" t="s">
        <v>393</v>
      </c>
      <c r="P173" s="55" t="s">
        <v>49</v>
      </c>
      <c r="Q173" s="56"/>
      <c r="R173" s="93" t="s">
        <v>394</v>
      </c>
      <c r="S173" s="58" t="s">
        <v>48</v>
      </c>
      <c r="T173" s="59"/>
      <c r="U173" s="60"/>
      <c r="V173" s="60"/>
      <c r="W173" s="61"/>
      <c r="X173" s="62" t="s">
        <v>9</v>
      </c>
      <c r="Y173" s="63"/>
      <c r="Z173" s="63"/>
    </row>
    <row r="174" spans="1:26" s="64" customFormat="1" x14ac:dyDescent="0.2">
      <c r="A174" s="49" t="str">
        <f t="shared" si="26"/>
        <v>S</v>
      </c>
      <c r="B174" s="50">
        <f t="shared" ca="1" si="27"/>
        <v>4</v>
      </c>
      <c r="C174" s="50" t="str">
        <f t="shared" ca="1" si="13"/>
        <v>S</v>
      </c>
      <c r="D174" s="50">
        <f t="shared" ca="1" si="28"/>
        <v>0</v>
      </c>
      <c r="E174" s="50">
        <f t="shared" ca="1" si="14"/>
        <v>1</v>
      </c>
      <c r="F174" s="50">
        <f t="shared" ca="1" si="15"/>
        <v>6</v>
      </c>
      <c r="G174" s="50">
        <f t="shared" ca="1" si="16"/>
        <v>2</v>
      </c>
      <c r="H174" s="50">
        <f t="shared" ca="1" si="17"/>
        <v>6</v>
      </c>
      <c r="I174" s="50">
        <f t="shared" ca="1" si="8"/>
        <v>0</v>
      </c>
      <c r="J174" s="50">
        <f t="shared" ca="1" si="29"/>
        <v>0</v>
      </c>
      <c r="K174" s="50">
        <f t="shared" ca="1" si="30"/>
        <v>0</v>
      </c>
      <c r="L174" s="51" t="s">
        <v>52</v>
      </c>
      <c r="M174" s="52" t="s">
        <v>47</v>
      </c>
      <c r="N174" s="53" t="s">
        <v>47</v>
      </c>
      <c r="O174" s="54" t="s">
        <v>395</v>
      </c>
      <c r="P174" s="55" t="s">
        <v>57</v>
      </c>
      <c r="Q174" s="56">
        <v>81501</v>
      </c>
      <c r="R174" s="93" t="s">
        <v>396</v>
      </c>
      <c r="S174" s="58" t="s">
        <v>70</v>
      </c>
      <c r="T174" s="59">
        <v>1</v>
      </c>
      <c r="U174" s="60"/>
      <c r="V174" s="60"/>
      <c r="W174" s="61"/>
      <c r="X174" s="62" t="s">
        <v>9</v>
      </c>
      <c r="Y174" s="63"/>
      <c r="Z174" s="63"/>
    </row>
    <row r="175" spans="1:26" s="64" customFormat="1" x14ac:dyDescent="0.2">
      <c r="A175" s="49" t="str">
        <f t="shared" si="26"/>
        <v>S</v>
      </c>
      <c r="B175" s="50">
        <f t="shared" ca="1" si="27"/>
        <v>4</v>
      </c>
      <c r="C175" s="50" t="str">
        <f t="shared" ca="1" si="13"/>
        <v>S</v>
      </c>
      <c r="D175" s="50">
        <f t="shared" ca="1" si="28"/>
        <v>0</v>
      </c>
      <c r="E175" s="50">
        <f t="shared" ca="1" si="14"/>
        <v>1</v>
      </c>
      <c r="F175" s="50">
        <f t="shared" ca="1" si="15"/>
        <v>6</v>
      </c>
      <c r="G175" s="50">
        <f t="shared" ca="1" si="16"/>
        <v>2</v>
      </c>
      <c r="H175" s="50">
        <f t="shared" ca="1" si="17"/>
        <v>6</v>
      </c>
      <c r="I175" s="50">
        <f t="shared" ca="1" si="8"/>
        <v>0</v>
      </c>
      <c r="J175" s="50">
        <f t="shared" ca="1" si="29"/>
        <v>0</v>
      </c>
      <c r="K175" s="50">
        <f t="shared" ca="1" si="30"/>
        <v>0</v>
      </c>
      <c r="L175" s="51" t="s">
        <v>52</v>
      </c>
      <c r="M175" s="52" t="s">
        <v>47</v>
      </c>
      <c r="N175" s="53" t="s">
        <v>47</v>
      </c>
      <c r="O175" s="54" t="s">
        <v>397</v>
      </c>
      <c r="P175" s="55" t="s">
        <v>57</v>
      </c>
      <c r="Q175" s="56">
        <v>81504</v>
      </c>
      <c r="R175" s="93" t="s">
        <v>398</v>
      </c>
      <c r="S175" s="58" t="s">
        <v>70</v>
      </c>
      <c r="T175" s="59">
        <v>1</v>
      </c>
      <c r="U175" s="60"/>
      <c r="V175" s="60"/>
      <c r="W175" s="61"/>
      <c r="X175" s="62" t="s">
        <v>9</v>
      </c>
      <c r="Y175" s="63"/>
      <c r="Z175" s="63"/>
    </row>
    <row r="176" spans="1:26" s="64" customFormat="1" x14ac:dyDescent="0.2">
      <c r="A176" s="49">
        <f t="shared" si="26"/>
        <v>3</v>
      </c>
      <c r="B176" s="50">
        <f t="shared" ca="1" si="27"/>
        <v>3</v>
      </c>
      <c r="C176" s="50">
        <f t="shared" ca="1" si="13"/>
        <v>3</v>
      </c>
      <c r="D176" s="50">
        <f t="shared" ca="1" si="28"/>
        <v>11</v>
      </c>
      <c r="E176" s="50">
        <f t="shared" ca="1" si="14"/>
        <v>1</v>
      </c>
      <c r="F176" s="50">
        <f t="shared" ca="1" si="15"/>
        <v>6</v>
      </c>
      <c r="G176" s="50">
        <f t="shared" ca="1" si="16"/>
        <v>3</v>
      </c>
      <c r="H176" s="50">
        <f t="shared" ca="1" si="17"/>
        <v>0</v>
      </c>
      <c r="I176" s="50">
        <f t="shared" ca="1" si="8"/>
        <v>0</v>
      </c>
      <c r="J176" s="50">
        <f t="shared" ca="1" si="29"/>
        <v>28</v>
      </c>
      <c r="K176" s="50">
        <f t="shared" ca="1" si="30"/>
        <v>11</v>
      </c>
      <c r="L176" s="51" t="s">
        <v>52</v>
      </c>
      <c r="M176" s="52" t="s">
        <v>61</v>
      </c>
      <c r="N176" s="53" t="s">
        <v>61</v>
      </c>
      <c r="O176" s="54" t="s">
        <v>399</v>
      </c>
      <c r="P176" s="55" t="s">
        <v>49</v>
      </c>
      <c r="Q176" s="56"/>
      <c r="R176" s="93" t="s">
        <v>400</v>
      </c>
      <c r="S176" s="58" t="s">
        <v>48</v>
      </c>
      <c r="T176" s="59"/>
      <c r="U176" s="60"/>
      <c r="V176" s="60"/>
      <c r="W176" s="61"/>
      <c r="X176" s="62" t="s">
        <v>9</v>
      </c>
      <c r="Y176" s="63"/>
      <c r="Z176" s="63"/>
    </row>
    <row r="177" spans="1:26" s="64" customFormat="1" x14ac:dyDescent="0.2">
      <c r="A177" s="49">
        <f t="shared" si="26"/>
        <v>4</v>
      </c>
      <c r="B177" s="50">
        <f t="shared" ca="1" si="27"/>
        <v>4</v>
      </c>
      <c r="C177" s="50">
        <f t="shared" ca="1" si="13"/>
        <v>4</v>
      </c>
      <c r="D177" s="50">
        <f t="shared" ca="1" si="28"/>
        <v>4</v>
      </c>
      <c r="E177" s="50">
        <f t="shared" ca="1" si="14"/>
        <v>1</v>
      </c>
      <c r="F177" s="50">
        <f t="shared" ca="1" si="15"/>
        <v>6</v>
      </c>
      <c r="G177" s="50">
        <f t="shared" ca="1" si="16"/>
        <v>3</v>
      </c>
      <c r="H177" s="50">
        <f t="shared" ca="1" si="17"/>
        <v>1</v>
      </c>
      <c r="I177" s="50">
        <f t="shared" ca="1" si="8"/>
        <v>0</v>
      </c>
      <c r="J177" s="50">
        <f t="shared" ca="1" si="29"/>
        <v>10</v>
      </c>
      <c r="K177" s="50">
        <f t="shared" ca="1" si="30"/>
        <v>4</v>
      </c>
      <c r="L177" s="51" t="s">
        <v>52</v>
      </c>
      <c r="M177" s="52" t="s">
        <v>307</v>
      </c>
      <c r="N177" s="53" t="s">
        <v>307</v>
      </c>
      <c r="O177" s="54" t="s">
        <v>401</v>
      </c>
      <c r="P177" s="55" t="s">
        <v>49</v>
      </c>
      <c r="Q177" s="56"/>
      <c r="R177" s="93" t="s">
        <v>402</v>
      </c>
      <c r="S177" s="58" t="s">
        <v>48</v>
      </c>
      <c r="T177" s="59"/>
      <c r="U177" s="60"/>
      <c r="V177" s="60"/>
      <c r="W177" s="61"/>
      <c r="X177" s="62" t="s">
        <v>9</v>
      </c>
      <c r="Y177" s="63"/>
      <c r="Z177" s="63"/>
    </row>
    <row r="178" spans="1:26" s="64" customFormat="1" x14ac:dyDescent="0.2">
      <c r="A178" s="49" t="str">
        <f t="shared" si="26"/>
        <v>S</v>
      </c>
      <c r="B178" s="50">
        <f t="shared" ca="1" si="27"/>
        <v>4</v>
      </c>
      <c r="C178" s="50" t="str">
        <f t="shared" ca="1" si="13"/>
        <v>S</v>
      </c>
      <c r="D178" s="50">
        <f t="shared" ca="1" si="28"/>
        <v>0</v>
      </c>
      <c r="E178" s="50">
        <f t="shared" ca="1" si="14"/>
        <v>1</v>
      </c>
      <c r="F178" s="50">
        <f t="shared" ca="1" si="15"/>
        <v>6</v>
      </c>
      <c r="G178" s="50">
        <f t="shared" ca="1" si="16"/>
        <v>3</v>
      </c>
      <c r="H178" s="50">
        <f t="shared" ca="1" si="17"/>
        <v>1</v>
      </c>
      <c r="I178" s="50">
        <f t="shared" ca="1" si="8"/>
        <v>0</v>
      </c>
      <c r="J178" s="50">
        <f t="shared" ca="1" si="29"/>
        <v>0</v>
      </c>
      <c r="K178" s="50">
        <f t="shared" ca="1" si="30"/>
        <v>0</v>
      </c>
      <c r="L178" s="51" t="s">
        <v>52</v>
      </c>
      <c r="M178" s="52" t="s">
        <v>47</v>
      </c>
      <c r="N178" s="53" t="s">
        <v>47</v>
      </c>
      <c r="O178" s="54" t="s">
        <v>403</v>
      </c>
      <c r="P178" s="55" t="s">
        <v>57</v>
      </c>
      <c r="Q178" s="56">
        <v>81663</v>
      </c>
      <c r="R178" s="93" t="s">
        <v>404</v>
      </c>
      <c r="S178" s="58" t="s">
        <v>70</v>
      </c>
      <c r="T178" s="59">
        <v>1</v>
      </c>
      <c r="U178" s="60"/>
      <c r="V178" s="60"/>
      <c r="W178" s="61"/>
      <c r="X178" s="62" t="s">
        <v>9</v>
      </c>
      <c r="Y178" s="63"/>
      <c r="Z178" s="63"/>
    </row>
    <row r="179" spans="1:26" s="64" customFormat="1" x14ac:dyDescent="0.2">
      <c r="A179" s="49" t="str">
        <f t="shared" si="26"/>
        <v>S</v>
      </c>
      <c r="B179" s="50">
        <f t="shared" ca="1" si="27"/>
        <v>4</v>
      </c>
      <c r="C179" s="50" t="str">
        <f t="shared" ca="1" si="13"/>
        <v>S</v>
      </c>
      <c r="D179" s="50">
        <f t="shared" ca="1" si="28"/>
        <v>0</v>
      </c>
      <c r="E179" s="50">
        <f t="shared" ca="1" si="14"/>
        <v>1</v>
      </c>
      <c r="F179" s="50">
        <f t="shared" ca="1" si="15"/>
        <v>6</v>
      </c>
      <c r="G179" s="50">
        <f t="shared" ca="1" si="16"/>
        <v>3</v>
      </c>
      <c r="H179" s="50">
        <f t="shared" ca="1" si="17"/>
        <v>1</v>
      </c>
      <c r="I179" s="50">
        <f t="shared" ca="1" si="8"/>
        <v>0</v>
      </c>
      <c r="J179" s="50">
        <f t="shared" ca="1" si="29"/>
        <v>0</v>
      </c>
      <c r="K179" s="50">
        <f t="shared" ca="1" si="30"/>
        <v>0</v>
      </c>
      <c r="L179" s="51" t="s">
        <v>52</v>
      </c>
      <c r="M179" s="52" t="s">
        <v>47</v>
      </c>
      <c r="N179" s="53" t="s">
        <v>47</v>
      </c>
      <c r="O179" s="54" t="s">
        <v>405</v>
      </c>
      <c r="P179" s="55" t="s">
        <v>57</v>
      </c>
      <c r="Q179" s="56">
        <v>81696</v>
      </c>
      <c r="R179" s="93" t="s">
        <v>406</v>
      </c>
      <c r="S179" s="58" t="s">
        <v>199</v>
      </c>
      <c r="T179" s="59">
        <v>1</v>
      </c>
      <c r="U179" s="60"/>
      <c r="V179" s="60"/>
      <c r="W179" s="61"/>
      <c r="X179" s="62" t="s">
        <v>9</v>
      </c>
      <c r="Y179" s="63"/>
      <c r="Z179" s="63"/>
    </row>
    <row r="180" spans="1:26" s="64" customFormat="1" x14ac:dyDescent="0.2">
      <c r="A180" s="49" t="str">
        <f t="shared" si="26"/>
        <v>S</v>
      </c>
      <c r="B180" s="50">
        <f t="shared" ca="1" si="27"/>
        <v>4</v>
      </c>
      <c r="C180" s="50" t="str">
        <f t="shared" ca="1" si="13"/>
        <v>S</v>
      </c>
      <c r="D180" s="50">
        <f t="shared" ca="1" si="28"/>
        <v>0</v>
      </c>
      <c r="E180" s="50">
        <f t="shared" ca="1" si="14"/>
        <v>1</v>
      </c>
      <c r="F180" s="50">
        <f t="shared" ca="1" si="15"/>
        <v>6</v>
      </c>
      <c r="G180" s="50">
        <f t="shared" ca="1" si="16"/>
        <v>3</v>
      </c>
      <c r="H180" s="50">
        <f t="shared" ca="1" si="17"/>
        <v>1</v>
      </c>
      <c r="I180" s="50">
        <f t="shared" ca="1" si="8"/>
        <v>0</v>
      </c>
      <c r="J180" s="50">
        <f t="shared" ca="1" si="29"/>
        <v>0</v>
      </c>
      <c r="K180" s="50">
        <f t="shared" ca="1" si="30"/>
        <v>0</v>
      </c>
      <c r="L180" s="51" t="s">
        <v>52</v>
      </c>
      <c r="M180" s="52" t="s">
        <v>47</v>
      </c>
      <c r="N180" s="53" t="s">
        <v>47</v>
      </c>
      <c r="O180" s="54" t="s">
        <v>407</v>
      </c>
      <c r="P180" s="55" t="s">
        <v>57</v>
      </c>
      <c r="Q180" s="56">
        <v>81791</v>
      </c>
      <c r="R180" s="93" t="s">
        <v>408</v>
      </c>
      <c r="S180" s="58" t="s">
        <v>70</v>
      </c>
      <c r="T180" s="59">
        <v>1</v>
      </c>
      <c r="U180" s="60"/>
      <c r="V180" s="60"/>
      <c r="W180" s="61"/>
      <c r="X180" s="62" t="s">
        <v>9</v>
      </c>
      <c r="Y180" s="63"/>
      <c r="Z180" s="63"/>
    </row>
    <row r="181" spans="1:26" s="64" customFormat="1" x14ac:dyDescent="0.2">
      <c r="A181" s="49">
        <f t="shared" si="26"/>
        <v>4</v>
      </c>
      <c r="B181" s="50">
        <f t="shared" ca="1" si="27"/>
        <v>4</v>
      </c>
      <c r="C181" s="50">
        <f t="shared" ca="1" si="13"/>
        <v>4</v>
      </c>
      <c r="D181" s="50">
        <f t="shared" ca="1" si="28"/>
        <v>2</v>
      </c>
      <c r="E181" s="50">
        <f t="shared" ca="1" si="14"/>
        <v>1</v>
      </c>
      <c r="F181" s="50">
        <f t="shared" ca="1" si="15"/>
        <v>6</v>
      </c>
      <c r="G181" s="50">
        <f t="shared" ca="1" si="16"/>
        <v>3</v>
      </c>
      <c r="H181" s="50">
        <f t="shared" ca="1" si="17"/>
        <v>2</v>
      </c>
      <c r="I181" s="50">
        <f t="shared" ca="1" si="8"/>
        <v>0</v>
      </c>
      <c r="J181" s="50">
        <f t="shared" ca="1" si="29"/>
        <v>6</v>
      </c>
      <c r="K181" s="50">
        <f t="shared" ca="1" si="30"/>
        <v>2</v>
      </c>
      <c r="L181" s="51" t="s">
        <v>52</v>
      </c>
      <c r="M181" s="52" t="s">
        <v>307</v>
      </c>
      <c r="N181" s="53" t="s">
        <v>307</v>
      </c>
      <c r="O181" s="54" t="s">
        <v>409</v>
      </c>
      <c r="P181" s="55" t="s">
        <v>49</v>
      </c>
      <c r="Q181" s="56"/>
      <c r="R181" s="93" t="s">
        <v>410</v>
      </c>
      <c r="S181" s="58" t="s">
        <v>48</v>
      </c>
      <c r="T181" s="59"/>
      <c r="U181" s="60"/>
      <c r="V181" s="60"/>
      <c r="W181" s="61"/>
      <c r="X181" s="62" t="s">
        <v>9</v>
      </c>
      <c r="Y181" s="63"/>
      <c r="Z181" s="63"/>
    </row>
    <row r="182" spans="1:26" s="64" customFormat="1" x14ac:dyDescent="0.2">
      <c r="A182" s="49" t="str">
        <f t="shared" si="26"/>
        <v>S</v>
      </c>
      <c r="B182" s="50">
        <f t="shared" ca="1" si="27"/>
        <v>4</v>
      </c>
      <c r="C182" s="50" t="str">
        <f t="shared" ca="1" si="13"/>
        <v>S</v>
      </c>
      <c r="D182" s="50">
        <f t="shared" ca="1" si="28"/>
        <v>0</v>
      </c>
      <c r="E182" s="50">
        <f t="shared" ca="1" si="14"/>
        <v>1</v>
      </c>
      <c r="F182" s="50">
        <f t="shared" ca="1" si="15"/>
        <v>6</v>
      </c>
      <c r="G182" s="50">
        <f t="shared" ca="1" si="16"/>
        <v>3</v>
      </c>
      <c r="H182" s="50">
        <f t="shared" ca="1" si="17"/>
        <v>2</v>
      </c>
      <c r="I182" s="50">
        <f t="shared" ca="1" si="8"/>
        <v>0</v>
      </c>
      <c r="J182" s="50">
        <f t="shared" ca="1" si="29"/>
        <v>0</v>
      </c>
      <c r="K182" s="50">
        <f t="shared" ca="1" si="30"/>
        <v>0</v>
      </c>
      <c r="L182" s="51" t="s">
        <v>52</v>
      </c>
      <c r="M182" s="52" t="s">
        <v>47</v>
      </c>
      <c r="N182" s="53" t="s">
        <v>47</v>
      </c>
      <c r="O182" s="54" t="s">
        <v>411</v>
      </c>
      <c r="P182" s="55" t="s">
        <v>57</v>
      </c>
      <c r="Q182" s="56">
        <v>81970</v>
      </c>
      <c r="R182" s="93" t="s">
        <v>412</v>
      </c>
      <c r="S182" s="58" t="s">
        <v>70</v>
      </c>
      <c r="T182" s="59">
        <v>1</v>
      </c>
      <c r="U182" s="60"/>
      <c r="V182" s="60"/>
      <c r="W182" s="61"/>
      <c r="X182" s="62" t="s">
        <v>9</v>
      </c>
      <c r="Y182" s="63"/>
      <c r="Z182" s="63"/>
    </row>
    <row r="183" spans="1:26" s="64" customFormat="1" x14ac:dyDescent="0.2">
      <c r="A183" s="49">
        <f t="shared" si="26"/>
        <v>4</v>
      </c>
      <c r="B183" s="50">
        <f t="shared" ca="1" si="27"/>
        <v>4</v>
      </c>
      <c r="C183" s="50">
        <f t="shared" ca="1" si="13"/>
        <v>4</v>
      </c>
      <c r="D183" s="50">
        <f t="shared" ca="1" si="28"/>
        <v>4</v>
      </c>
      <c r="E183" s="50">
        <f t="shared" ca="1" si="14"/>
        <v>1</v>
      </c>
      <c r="F183" s="50">
        <f t="shared" ca="1" si="15"/>
        <v>6</v>
      </c>
      <c r="G183" s="50">
        <f t="shared" ca="1" si="16"/>
        <v>3</v>
      </c>
      <c r="H183" s="50">
        <f t="shared" ca="1" si="17"/>
        <v>3</v>
      </c>
      <c r="I183" s="50">
        <f t="shared" ca="1" si="8"/>
        <v>0</v>
      </c>
      <c r="J183" s="50">
        <f t="shared" ca="1" si="29"/>
        <v>4</v>
      </c>
      <c r="K183" s="50" t="e">
        <f t="shared" ca="1" si="30"/>
        <v>#N/A</v>
      </c>
      <c r="L183" s="51" t="s">
        <v>52</v>
      </c>
      <c r="M183" s="52" t="s">
        <v>307</v>
      </c>
      <c r="N183" s="53" t="s">
        <v>307</v>
      </c>
      <c r="O183" s="54" t="s">
        <v>413</v>
      </c>
      <c r="P183" s="55" t="s">
        <v>49</v>
      </c>
      <c r="Q183" s="56"/>
      <c r="R183" s="93" t="s">
        <v>414</v>
      </c>
      <c r="S183" s="58" t="s">
        <v>48</v>
      </c>
      <c r="T183" s="59"/>
      <c r="U183" s="60"/>
      <c r="V183" s="60"/>
      <c r="W183" s="61"/>
      <c r="X183" s="62" t="s">
        <v>9</v>
      </c>
      <c r="Y183" s="63"/>
      <c r="Z183" s="63"/>
    </row>
    <row r="184" spans="1:26" s="64" customFormat="1" ht="33.75" x14ac:dyDescent="0.2">
      <c r="A184" s="49" t="str">
        <f t="shared" si="26"/>
        <v>S</v>
      </c>
      <c r="B184" s="50">
        <f t="shared" ca="1" si="27"/>
        <v>4</v>
      </c>
      <c r="C184" s="50" t="str">
        <f t="shared" ca="1" si="13"/>
        <v>S</v>
      </c>
      <c r="D184" s="50">
        <f t="shared" ca="1" si="28"/>
        <v>0</v>
      </c>
      <c r="E184" s="50">
        <f t="shared" ca="1" si="14"/>
        <v>1</v>
      </c>
      <c r="F184" s="50">
        <f t="shared" ca="1" si="15"/>
        <v>6</v>
      </c>
      <c r="G184" s="50">
        <f t="shared" ca="1" si="16"/>
        <v>3</v>
      </c>
      <c r="H184" s="50">
        <f t="shared" ca="1" si="17"/>
        <v>3</v>
      </c>
      <c r="I184" s="50">
        <f t="shared" ca="1" si="8"/>
        <v>0</v>
      </c>
      <c r="J184" s="50">
        <f t="shared" ca="1" si="29"/>
        <v>0</v>
      </c>
      <c r="K184" s="50">
        <f t="shared" ca="1" si="30"/>
        <v>0</v>
      </c>
      <c r="L184" s="51" t="s">
        <v>52</v>
      </c>
      <c r="M184" s="52" t="s">
        <v>47</v>
      </c>
      <c r="N184" s="53" t="s">
        <v>47</v>
      </c>
      <c r="O184" s="54" t="s">
        <v>415</v>
      </c>
      <c r="P184" s="55" t="s">
        <v>49</v>
      </c>
      <c r="Q184" s="56">
        <v>89711</v>
      </c>
      <c r="R184" s="93" t="s">
        <v>416</v>
      </c>
      <c r="S184" s="58" t="s">
        <v>187</v>
      </c>
      <c r="T184" s="59">
        <v>1</v>
      </c>
      <c r="U184" s="60"/>
      <c r="V184" s="60"/>
      <c r="W184" s="61"/>
      <c r="X184" s="62" t="s">
        <v>417</v>
      </c>
      <c r="Y184" s="63"/>
      <c r="Z184" s="63"/>
    </row>
    <row r="185" spans="1:26" s="64" customFormat="1" ht="33.75" x14ac:dyDescent="0.2">
      <c r="A185" s="49" t="str">
        <f t="shared" si="26"/>
        <v>S</v>
      </c>
      <c r="B185" s="50">
        <f t="shared" ca="1" si="27"/>
        <v>4</v>
      </c>
      <c r="C185" s="50" t="str">
        <f t="shared" ca="1" si="13"/>
        <v>S</v>
      </c>
      <c r="D185" s="50">
        <f t="shared" ca="1" si="28"/>
        <v>0</v>
      </c>
      <c r="E185" s="50">
        <f t="shared" ca="1" si="14"/>
        <v>1</v>
      </c>
      <c r="F185" s="50">
        <f t="shared" ca="1" si="15"/>
        <v>6</v>
      </c>
      <c r="G185" s="50">
        <f t="shared" ca="1" si="16"/>
        <v>3</v>
      </c>
      <c r="H185" s="50">
        <f t="shared" ca="1" si="17"/>
        <v>3</v>
      </c>
      <c r="I185" s="50">
        <f t="shared" ca="1" si="8"/>
        <v>0</v>
      </c>
      <c r="J185" s="50">
        <f t="shared" ca="1" si="29"/>
        <v>0</v>
      </c>
      <c r="K185" s="50">
        <f t="shared" ca="1" si="30"/>
        <v>0</v>
      </c>
      <c r="L185" s="51" t="s">
        <v>52</v>
      </c>
      <c r="M185" s="52" t="s">
        <v>47</v>
      </c>
      <c r="N185" s="53" t="s">
        <v>47</v>
      </c>
      <c r="O185" s="54" t="s">
        <v>418</v>
      </c>
      <c r="P185" s="55" t="s">
        <v>49</v>
      </c>
      <c r="Q185" s="56">
        <v>89798</v>
      </c>
      <c r="R185" s="93" t="s">
        <v>419</v>
      </c>
      <c r="S185" s="58" t="s">
        <v>187</v>
      </c>
      <c r="T185" s="59">
        <v>8</v>
      </c>
      <c r="U185" s="60"/>
      <c r="V185" s="60"/>
      <c r="W185" s="61"/>
      <c r="X185" s="62" t="s">
        <v>9</v>
      </c>
      <c r="Y185" s="63"/>
      <c r="Z185" s="63"/>
    </row>
    <row r="186" spans="1:26" s="64" customFormat="1" ht="33.75" x14ac:dyDescent="0.2">
      <c r="A186" s="49" t="str">
        <f t="shared" si="26"/>
        <v>S</v>
      </c>
      <c r="B186" s="50">
        <f t="shared" ca="1" si="27"/>
        <v>4</v>
      </c>
      <c r="C186" s="50" t="str">
        <f t="shared" ca="1" si="13"/>
        <v>S</v>
      </c>
      <c r="D186" s="50">
        <f t="shared" ca="1" si="28"/>
        <v>0</v>
      </c>
      <c r="E186" s="50">
        <f t="shared" ca="1" si="14"/>
        <v>1</v>
      </c>
      <c r="F186" s="50">
        <f t="shared" ca="1" si="15"/>
        <v>6</v>
      </c>
      <c r="G186" s="50">
        <f t="shared" ca="1" si="16"/>
        <v>3</v>
      </c>
      <c r="H186" s="50">
        <f t="shared" ca="1" si="17"/>
        <v>3</v>
      </c>
      <c r="I186" s="50">
        <f t="shared" ca="1" si="8"/>
        <v>0</v>
      </c>
      <c r="J186" s="50">
        <f t="shared" ca="1" si="29"/>
        <v>0</v>
      </c>
      <c r="K186" s="50">
        <f t="shared" ca="1" si="30"/>
        <v>0</v>
      </c>
      <c r="L186" s="51" t="s">
        <v>52</v>
      </c>
      <c r="M186" s="52" t="s">
        <v>47</v>
      </c>
      <c r="N186" s="53" t="s">
        <v>47</v>
      </c>
      <c r="O186" s="54" t="s">
        <v>420</v>
      </c>
      <c r="P186" s="55" t="s">
        <v>49</v>
      </c>
      <c r="Q186" s="56">
        <v>89800</v>
      </c>
      <c r="R186" s="93" t="s">
        <v>421</v>
      </c>
      <c r="S186" s="58" t="s">
        <v>187</v>
      </c>
      <c r="T186" s="59">
        <v>30</v>
      </c>
      <c r="U186" s="60"/>
      <c r="V186" s="60"/>
      <c r="W186" s="61"/>
      <c r="X186" s="62" t="s">
        <v>9</v>
      </c>
      <c r="Y186" s="63"/>
      <c r="Z186" s="63"/>
    </row>
    <row r="187" spans="1:26" s="64" customFormat="1" x14ac:dyDescent="0.2">
      <c r="A187" s="49">
        <f t="shared" si="26"/>
        <v>3</v>
      </c>
      <c r="B187" s="50">
        <f t="shared" ca="1" si="27"/>
        <v>3</v>
      </c>
      <c r="C187" s="50">
        <f t="shared" ca="1" si="13"/>
        <v>3</v>
      </c>
      <c r="D187" s="50">
        <f t="shared" ca="1" si="28"/>
        <v>9</v>
      </c>
      <c r="E187" s="50">
        <f t="shared" ca="1" si="14"/>
        <v>1</v>
      </c>
      <c r="F187" s="50">
        <f t="shared" ca="1" si="15"/>
        <v>6</v>
      </c>
      <c r="G187" s="50">
        <f t="shared" ca="1" si="16"/>
        <v>4</v>
      </c>
      <c r="H187" s="50">
        <f t="shared" ca="1" si="17"/>
        <v>0</v>
      </c>
      <c r="I187" s="50">
        <f t="shared" ca="1" si="8"/>
        <v>0</v>
      </c>
      <c r="J187" s="50">
        <f t="shared" ca="1" si="29"/>
        <v>17</v>
      </c>
      <c r="K187" s="50">
        <f t="shared" ca="1" si="30"/>
        <v>9</v>
      </c>
      <c r="L187" s="51" t="s">
        <v>52</v>
      </c>
      <c r="M187" s="52" t="s">
        <v>61</v>
      </c>
      <c r="N187" s="53" t="s">
        <v>61</v>
      </c>
      <c r="O187" s="54" t="s">
        <v>422</v>
      </c>
      <c r="P187" s="55" t="s">
        <v>49</v>
      </c>
      <c r="Q187" s="56"/>
      <c r="R187" s="93" t="s">
        <v>110</v>
      </c>
      <c r="S187" s="58" t="s">
        <v>48</v>
      </c>
      <c r="T187" s="59"/>
      <c r="U187" s="60"/>
      <c r="V187" s="60"/>
      <c r="W187" s="61"/>
      <c r="X187" s="62" t="s">
        <v>9</v>
      </c>
      <c r="Y187" s="63"/>
      <c r="Z187" s="63"/>
    </row>
    <row r="188" spans="1:26" s="64" customFormat="1" ht="33.75" x14ac:dyDescent="0.2">
      <c r="A188" s="49" t="str">
        <f t="shared" si="26"/>
        <v>S</v>
      </c>
      <c r="B188" s="50">
        <f t="shared" ca="1" si="27"/>
        <v>3</v>
      </c>
      <c r="C188" s="50" t="str">
        <f t="shared" ca="1" si="13"/>
        <v>S</v>
      </c>
      <c r="D188" s="50">
        <f t="shared" ca="1" si="28"/>
        <v>0</v>
      </c>
      <c r="E188" s="50">
        <f t="shared" ca="1" si="14"/>
        <v>1</v>
      </c>
      <c r="F188" s="50">
        <f t="shared" ca="1" si="15"/>
        <v>6</v>
      </c>
      <c r="G188" s="50">
        <f t="shared" ca="1" si="16"/>
        <v>4</v>
      </c>
      <c r="H188" s="50">
        <f t="shared" ca="1" si="17"/>
        <v>0</v>
      </c>
      <c r="I188" s="50">
        <f t="shared" ca="1" si="8"/>
        <v>0</v>
      </c>
      <c r="J188" s="50">
        <f t="shared" ca="1" si="29"/>
        <v>0</v>
      </c>
      <c r="K188" s="50">
        <f t="shared" ca="1" si="30"/>
        <v>0</v>
      </c>
      <c r="L188" s="51" t="s">
        <v>52</v>
      </c>
      <c r="M188" s="52" t="s">
        <v>47</v>
      </c>
      <c r="N188" s="53" t="s">
        <v>47</v>
      </c>
      <c r="O188" s="54" t="s">
        <v>423</v>
      </c>
      <c r="P188" s="55" t="s">
        <v>49</v>
      </c>
      <c r="Q188" s="56">
        <v>92373</v>
      </c>
      <c r="R188" s="93" t="s">
        <v>424</v>
      </c>
      <c r="S188" s="58" t="s">
        <v>167</v>
      </c>
      <c r="T188" s="59">
        <v>2</v>
      </c>
      <c r="U188" s="60"/>
      <c r="V188" s="60"/>
      <c r="W188" s="61"/>
      <c r="X188" s="62" t="s">
        <v>9</v>
      </c>
      <c r="Y188" s="63"/>
      <c r="Z188" s="63"/>
    </row>
    <row r="189" spans="1:26" s="64" customFormat="1" ht="33.75" x14ac:dyDescent="0.2">
      <c r="A189" s="49" t="str">
        <f t="shared" si="26"/>
        <v>S</v>
      </c>
      <c r="B189" s="50">
        <f t="shared" ca="1" si="27"/>
        <v>3</v>
      </c>
      <c r="C189" s="50" t="str">
        <f t="shared" ca="1" si="13"/>
        <v>S</v>
      </c>
      <c r="D189" s="50">
        <f t="shared" ca="1" si="28"/>
        <v>0</v>
      </c>
      <c r="E189" s="50">
        <f t="shared" ca="1" si="14"/>
        <v>1</v>
      </c>
      <c r="F189" s="50">
        <f t="shared" ca="1" si="15"/>
        <v>6</v>
      </c>
      <c r="G189" s="50">
        <f t="shared" ca="1" si="16"/>
        <v>4</v>
      </c>
      <c r="H189" s="50">
        <f t="shared" ca="1" si="17"/>
        <v>0</v>
      </c>
      <c r="I189" s="50">
        <f t="shared" ca="1" si="8"/>
        <v>0</v>
      </c>
      <c r="J189" s="50">
        <f t="shared" ca="1" si="29"/>
        <v>0</v>
      </c>
      <c r="K189" s="50">
        <f t="shared" ca="1" si="30"/>
        <v>0</v>
      </c>
      <c r="L189" s="51" t="s">
        <v>52</v>
      </c>
      <c r="M189" s="52" t="s">
        <v>47</v>
      </c>
      <c r="N189" s="53" t="s">
        <v>47</v>
      </c>
      <c r="O189" s="54" t="s">
        <v>425</v>
      </c>
      <c r="P189" s="55" t="s">
        <v>57</v>
      </c>
      <c r="Q189" s="56">
        <v>80845</v>
      </c>
      <c r="R189" s="93" t="s">
        <v>426</v>
      </c>
      <c r="S189" s="58" t="s">
        <v>70</v>
      </c>
      <c r="T189" s="59">
        <v>1</v>
      </c>
      <c r="U189" s="60"/>
      <c r="V189" s="60"/>
      <c r="W189" s="61"/>
      <c r="X189" s="62" t="s">
        <v>9</v>
      </c>
      <c r="Y189" s="63"/>
      <c r="Z189" s="63"/>
    </row>
    <row r="190" spans="1:26" s="64" customFormat="1" x14ac:dyDescent="0.2">
      <c r="A190" s="49" t="str">
        <f t="shared" si="26"/>
        <v>S</v>
      </c>
      <c r="B190" s="50">
        <f t="shared" ca="1" si="27"/>
        <v>3</v>
      </c>
      <c r="C190" s="50" t="str">
        <f t="shared" ca="1" si="13"/>
        <v>S</v>
      </c>
      <c r="D190" s="50">
        <f t="shared" ca="1" si="28"/>
        <v>0</v>
      </c>
      <c r="E190" s="50">
        <f t="shared" ca="1" si="14"/>
        <v>1</v>
      </c>
      <c r="F190" s="50">
        <f t="shared" ca="1" si="15"/>
        <v>6</v>
      </c>
      <c r="G190" s="50">
        <f t="shared" ca="1" si="16"/>
        <v>4</v>
      </c>
      <c r="H190" s="50">
        <f t="shared" ca="1" si="17"/>
        <v>0</v>
      </c>
      <c r="I190" s="50">
        <f t="shared" ca="1" si="8"/>
        <v>0</v>
      </c>
      <c r="J190" s="50">
        <f t="shared" ca="1" si="29"/>
        <v>0</v>
      </c>
      <c r="K190" s="50">
        <f t="shared" ca="1" si="30"/>
        <v>0</v>
      </c>
      <c r="L190" s="51" t="s">
        <v>52</v>
      </c>
      <c r="M190" s="52" t="s">
        <v>47</v>
      </c>
      <c r="N190" s="53" t="s">
        <v>47</v>
      </c>
      <c r="O190" s="54" t="s">
        <v>427</v>
      </c>
      <c r="P190" s="55" t="s">
        <v>57</v>
      </c>
      <c r="Q190" s="56">
        <v>81825</v>
      </c>
      <c r="R190" s="57" t="s">
        <v>428</v>
      </c>
      <c r="S190" s="58" t="s">
        <v>70</v>
      </c>
      <c r="T190" s="59">
        <v>2</v>
      </c>
      <c r="U190" s="60"/>
      <c r="V190" s="60"/>
      <c r="W190" s="61"/>
      <c r="X190" s="62" t="s">
        <v>9</v>
      </c>
      <c r="Y190" s="63"/>
      <c r="Z190" s="63"/>
    </row>
    <row r="191" spans="1:26" s="64" customFormat="1" ht="22.5" x14ac:dyDescent="0.2">
      <c r="A191" s="49" t="str">
        <f t="shared" si="26"/>
        <v>S</v>
      </c>
      <c r="B191" s="50">
        <f t="shared" ca="1" si="27"/>
        <v>3</v>
      </c>
      <c r="C191" s="50" t="str">
        <f t="shared" ca="1" si="13"/>
        <v>S</v>
      </c>
      <c r="D191" s="50">
        <f t="shared" ca="1" si="28"/>
        <v>0</v>
      </c>
      <c r="E191" s="50">
        <f t="shared" ca="1" si="14"/>
        <v>1</v>
      </c>
      <c r="F191" s="50">
        <f t="shared" ca="1" si="15"/>
        <v>6</v>
      </c>
      <c r="G191" s="50">
        <f t="shared" ca="1" si="16"/>
        <v>4</v>
      </c>
      <c r="H191" s="50">
        <f t="shared" ca="1" si="17"/>
        <v>0</v>
      </c>
      <c r="I191" s="50">
        <f t="shared" ca="1" si="8"/>
        <v>0</v>
      </c>
      <c r="J191" s="50">
        <f t="shared" ca="1" si="29"/>
        <v>0</v>
      </c>
      <c r="K191" s="50">
        <f t="shared" ca="1" si="30"/>
        <v>0</v>
      </c>
      <c r="L191" s="51" t="s">
        <v>52</v>
      </c>
      <c r="M191" s="52" t="s">
        <v>47</v>
      </c>
      <c r="N191" s="53" t="s">
        <v>47</v>
      </c>
      <c r="O191" s="54" t="s">
        <v>429</v>
      </c>
      <c r="P191" s="55" t="s">
        <v>57</v>
      </c>
      <c r="Q191" s="56">
        <v>81826</v>
      </c>
      <c r="R191" s="57" t="s">
        <v>430</v>
      </c>
      <c r="S191" s="58" t="s">
        <v>70</v>
      </c>
      <c r="T191" s="59">
        <v>2</v>
      </c>
      <c r="U191" s="60"/>
      <c r="V191" s="60"/>
      <c r="W191" s="61"/>
      <c r="X191" s="62" t="s">
        <v>9</v>
      </c>
      <c r="Y191" s="63"/>
      <c r="Z191" s="63"/>
    </row>
    <row r="192" spans="1:26" s="64" customFormat="1" ht="22.5" x14ac:dyDescent="0.2">
      <c r="A192" s="49" t="str">
        <f t="shared" si="26"/>
        <v>S</v>
      </c>
      <c r="B192" s="50">
        <f t="shared" ca="1" si="27"/>
        <v>3</v>
      </c>
      <c r="C192" s="50" t="str">
        <f t="shared" ca="1" si="13"/>
        <v>S</v>
      </c>
      <c r="D192" s="50">
        <f t="shared" ca="1" si="28"/>
        <v>0</v>
      </c>
      <c r="E192" s="50">
        <f t="shared" ca="1" si="14"/>
        <v>1</v>
      </c>
      <c r="F192" s="50">
        <f t="shared" ca="1" si="15"/>
        <v>6</v>
      </c>
      <c r="G192" s="50">
        <f t="shared" ca="1" si="16"/>
        <v>4</v>
      </c>
      <c r="H192" s="50">
        <f t="shared" ca="1" si="17"/>
        <v>0</v>
      </c>
      <c r="I192" s="50">
        <f t="shared" ca="1" si="8"/>
        <v>0</v>
      </c>
      <c r="J192" s="50">
        <f t="shared" ca="1" si="29"/>
        <v>0</v>
      </c>
      <c r="K192" s="50">
        <f t="shared" ca="1" si="30"/>
        <v>0</v>
      </c>
      <c r="L192" s="51" t="s">
        <v>52</v>
      </c>
      <c r="M192" s="52" t="s">
        <v>47</v>
      </c>
      <c r="N192" s="53" t="s">
        <v>47</v>
      </c>
      <c r="O192" s="54" t="s">
        <v>431</v>
      </c>
      <c r="P192" s="55" t="s">
        <v>57</v>
      </c>
      <c r="Q192" s="56">
        <v>81880</v>
      </c>
      <c r="R192" s="57" t="s">
        <v>432</v>
      </c>
      <c r="S192" s="58" t="s">
        <v>70</v>
      </c>
      <c r="T192" s="59">
        <v>1</v>
      </c>
      <c r="U192" s="60"/>
      <c r="V192" s="60"/>
      <c r="W192" s="61"/>
      <c r="X192" s="62" t="s">
        <v>9</v>
      </c>
      <c r="Y192" s="63"/>
      <c r="Z192" s="63"/>
    </row>
    <row r="193" spans="1:26" s="64" customFormat="1" x14ac:dyDescent="0.2">
      <c r="A193" s="49" t="str">
        <f t="shared" si="26"/>
        <v>S</v>
      </c>
      <c r="B193" s="50">
        <f t="shared" ca="1" si="27"/>
        <v>3</v>
      </c>
      <c r="C193" s="50" t="str">
        <f t="shared" ca="1" si="13"/>
        <v>S</v>
      </c>
      <c r="D193" s="50">
        <f t="shared" ca="1" si="28"/>
        <v>0</v>
      </c>
      <c r="E193" s="50">
        <f t="shared" ca="1" si="14"/>
        <v>1</v>
      </c>
      <c r="F193" s="50">
        <f t="shared" ca="1" si="15"/>
        <v>6</v>
      </c>
      <c r="G193" s="50">
        <f t="shared" ca="1" si="16"/>
        <v>4</v>
      </c>
      <c r="H193" s="50">
        <f t="shared" ca="1" si="17"/>
        <v>0</v>
      </c>
      <c r="I193" s="50">
        <f t="shared" ca="1" si="8"/>
        <v>0</v>
      </c>
      <c r="J193" s="50">
        <f t="shared" ca="1" si="29"/>
        <v>0</v>
      </c>
      <c r="K193" s="50">
        <f t="shared" ca="1" si="30"/>
        <v>0</v>
      </c>
      <c r="L193" s="51" t="s">
        <v>52</v>
      </c>
      <c r="M193" s="52" t="s">
        <v>47</v>
      </c>
      <c r="N193" s="53" t="s">
        <v>47</v>
      </c>
      <c r="O193" s="54" t="s">
        <v>433</v>
      </c>
      <c r="P193" s="55" t="s">
        <v>434</v>
      </c>
      <c r="Q193" s="56" t="s">
        <v>435</v>
      </c>
      <c r="R193" s="57" t="s">
        <v>436</v>
      </c>
      <c r="S193" s="58" t="s">
        <v>437</v>
      </c>
      <c r="T193" s="59">
        <v>1</v>
      </c>
      <c r="U193" s="60"/>
      <c r="V193" s="60"/>
      <c r="W193" s="61"/>
      <c r="X193" s="62" t="s">
        <v>9</v>
      </c>
      <c r="Y193" s="63"/>
      <c r="Z193" s="63"/>
    </row>
    <row r="194" spans="1:26" s="64" customFormat="1" ht="22.5" x14ac:dyDescent="0.2">
      <c r="A194" s="49" t="str">
        <f t="shared" si="26"/>
        <v>S</v>
      </c>
      <c r="B194" s="50">
        <f t="shared" ca="1" si="27"/>
        <v>3</v>
      </c>
      <c r="C194" s="50" t="str">
        <f t="shared" ca="1" si="13"/>
        <v>S</v>
      </c>
      <c r="D194" s="50">
        <f t="shared" ca="1" si="28"/>
        <v>0</v>
      </c>
      <c r="E194" s="50">
        <f t="shared" ca="1" si="14"/>
        <v>1</v>
      </c>
      <c r="F194" s="50">
        <f t="shared" ca="1" si="15"/>
        <v>6</v>
      </c>
      <c r="G194" s="50">
        <f t="shared" ca="1" si="16"/>
        <v>4</v>
      </c>
      <c r="H194" s="50">
        <f t="shared" ca="1" si="17"/>
        <v>0</v>
      </c>
      <c r="I194" s="50">
        <f t="shared" ca="1" si="8"/>
        <v>0</v>
      </c>
      <c r="J194" s="50">
        <f t="shared" ca="1" si="29"/>
        <v>0</v>
      </c>
      <c r="K194" s="50">
        <f t="shared" ca="1" si="30"/>
        <v>0</v>
      </c>
      <c r="L194" s="51" t="s">
        <v>52</v>
      </c>
      <c r="M194" s="52" t="s">
        <v>47</v>
      </c>
      <c r="N194" s="53" t="s">
        <v>47</v>
      </c>
      <c r="O194" s="54" t="s">
        <v>438</v>
      </c>
      <c r="P194" s="55" t="s">
        <v>49</v>
      </c>
      <c r="Q194" s="56">
        <v>94797</v>
      </c>
      <c r="R194" s="57" t="s">
        <v>439</v>
      </c>
      <c r="S194" s="58" t="s">
        <v>167</v>
      </c>
      <c r="T194" s="59">
        <v>1</v>
      </c>
      <c r="U194" s="60"/>
      <c r="V194" s="60"/>
      <c r="W194" s="61"/>
      <c r="X194" s="62" t="s">
        <v>9</v>
      </c>
      <c r="Y194" s="63"/>
      <c r="Z194" s="63"/>
    </row>
    <row r="195" spans="1:26" s="64" customFormat="1" x14ac:dyDescent="0.2">
      <c r="A195" s="49" t="str">
        <f t="shared" si="26"/>
        <v>S</v>
      </c>
      <c r="B195" s="50">
        <f t="shared" ca="1" si="27"/>
        <v>3</v>
      </c>
      <c r="C195" s="50" t="str">
        <f t="shared" ca="1" si="13"/>
        <v>S</v>
      </c>
      <c r="D195" s="50">
        <f t="shared" ca="1" si="28"/>
        <v>0</v>
      </c>
      <c r="E195" s="50">
        <f t="shared" ca="1" si="14"/>
        <v>1</v>
      </c>
      <c r="F195" s="50">
        <f t="shared" ca="1" si="15"/>
        <v>6</v>
      </c>
      <c r="G195" s="50">
        <f t="shared" ca="1" si="16"/>
        <v>4</v>
      </c>
      <c r="H195" s="50">
        <f t="shared" ca="1" si="17"/>
        <v>0</v>
      </c>
      <c r="I195" s="50">
        <f t="shared" ca="1" si="8"/>
        <v>0</v>
      </c>
      <c r="J195" s="50">
        <f t="shared" ca="1" si="29"/>
        <v>0</v>
      </c>
      <c r="K195" s="50">
        <f t="shared" ca="1" si="30"/>
        <v>0</v>
      </c>
      <c r="L195" s="51" t="s">
        <v>52</v>
      </c>
      <c r="M195" s="52" t="s">
        <v>47</v>
      </c>
      <c r="N195" s="53" t="s">
        <v>47</v>
      </c>
      <c r="O195" s="54" t="s">
        <v>440</v>
      </c>
      <c r="P195" s="55" t="s">
        <v>57</v>
      </c>
      <c r="Q195" s="56">
        <v>81885</v>
      </c>
      <c r="R195" s="57" t="s">
        <v>441</v>
      </c>
      <c r="S195" s="58" t="s">
        <v>70</v>
      </c>
      <c r="T195" s="59">
        <v>1</v>
      </c>
      <c r="U195" s="60"/>
      <c r="V195" s="60"/>
      <c r="W195" s="61"/>
      <c r="X195" s="62" t="s">
        <v>9</v>
      </c>
      <c r="Y195" s="63"/>
      <c r="Z195" s="63"/>
    </row>
    <row r="196" spans="1:26" s="64" customFormat="1" x14ac:dyDescent="0.2">
      <c r="A196" s="49">
        <f t="shared" si="26"/>
        <v>3</v>
      </c>
      <c r="B196" s="50">
        <f t="shared" ca="1" si="27"/>
        <v>3</v>
      </c>
      <c r="C196" s="50">
        <f t="shared" ca="1" si="13"/>
        <v>3</v>
      </c>
      <c r="D196" s="50">
        <f t="shared" ca="1" si="28"/>
        <v>8</v>
      </c>
      <c r="E196" s="50">
        <f t="shared" ca="1" si="14"/>
        <v>1</v>
      </c>
      <c r="F196" s="50">
        <f t="shared" ca="1" si="15"/>
        <v>6</v>
      </c>
      <c r="G196" s="50">
        <f t="shared" ca="1" si="16"/>
        <v>5</v>
      </c>
      <c r="H196" s="50">
        <f t="shared" ca="1" si="17"/>
        <v>0</v>
      </c>
      <c r="I196" s="50">
        <f t="shared" ca="1" si="8"/>
        <v>0</v>
      </c>
      <c r="J196" s="50">
        <f t="shared" ca="1" si="29"/>
        <v>8</v>
      </c>
      <c r="K196" s="50" t="e">
        <f t="shared" ca="1" si="30"/>
        <v>#N/A</v>
      </c>
      <c r="L196" s="51" t="s">
        <v>52</v>
      </c>
      <c r="M196" s="52" t="s">
        <v>61</v>
      </c>
      <c r="N196" s="53" t="s">
        <v>61</v>
      </c>
      <c r="O196" s="54" t="s">
        <v>442</v>
      </c>
      <c r="P196" s="55" t="s">
        <v>49</v>
      </c>
      <c r="Q196" s="56"/>
      <c r="R196" s="57" t="s">
        <v>443</v>
      </c>
      <c r="S196" s="58" t="s">
        <v>48</v>
      </c>
      <c r="T196" s="59"/>
      <c r="U196" s="60"/>
      <c r="V196" s="60"/>
      <c r="W196" s="61"/>
      <c r="X196" s="62" t="s">
        <v>9</v>
      </c>
      <c r="Y196" s="63"/>
      <c r="Z196" s="63"/>
    </row>
    <row r="197" spans="1:26" s="64" customFormat="1" x14ac:dyDescent="0.2">
      <c r="A197" s="49" t="str">
        <f t="shared" si="26"/>
        <v>S</v>
      </c>
      <c r="B197" s="50">
        <f t="shared" ca="1" si="27"/>
        <v>3</v>
      </c>
      <c r="C197" s="50" t="str">
        <f t="shared" ca="1" si="13"/>
        <v>S</v>
      </c>
      <c r="D197" s="50">
        <f t="shared" ca="1" si="28"/>
        <v>0</v>
      </c>
      <c r="E197" s="50">
        <f t="shared" ca="1" si="14"/>
        <v>1</v>
      </c>
      <c r="F197" s="50">
        <f t="shared" ca="1" si="15"/>
        <v>6</v>
      </c>
      <c r="G197" s="50">
        <f t="shared" ca="1" si="16"/>
        <v>5</v>
      </c>
      <c r="H197" s="50">
        <f t="shared" ca="1" si="17"/>
        <v>0</v>
      </c>
      <c r="I197" s="50">
        <f t="shared" ca="1" si="8"/>
        <v>0</v>
      </c>
      <c r="J197" s="50">
        <f t="shared" ca="1" si="29"/>
        <v>0</v>
      </c>
      <c r="K197" s="50">
        <f t="shared" ca="1" si="30"/>
        <v>0</v>
      </c>
      <c r="L197" s="51" t="s">
        <v>52</v>
      </c>
      <c r="M197" s="52" t="s">
        <v>47</v>
      </c>
      <c r="N197" s="53" t="s">
        <v>47</v>
      </c>
      <c r="O197" s="54" t="s">
        <v>444</v>
      </c>
      <c r="P197" s="55" t="s">
        <v>57</v>
      </c>
      <c r="Q197" s="56">
        <v>85003</v>
      </c>
      <c r="R197" s="57" t="s">
        <v>445</v>
      </c>
      <c r="S197" s="58" t="s">
        <v>70</v>
      </c>
      <c r="T197" s="59">
        <v>1</v>
      </c>
      <c r="U197" s="60"/>
      <c r="V197" s="60"/>
      <c r="W197" s="61"/>
      <c r="X197" s="62" t="s">
        <v>9</v>
      </c>
      <c r="Y197" s="63"/>
      <c r="Z197" s="63"/>
    </row>
    <row r="198" spans="1:26" s="64" customFormat="1" ht="22.5" x14ac:dyDescent="0.2">
      <c r="A198" s="49" t="str">
        <f t="shared" si="26"/>
        <v>S</v>
      </c>
      <c r="B198" s="50">
        <f t="shared" ca="1" si="27"/>
        <v>3</v>
      </c>
      <c r="C198" s="50" t="str">
        <f t="shared" ca="1" si="13"/>
        <v>S</v>
      </c>
      <c r="D198" s="50">
        <f t="shared" ca="1" si="28"/>
        <v>0</v>
      </c>
      <c r="E198" s="50">
        <f t="shared" ca="1" si="14"/>
        <v>1</v>
      </c>
      <c r="F198" s="50">
        <f t="shared" ca="1" si="15"/>
        <v>6</v>
      </c>
      <c r="G198" s="50">
        <f t="shared" ca="1" si="16"/>
        <v>5</v>
      </c>
      <c r="H198" s="50">
        <f t="shared" ca="1" si="17"/>
        <v>0</v>
      </c>
      <c r="I198" s="50">
        <f t="shared" ca="1" si="8"/>
        <v>0</v>
      </c>
      <c r="J198" s="50">
        <f t="shared" ca="1" si="29"/>
        <v>0</v>
      </c>
      <c r="K198" s="50">
        <f t="shared" ca="1" si="30"/>
        <v>0</v>
      </c>
      <c r="L198" s="51" t="s">
        <v>52</v>
      </c>
      <c r="M198" s="52" t="s">
        <v>47</v>
      </c>
      <c r="N198" s="53" t="s">
        <v>47</v>
      </c>
      <c r="O198" s="54" t="s">
        <v>446</v>
      </c>
      <c r="P198" s="55" t="s">
        <v>57</v>
      </c>
      <c r="Q198" s="56">
        <v>85006</v>
      </c>
      <c r="R198" s="57" t="s">
        <v>447</v>
      </c>
      <c r="S198" s="58" t="s">
        <v>278</v>
      </c>
      <c r="T198" s="59">
        <v>4</v>
      </c>
      <c r="U198" s="60"/>
      <c r="V198" s="60"/>
      <c r="W198" s="61"/>
      <c r="X198" s="62" t="s">
        <v>9</v>
      </c>
      <c r="Y198" s="63"/>
      <c r="Z198" s="63"/>
    </row>
    <row r="199" spans="1:26" s="64" customFormat="1" ht="22.5" x14ac:dyDescent="0.2">
      <c r="A199" s="49" t="str">
        <f t="shared" si="26"/>
        <v>S</v>
      </c>
      <c r="B199" s="50">
        <f t="shared" ca="1" si="27"/>
        <v>3</v>
      </c>
      <c r="C199" s="50" t="str">
        <f t="shared" ca="1" si="13"/>
        <v>S</v>
      </c>
      <c r="D199" s="50">
        <f t="shared" ca="1" si="28"/>
        <v>0</v>
      </c>
      <c r="E199" s="50">
        <f t="shared" ca="1" si="14"/>
        <v>1</v>
      </c>
      <c r="F199" s="50">
        <f t="shared" ca="1" si="15"/>
        <v>6</v>
      </c>
      <c r="G199" s="50">
        <f t="shared" ca="1" si="16"/>
        <v>5</v>
      </c>
      <c r="H199" s="50">
        <f t="shared" ca="1" si="17"/>
        <v>0</v>
      </c>
      <c r="I199" s="50">
        <f t="shared" ca="1" si="8"/>
        <v>0</v>
      </c>
      <c r="J199" s="50">
        <f t="shared" ca="1" si="29"/>
        <v>0</v>
      </c>
      <c r="K199" s="50">
        <f t="shared" ca="1" si="30"/>
        <v>0</v>
      </c>
      <c r="L199" s="51" t="s">
        <v>52</v>
      </c>
      <c r="M199" s="52" t="s">
        <v>47</v>
      </c>
      <c r="N199" s="53" t="s">
        <v>47</v>
      </c>
      <c r="O199" s="54" t="s">
        <v>448</v>
      </c>
      <c r="P199" s="55" t="s">
        <v>49</v>
      </c>
      <c r="Q199" s="56">
        <v>97599</v>
      </c>
      <c r="R199" s="57" t="s">
        <v>449</v>
      </c>
      <c r="S199" s="58" t="s">
        <v>167</v>
      </c>
      <c r="T199" s="59">
        <v>10</v>
      </c>
      <c r="U199" s="60"/>
      <c r="V199" s="60"/>
      <c r="W199" s="61"/>
      <c r="X199" s="62" t="s">
        <v>9</v>
      </c>
      <c r="Y199" s="63"/>
      <c r="Z199" s="63"/>
    </row>
    <row r="200" spans="1:26" s="64" customFormat="1" x14ac:dyDescent="0.2">
      <c r="A200" s="49" t="str">
        <f t="shared" si="26"/>
        <v>S</v>
      </c>
      <c r="B200" s="50">
        <f t="shared" ca="1" si="27"/>
        <v>3</v>
      </c>
      <c r="C200" s="50" t="str">
        <f t="shared" ca="1" si="13"/>
        <v>S</v>
      </c>
      <c r="D200" s="50">
        <f t="shared" ca="1" si="28"/>
        <v>0</v>
      </c>
      <c r="E200" s="50">
        <f t="shared" ca="1" si="14"/>
        <v>1</v>
      </c>
      <c r="F200" s="50">
        <f t="shared" ca="1" si="15"/>
        <v>6</v>
      </c>
      <c r="G200" s="50">
        <f t="shared" ca="1" si="16"/>
        <v>5</v>
      </c>
      <c r="H200" s="50">
        <f t="shared" ca="1" si="17"/>
        <v>0</v>
      </c>
      <c r="I200" s="50">
        <f t="shared" ca="1" si="8"/>
        <v>0</v>
      </c>
      <c r="J200" s="50">
        <f t="shared" ca="1" si="29"/>
        <v>0</v>
      </c>
      <c r="K200" s="50">
        <f t="shared" ca="1" si="30"/>
        <v>0</v>
      </c>
      <c r="L200" s="51" t="s">
        <v>52</v>
      </c>
      <c r="M200" s="52" t="s">
        <v>47</v>
      </c>
      <c r="N200" s="53" t="s">
        <v>47</v>
      </c>
      <c r="O200" s="54" t="s">
        <v>450</v>
      </c>
      <c r="P200" s="55" t="s">
        <v>434</v>
      </c>
      <c r="Q200" s="56" t="s">
        <v>451</v>
      </c>
      <c r="R200" s="57" t="s">
        <v>452</v>
      </c>
      <c r="S200" s="58" t="s">
        <v>437</v>
      </c>
      <c r="T200" s="59">
        <v>4</v>
      </c>
      <c r="U200" s="60"/>
      <c r="V200" s="60"/>
      <c r="W200" s="61"/>
      <c r="X200" s="62" t="s">
        <v>9</v>
      </c>
      <c r="Y200" s="63"/>
      <c r="Z200" s="63"/>
    </row>
    <row r="201" spans="1:26" s="64" customFormat="1" x14ac:dyDescent="0.2">
      <c r="A201" s="49" t="str">
        <f t="shared" si="26"/>
        <v>S</v>
      </c>
      <c r="B201" s="50">
        <f t="shared" ca="1" si="27"/>
        <v>3</v>
      </c>
      <c r="C201" s="50" t="str">
        <f t="shared" ca="1" si="13"/>
        <v>S</v>
      </c>
      <c r="D201" s="50">
        <f t="shared" ca="1" si="28"/>
        <v>0</v>
      </c>
      <c r="E201" s="50">
        <f t="shared" ca="1" si="14"/>
        <v>1</v>
      </c>
      <c r="F201" s="50">
        <f t="shared" ca="1" si="15"/>
        <v>6</v>
      </c>
      <c r="G201" s="50">
        <f t="shared" ca="1" si="16"/>
        <v>5</v>
      </c>
      <c r="H201" s="50">
        <f t="shared" ca="1" si="17"/>
        <v>0</v>
      </c>
      <c r="I201" s="50">
        <f t="shared" ca="1" si="8"/>
        <v>0</v>
      </c>
      <c r="J201" s="50">
        <f t="shared" ca="1" si="29"/>
        <v>0</v>
      </c>
      <c r="K201" s="50">
        <f t="shared" ca="1" si="30"/>
        <v>0</v>
      </c>
      <c r="L201" s="51" t="s">
        <v>52</v>
      </c>
      <c r="M201" s="52" t="s">
        <v>47</v>
      </c>
      <c r="N201" s="53" t="s">
        <v>47</v>
      </c>
      <c r="O201" s="54" t="s">
        <v>453</v>
      </c>
      <c r="P201" s="55" t="s">
        <v>434</v>
      </c>
      <c r="Q201" s="56" t="s">
        <v>454</v>
      </c>
      <c r="R201" s="57" t="s">
        <v>455</v>
      </c>
      <c r="S201" s="58" t="s">
        <v>437</v>
      </c>
      <c r="T201" s="59">
        <v>10</v>
      </c>
      <c r="U201" s="60"/>
      <c r="V201" s="60"/>
      <c r="W201" s="61"/>
      <c r="X201" s="62" t="s">
        <v>9</v>
      </c>
      <c r="Y201" s="63"/>
      <c r="Z201" s="63"/>
    </row>
    <row r="202" spans="1:26" s="64" customFormat="1" x14ac:dyDescent="0.2">
      <c r="A202" s="49" t="str">
        <f t="shared" si="26"/>
        <v>S</v>
      </c>
      <c r="B202" s="50">
        <f t="shared" ca="1" si="27"/>
        <v>3</v>
      </c>
      <c r="C202" s="50" t="str">
        <f t="shared" ca="1" si="13"/>
        <v>S</v>
      </c>
      <c r="D202" s="50">
        <f t="shared" ca="1" si="28"/>
        <v>0</v>
      </c>
      <c r="E202" s="50">
        <f t="shared" ca="1" si="14"/>
        <v>1</v>
      </c>
      <c r="F202" s="50">
        <f t="shared" ca="1" si="15"/>
        <v>6</v>
      </c>
      <c r="G202" s="50">
        <f t="shared" ca="1" si="16"/>
        <v>5</v>
      </c>
      <c r="H202" s="50">
        <f t="shared" ca="1" si="17"/>
        <v>0</v>
      </c>
      <c r="I202" s="50">
        <f t="shared" ca="1" si="8"/>
        <v>0</v>
      </c>
      <c r="J202" s="50">
        <f t="shared" ca="1" si="29"/>
        <v>0</v>
      </c>
      <c r="K202" s="50">
        <f t="shared" ca="1" si="30"/>
        <v>0</v>
      </c>
      <c r="L202" s="51" t="s">
        <v>52</v>
      </c>
      <c r="M202" s="52" t="s">
        <v>47</v>
      </c>
      <c r="N202" s="53" t="s">
        <v>47</v>
      </c>
      <c r="O202" s="54" t="s">
        <v>456</v>
      </c>
      <c r="P202" s="55" t="s">
        <v>434</v>
      </c>
      <c r="Q202" s="56" t="s">
        <v>457</v>
      </c>
      <c r="R202" s="57" t="s">
        <v>458</v>
      </c>
      <c r="S202" s="58" t="s">
        <v>66</v>
      </c>
      <c r="T202" s="59">
        <v>4</v>
      </c>
      <c r="U202" s="60"/>
      <c r="V202" s="60"/>
      <c r="W202" s="61"/>
      <c r="X202" s="62" t="s">
        <v>9</v>
      </c>
      <c r="Y202" s="63"/>
      <c r="Z202" s="63"/>
    </row>
    <row r="203" spans="1:26" s="64" customFormat="1" x14ac:dyDescent="0.2">
      <c r="A203" s="49" t="str">
        <f t="shared" si="26"/>
        <v>S</v>
      </c>
      <c r="B203" s="50">
        <f t="shared" ca="1" si="27"/>
        <v>3</v>
      </c>
      <c r="C203" s="50" t="str">
        <f t="shared" ca="1" si="13"/>
        <v>S</v>
      </c>
      <c r="D203" s="50">
        <f t="shared" ca="1" si="28"/>
        <v>0</v>
      </c>
      <c r="E203" s="50">
        <f t="shared" ca="1" si="14"/>
        <v>1</v>
      </c>
      <c r="F203" s="50">
        <f t="shared" ca="1" si="15"/>
        <v>6</v>
      </c>
      <c r="G203" s="50">
        <f t="shared" ca="1" si="16"/>
        <v>5</v>
      </c>
      <c r="H203" s="50">
        <f t="shared" ca="1" si="17"/>
        <v>0</v>
      </c>
      <c r="I203" s="50">
        <f t="shared" ca="1" si="8"/>
        <v>0</v>
      </c>
      <c r="J203" s="50">
        <f t="shared" ca="1" si="29"/>
        <v>0</v>
      </c>
      <c r="K203" s="50">
        <f t="shared" ca="1" si="30"/>
        <v>0</v>
      </c>
      <c r="L203" s="51" t="s">
        <v>52</v>
      </c>
      <c r="M203" s="52" t="s">
        <v>47</v>
      </c>
      <c r="N203" s="53" t="s">
        <v>47</v>
      </c>
      <c r="O203" s="54" t="s">
        <v>459</v>
      </c>
      <c r="P203" s="55" t="s">
        <v>434</v>
      </c>
      <c r="Q203" s="56" t="s">
        <v>460</v>
      </c>
      <c r="R203" s="57" t="s">
        <v>461</v>
      </c>
      <c r="S203" s="58" t="s">
        <v>437</v>
      </c>
      <c r="T203" s="59">
        <v>2</v>
      </c>
      <c r="U203" s="60"/>
      <c r="V203" s="60"/>
      <c r="W203" s="61"/>
      <c r="X203" s="62" t="s">
        <v>9</v>
      </c>
      <c r="Y203" s="63"/>
      <c r="Z203" s="63"/>
    </row>
    <row r="204" spans="1:26" s="64" customFormat="1" x14ac:dyDescent="0.2">
      <c r="A204" s="49">
        <f t="shared" si="0"/>
        <v>2</v>
      </c>
      <c r="B204" s="50">
        <f t="shared" ca="1" si="27"/>
        <v>2</v>
      </c>
      <c r="C204" s="50">
        <f t="shared" ca="1" si="13"/>
        <v>2</v>
      </c>
      <c r="D204" s="50">
        <f t="shared" ca="1" si="28"/>
        <v>5</v>
      </c>
      <c r="E204" s="50">
        <f t="shared" ca="1" si="14"/>
        <v>1</v>
      </c>
      <c r="F204" s="50">
        <f t="shared" ca="1" si="15"/>
        <v>7</v>
      </c>
      <c r="G204" s="50">
        <f t="shared" ca="1" si="16"/>
        <v>0</v>
      </c>
      <c r="H204" s="50">
        <f t="shared" ca="1" si="17"/>
        <v>0</v>
      </c>
      <c r="I204" s="50">
        <f t="shared" ca="1" si="8"/>
        <v>0</v>
      </c>
      <c r="J204" s="50">
        <f t="shared" ca="1" si="29"/>
        <v>79</v>
      </c>
      <c r="K204" s="50">
        <f t="shared" ca="1" si="30"/>
        <v>5</v>
      </c>
      <c r="L204" s="51" t="s">
        <v>52</v>
      </c>
      <c r="M204" s="52" t="s">
        <v>58</v>
      </c>
      <c r="N204" s="53" t="s">
        <v>58</v>
      </c>
      <c r="O204" s="54" t="s">
        <v>462</v>
      </c>
      <c r="P204" s="55" t="s">
        <v>57</v>
      </c>
      <c r="Q204" s="56">
        <v>91045</v>
      </c>
      <c r="R204" s="89" t="s">
        <v>463</v>
      </c>
      <c r="S204" s="58" t="s">
        <v>70</v>
      </c>
      <c r="T204" s="59"/>
      <c r="U204" s="60"/>
      <c r="V204" s="60"/>
      <c r="W204" s="61"/>
      <c r="X204" s="62" t="s">
        <v>9</v>
      </c>
      <c r="Y204" s="63"/>
      <c r="Z204" s="63"/>
    </row>
    <row r="205" spans="1:26" s="64" customFormat="1" x14ac:dyDescent="0.2">
      <c r="A205" s="49">
        <f t="shared" ref="A205:A208" si="31">CHOOSE(1+LOG(1+2*(ORÇAMENTO.Nivel="Nível 1")+4*(ORÇAMENTO.Nivel="Nível 2")+8*(ORÇAMENTO.Nivel="Nível 3")+16*(ORÇAMENTO.Nivel="Nível 4")+32*(ORÇAMENTO.Nivel="Serviço"),2),0,1,2,3,4,"S")</f>
        <v>3</v>
      </c>
      <c r="B205" s="50">
        <f t="shared" ca="1" si="27"/>
        <v>3</v>
      </c>
      <c r="C205" s="50">
        <f t="shared" ca="1" si="13"/>
        <v>3</v>
      </c>
      <c r="D205" s="50">
        <f t="shared" ca="1" si="28"/>
        <v>2</v>
      </c>
      <c r="E205" s="50">
        <f t="shared" ca="1" si="14"/>
        <v>1</v>
      </c>
      <c r="F205" s="50">
        <f t="shared" ca="1" si="15"/>
        <v>7</v>
      </c>
      <c r="G205" s="50">
        <f t="shared" ca="1" si="16"/>
        <v>1</v>
      </c>
      <c r="H205" s="50">
        <f t="shared" ca="1" si="17"/>
        <v>0</v>
      </c>
      <c r="I205" s="50">
        <f t="shared" ca="1" si="8"/>
        <v>0</v>
      </c>
      <c r="J205" s="50">
        <f t="shared" ca="1" si="29"/>
        <v>4</v>
      </c>
      <c r="K205" s="50">
        <f t="shared" ca="1" si="30"/>
        <v>2</v>
      </c>
      <c r="L205" s="51" t="s">
        <v>52</v>
      </c>
      <c r="M205" s="52" t="s">
        <v>61</v>
      </c>
      <c r="N205" s="53" t="s">
        <v>61</v>
      </c>
      <c r="O205" s="54" t="s">
        <v>464</v>
      </c>
      <c r="P205" s="55" t="s">
        <v>49</v>
      </c>
      <c r="Q205" s="56"/>
      <c r="R205" s="57" t="s">
        <v>97</v>
      </c>
      <c r="S205" s="58" t="s">
        <v>48</v>
      </c>
      <c r="T205" s="59"/>
      <c r="U205" s="60"/>
      <c r="V205" s="60"/>
      <c r="W205" s="61"/>
      <c r="X205" s="62" t="s">
        <v>9</v>
      </c>
      <c r="Y205" s="63"/>
      <c r="Z205" s="63"/>
    </row>
    <row r="206" spans="1:26" s="64" customFormat="1" ht="45" x14ac:dyDescent="0.2">
      <c r="A206" s="49" t="str">
        <f t="shared" si="31"/>
        <v>S</v>
      </c>
      <c r="B206" s="50">
        <f t="shared" ca="1" si="27"/>
        <v>3</v>
      </c>
      <c r="C206" s="50" t="str">
        <f t="shared" ca="1" si="13"/>
        <v>S</v>
      </c>
      <c r="D206" s="50">
        <f t="shared" ca="1" si="28"/>
        <v>0</v>
      </c>
      <c r="E206" s="50">
        <f t="shared" ca="1" si="14"/>
        <v>1</v>
      </c>
      <c r="F206" s="50">
        <f t="shared" ca="1" si="15"/>
        <v>7</v>
      </c>
      <c r="G206" s="50">
        <f t="shared" ca="1" si="16"/>
        <v>1</v>
      </c>
      <c r="H206" s="50">
        <f t="shared" ca="1" si="17"/>
        <v>0</v>
      </c>
      <c r="I206" s="50">
        <f t="shared" ca="1" si="8"/>
        <v>0</v>
      </c>
      <c r="J206" s="50">
        <f t="shared" ca="1" si="29"/>
        <v>0</v>
      </c>
      <c r="K206" s="50">
        <f t="shared" ca="1" si="30"/>
        <v>0</v>
      </c>
      <c r="L206" s="51" t="s">
        <v>52</v>
      </c>
      <c r="M206" s="52" t="s">
        <v>47</v>
      </c>
      <c r="N206" s="53" t="s">
        <v>47</v>
      </c>
      <c r="O206" s="54" t="s">
        <v>465</v>
      </c>
      <c r="P206" s="55" t="s">
        <v>49</v>
      </c>
      <c r="Q206" s="56">
        <v>87520</v>
      </c>
      <c r="R206" s="57" t="s">
        <v>466</v>
      </c>
      <c r="S206" s="58" t="s">
        <v>66</v>
      </c>
      <c r="T206" s="59">
        <v>57.04</v>
      </c>
      <c r="U206" s="60"/>
      <c r="V206" s="60"/>
      <c r="W206" s="61"/>
      <c r="X206" s="62" t="s">
        <v>467</v>
      </c>
      <c r="Y206" s="63"/>
      <c r="Z206" s="63"/>
    </row>
    <row r="207" spans="1:26" s="64" customFormat="1" x14ac:dyDescent="0.2">
      <c r="A207" s="49">
        <f t="shared" si="31"/>
        <v>3</v>
      </c>
      <c r="B207" s="50">
        <f t="shared" ca="1" si="27"/>
        <v>3</v>
      </c>
      <c r="C207" s="50">
        <f t="shared" ca="1" si="13"/>
        <v>3</v>
      </c>
      <c r="D207" s="50">
        <f t="shared" ca="1" si="28"/>
        <v>2</v>
      </c>
      <c r="E207" s="50">
        <f t="shared" ca="1" si="14"/>
        <v>1</v>
      </c>
      <c r="F207" s="50">
        <f t="shared" ca="1" si="15"/>
        <v>7</v>
      </c>
      <c r="G207" s="50">
        <f t="shared" ca="1" si="16"/>
        <v>2</v>
      </c>
      <c r="H207" s="50">
        <f t="shared" ca="1" si="17"/>
        <v>0</v>
      </c>
      <c r="I207" s="50">
        <f t="shared" ca="1" si="8"/>
        <v>0</v>
      </c>
      <c r="J207" s="50">
        <f t="shared" ca="1" si="29"/>
        <v>2</v>
      </c>
      <c r="K207" s="50">
        <f t="shared" ca="1" si="30"/>
        <v>12</v>
      </c>
      <c r="L207" s="51" t="s">
        <v>52</v>
      </c>
      <c r="M207" s="52" t="s">
        <v>61</v>
      </c>
      <c r="N207" s="53" t="s">
        <v>61</v>
      </c>
      <c r="O207" s="54" t="s">
        <v>468</v>
      </c>
      <c r="P207" s="55" t="s">
        <v>49</v>
      </c>
      <c r="Q207" s="56"/>
      <c r="R207" s="57" t="s">
        <v>469</v>
      </c>
      <c r="S207" s="58" t="s">
        <v>48</v>
      </c>
      <c r="T207" s="59"/>
      <c r="U207" s="60"/>
      <c r="V207" s="60"/>
      <c r="W207" s="61"/>
      <c r="X207" s="62" t="s">
        <v>9</v>
      </c>
      <c r="Y207" s="63"/>
      <c r="Z207" s="63"/>
    </row>
    <row r="208" spans="1:26" s="64" customFormat="1" ht="33.75" x14ac:dyDescent="0.2">
      <c r="A208" s="49" t="str">
        <f t="shared" si="31"/>
        <v>S</v>
      </c>
      <c r="B208" s="50">
        <f t="shared" ca="1" si="27"/>
        <v>3</v>
      </c>
      <c r="C208" s="50" t="str">
        <f t="shared" ca="1" si="13"/>
        <v>S</v>
      </c>
      <c r="D208" s="50">
        <f t="shared" ca="1" si="28"/>
        <v>0</v>
      </c>
      <c r="E208" s="50">
        <f t="shared" ca="1" si="14"/>
        <v>1</v>
      </c>
      <c r="F208" s="50">
        <f t="shared" ca="1" si="15"/>
        <v>7</v>
      </c>
      <c r="G208" s="50">
        <f t="shared" ca="1" si="16"/>
        <v>2</v>
      </c>
      <c r="H208" s="50">
        <f t="shared" ca="1" si="17"/>
        <v>0</v>
      </c>
      <c r="I208" s="50">
        <f t="shared" ca="1" si="8"/>
        <v>0</v>
      </c>
      <c r="J208" s="50">
        <f t="shared" ca="1" si="29"/>
        <v>0</v>
      </c>
      <c r="K208" s="50">
        <f t="shared" ca="1" si="30"/>
        <v>0</v>
      </c>
      <c r="L208" s="51" t="s">
        <v>52</v>
      </c>
      <c r="M208" s="52" t="s">
        <v>47</v>
      </c>
      <c r="N208" s="53" t="s">
        <v>47</v>
      </c>
      <c r="O208" s="54" t="s">
        <v>470</v>
      </c>
      <c r="P208" s="55" t="s">
        <v>49</v>
      </c>
      <c r="Q208" s="56">
        <v>72132</v>
      </c>
      <c r="R208" s="57" t="s">
        <v>471</v>
      </c>
      <c r="S208" s="58" t="s">
        <v>66</v>
      </c>
      <c r="T208" s="59">
        <v>46.3</v>
      </c>
      <c r="U208" s="60"/>
      <c r="V208" s="60"/>
      <c r="W208" s="61"/>
      <c r="X208" s="62" t="s">
        <v>9</v>
      </c>
      <c r="Y208" s="63"/>
      <c r="Z208" s="63"/>
    </row>
    <row r="209" spans="1:26" s="64" customFormat="1" x14ac:dyDescent="0.2">
      <c r="A209" s="49">
        <f t="shared" si="0"/>
        <v>2</v>
      </c>
      <c r="B209" s="50">
        <f t="shared" ca="1" si="27"/>
        <v>2</v>
      </c>
      <c r="C209" s="50">
        <f t="shared" ca="1" si="13"/>
        <v>2</v>
      </c>
      <c r="D209" s="50">
        <f t="shared" ca="1" si="28"/>
        <v>2</v>
      </c>
      <c r="E209" s="50">
        <f t="shared" ca="1" si="14"/>
        <v>1</v>
      </c>
      <c r="F209" s="50">
        <f t="shared" ca="1" si="15"/>
        <v>8</v>
      </c>
      <c r="G209" s="50">
        <f t="shared" ca="1" si="16"/>
        <v>0</v>
      </c>
      <c r="H209" s="50">
        <f t="shared" ca="1" si="17"/>
        <v>0</v>
      </c>
      <c r="I209" s="50">
        <f t="shared" ca="1" si="8"/>
        <v>0</v>
      </c>
      <c r="J209" s="50">
        <f t="shared" ca="1" si="29"/>
        <v>74</v>
      </c>
      <c r="K209" s="50">
        <f t="shared" ca="1" si="30"/>
        <v>2</v>
      </c>
      <c r="L209" s="51" t="s">
        <v>52</v>
      </c>
      <c r="M209" s="52" t="s">
        <v>58</v>
      </c>
      <c r="N209" s="53" t="s">
        <v>58</v>
      </c>
      <c r="O209" s="54" t="s">
        <v>472</v>
      </c>
      <c r="P209" s="55"/>
      <c r="Q209" s="56"/>
      <c r="R209" s="89" t="s">
        <v>473</v>
      </c>
      <c r="S209" s="58" t="s">
        <v>48</v>
      </c>
      <c r="T209" s="59"/>
      <c r="U209" s="60"/>
      <c r="V209" s="60"/>
      <c r="W209" s="61"/>
      <c r="X209" s="62" t="s">
        <v>9</v>
      </c>
      <c r="Y209" s="63"/>
      <c r="Z209" s="63"/>
    </row>
    <row r="210" spans="1:26" s="64" customFormat="1" ht="22.5" x14ac:dyDescent="0.2">
      <c r="A210" s="49" t="str">
        <f t="shared" si="0"/>
        <v>S</v>
      </c>
      <c r="B210" s="50">
        <f t="shared" ca="1" si="27"/>
        <v>2</v>
      </c>
      <c r="C210" s="50" t="str">
        <f t="shared" ca="1" si="13"/>
        <v>S</v>
      </c>
      <c r="D210" s="50">
        <f t="shared" ca="1" si="28"/>
        <v>0</v>
      </c>
      <c r="E210" s="50">
        <f t="shared" ca="1" si="14"/>
        <v>1</v>
      </c>
      <c r="F210" s="50">
        <f t="shared" ca="1" si="15"/>
        <v>8</v>
      </c>
      <c r="G210" s="50">
        <f t="shared" ca="1" si="16"/>
        <v>0</v>
      </c>
      <c r="H210" s="50">
        <f t="shared" ca="1" si="17"/>
        <v>0</v>
      </c>
      <c r="I210" s="50">
        <f t="shared" ca="1" si="8"/>
        <v>0</v>
      </c>
      <c r="J210" s="50">
        <f t="shared" ca="1" si="29"/>
        <v>0</v>
      </c>
      <c r="K210" s="50">
        <f t="shared" ca="1" si="30"/>
        <v>0</v>
      </c>
      <c r="L210" s="51" t="s">
        <v>52</v>
      </c>
      <c r="M210" s="52" t="s">
        <v>47</v>
      </c>
      <c r="N210" s="53" t="s">
        <v>47</v>
      </c>
      <c r="O210" s="54" t="s">
        <v>474</v>
      </c>
      <c r="P210" s="55" t="s">
        <v>57</v>
      </c>
      <c r="Q210" s="56">
        <v>150103</v>
      </c>
      <c r="R210" s="57" t="s">
        <v>475</v>
      </c>
      <c r="S210" s="58" t="s">
        <v>476</v>
      </c>
      <c r="T210" s="59">
        <v>1259</v>
      </c>
      <c r="U210" s="60"/>
      <c r="V210" s="60"/>
      <c r="W210" s="61"/>
      <c r="X210" s="62" t="s">
        <v>9</v>
      </c>
      <c r="Y210" s="63"/>
      <c r="Z210" s="63"/>
    </row>
    <row r="211" spans="1:26" s="64" customFormat="1" x14ac:dyDescent="0.2">
      <c r="A211" s="49">
        <f t="shared" si="0"/>
        <v>2</v>
      </c>
      <c r="B211" s="50">
        <f t="shared" ca="1" si="27"/>
        <v>2</v>
      </c>
      <c r="C211" s="50">
        <f t="shared" ca="1" si="13"/>
        <v>2</v>
      </c>
      <c r="D211" s="50">
        <f t="shared" ca="1" si="28"/>
        <v>10</v>
      </c>
      <c r="E211" s="50">
        <f t="shared" ca="1" si="14"/>
        <v>1</v>
      </c>
      <c r="F211" s="50">
        <f t="shared" ca="1" si="15"/>
        <v>9</v>
      </c>
      <c r="G211" s="50">
        <f t="shared" ca="1" si="16"/>
        <v>0</v>
      </c>
      <c r="H211" s="50">
        <f t="shared" ca="1" si="17"/>
        <v>0</v>
      </c>
      <c r="I211" s="50">
        <f t="shared" ca="1" si="8"/>
        <v>0</v>
      </c>
      <c r="J211" s="50">
        <f t="shared" ref="J211:J275" ca="1" si="32">IF(OR($C211="S",$C211=0),0,MATCH(0,OFFSET($D211,1,$C211,ROW($C$432)-ROW($C211)),0))</f>
        <v>72</v>
      </c>
      <c r="K211" s="50">
        <f t="shared" ref="K211:K275" ca="1" si="33">IF(OR($C211="S",$C211=0),0,MATCH(OFFSET($D211,0,$C211)+1,OFFSET($D211,1,$C211,ROW($C$432)-ROW($C211)),0))</f>
        <v>10</v>
      </c>
      <c r="L211" s="51" t="s">
        <v>52</v>
      </c>
      <c r="M211" s="52" t="s">
        <v>58</v>
      </c>
      <c r="N211" s="53" t="s">
        <v>58</v>
      </c>
      <c r="O211" s="54" t="s">
        <v>477</v>
      </c>
      <c r="P211" s="55"/>
      <c r="Q211" s="56"/>
      <c r="R211" s="89" t="s">
        <v>478</v>
      </c>
      <c r="S211" s="58" t="s">
        <v>48</v>
      </c>
      <c r="T211" s="59"/>
      <c r="U211" s="60"/>
      <c r="V211" s="60"/>
      <c r="W211" s="61"/>
      <c r="X211" s="62" t="s">
        <v>9</v>
      </c>
      <c r="Y211" s="63"/>
      <c r="Z211" s="63"/>
    </row>
    <row r="212" spans="1:26" s="64" customFormat="1" x14ac:dyDescent="0.2">
      <c r="A212" s="49">
        <f t="shared" si="0"/>
        <v>3</v>
      </c>
      <c r="B212" s="50">
        <f t="shared" ca="1" si="27"/>
        <v>3</v>
      </c>
      <c r="C212" s="50">
        <f t="shared" ca="1" si="13"/>
        <v>3</v>
      </c>
      <c r="D212" s="50">
        <f t="shared" ca="1" si="28"/>
        <v>2</v>
      </c>
      <c r="E212" s="50">
        <f t="shared" ca="1" si="14"/>
        <v>1</v>
      </c>
      <c r="F212" s="50">
        <f t="shared" ca="1" si="15"/>
        <v>9</v>
      </c>
      <c r="G212" s="50">
        <f t="shared" ca="1" si="16"/>
        <v>1</v>
      </c>
      <c r="H212" s="50">
        <f t="shared" ca="1" si="17"/>
        <v>0</v>
      </c>
      <c r="I212" s="50">
        <f t="shared" ca="1" si="8"/>
        <v>0</v>
      </c>
      <c r="J212" s="50">
        <f t="shared" ca="1" si="32"/>
        <v>9</v>
      </c>
      <c r="K212" s="50">
        <f t="shared" ca="1" si="33"/>
        <v>2</v>
      </c>
      <c r="L212" s="51" t="s">
        <v>52</v>
      </c>
      <c r="M212" s="52" t="s">
        <v>61</v>
      </c>
      <c r="N212" s="53" t="s">
        <v>61</v>
      </c>
      <c r="O212" s="54" t="s">
        <v>479</v>
      </c>
      <c r="P212" s="55"/>
      <c r="Q212" s="56"/>
      <c r="R212" s="92" t="s">
        <v>97</v>
      </c>
      <c r="S212" s="58" t="s">
        <v>48</v>
      </c>
      <c r="T212" s="59"/>
      <c r="U212" s="60"/>
      <c r="V212" s="60"/>
      <c r="W212" s="61"/>
      <c r="X212" s="62" t="s">
        <v>9</v>
      </c>
      <c r="Y212" s="63"/>
      <c r="Z212" s="63"/>
    </row>
    <row r="213" spans="1:26" s="64" customFormat="1" x14ac:dyDescent="0.2">
      <c r="A213" s="49" t="str">
        <f t="shared" ref="A213:A215" si="34">CHOOSE(1+LOG(1+2*(ORÇAMENTO.Nivel="Nível 1")+4*(ORÇAMENTO.Nivel="Nível 2")+8*(ORÇAMENTO.Nivel="Nível 3")+16*(ORÇAMENTO.Nivel="Nível 4")+32*(ORÇAMENTO.Nivel="Serviço"),2),0,1,2,3,4,"S")</f>
        <v>S</v>
      </c>
      <c r="B213" s="50">
        <f t="shared" ca="1" si="27"/>
        <v>3</v>
      </c>
      <c r="C213" s="50" t="str">
        <f t="shared" ca="1" si="13"/>
        <v>S</v>
      </c>
      <c r="D213" s="50">
        <f t="shared" ca="1" si="28"/>
        <v>0</v>
      </c>
      <c r="E213" s="50">
        <f t="shared" ca="1" si="14"/>
        <v>1</v>
      </c>
      <c r="F213" s="50">
        <f t="shared" ca="1" si="15"/>
        <v>9</v>
      </c>
      <c r="G213" s="50">
        <f t="shared" ca="1" si="16"/>
        <v>1</v>
      </c>
      <c r="H213" s="50">
        <f t="shared" ca="1" si="17"/>
        <v>0</v>
      </c>
      <c r="I213" s="50">
        <f t="shared" ca="1" si="8"/>
        <v>0</v>
      </c>
      <c r="J213" s="50">
        <f t="shared" ca="1" si="32"/>
        <v>0</v>
      </c>
      <c r="K213" s="50">
        <f t="shared" ca="1" si="33"/>
        <v>0</v>
      </c>
      <c r="L213" s="51" t="s">
        <v>52</v>
      </c>
      <c r="M213" s="52" t="s">
        <v>47</v>
      </c>
      <c r="N213" s="53" t="s">
        <v>47</v>
      </c>
      <c r="O213" s="54" t="s">
        <v>480</v>
      </c>
      <c r="P213" s="55" t="s">
        <v>57</v>
      </c>
      <c r="Q213" s="56">
        <v>160421</v>
      </c>
      <c r="R213" s="57" t="s">
        <v>481</v>
      </c>
      <c r="S213" s="58" t="s">
        <v>82</v>
      </c>
      <c r="T213" s="59">
        <v>113.54</v>
      </c>
      <c r="U213" s="60"/>
      <c r="V213" s="60"/>
      <c r="W213" s="61"/>
      <c r="X213" s="62" t="s">
        <v>9</v>
      </c>
      <c r="Y213" s="63"/>
      <c r="Z213" s="63"/>
    </row>
    <row r="214" spans="1:26" s="64" customFormat="1" x14ac:dyDescent="0.2">
      <c r="A214" s="49">
        <f t="shared" si="34"/>
        <v>3</v>
      </c>
      <c r="B214" s="50">
        <f t="shared" ca="1" si="27"/>
        <v>3</v>
      </c>
      <c r="C214" s="50">
        <f t="shared" ca="1" si="13"/>
        <v>3</v>
      </c>
      <c r="D214" s="50">
        <f t="shared" ca="1" si="28"/>
        <v>5</v>
      </c>
      <c r="E214" s="50">
        <f t="shared" ca="1" si="14"/>
        <v>1</v>
      </c>
      <c r="F214" s="50">
        <f t="shared" ca="1" si="15"/>
        <v>9</v>
      </c>
      <c r="G214" s="50">
        <f t="shared" ca="1" si="16"/>
        <v>2</v>
      </c>
      <c r="H214" s="50">
        <f t="shared" ca="1" si="17"/>
        <v>0</v>
      </c>
      <c r="I214" s="50">
        <f t="shared" ca="1" si="8"/>
        <v>0</v>
      </c>
      <c r="J214" s="50">
        <f t="shared" ca="1" si="32"/>
        <v>7</v>
      </c>
      <c r="K214" s="50">
        <f t="shared" ca="1" si="33"/>
        <v>5</v>
      </c>
      <c r="L214" s="51" t="s">
        <v>52</v>
      </c>
      <c r="M214" s="52" t="s">
        <v>61</v>
      </c>
      <c r="N214" s="53" t="s">
        <v>61</v>
      </c>
      <c r="O214" s="54" t="s">
        <v>482</v>
      </c>
      <c r="P214" s="55" t="s">
        <v>49</v>
      </c>
      <c r="Q214" s="56"/>
      <c r="R214" s="57" t="s">
        <v>87</v>
      </c>
      <c r="S214" s="58" t="s">
        <v>48</v>
      </c>
      <c r="T214" s="59"/>
      <c r="U214" s="60"/>
      <c r="V214" s="60"/>
      <c r="W214" s="61"/>
      <c r="X214" s="62" t="s">
        <v>9</v>
      </c>
      <c r="Y214" s="63"/>
      <c r="Z214" s="63"/>
    </row>
    <row r="215" spans="1:26" s="64" customFormat="1" x14ac:dyDescent="0.2">
      <c r="A215" s="49" t="str">
        <f t="shared" si="34"/>
        <v>S</v>
      </c>
      <c r="B215" s="50">
        <f t="shared" ca="1" si="27"/>
        <v>3</v>
      </c>
      <c r="C215" s="50" t="str">
        <f t="shared" ca="1" si="13"/>
        <v>S</v>
      </c>
      <c r="D215" s="50">
        <f t="shared" ca="1" si="28"/>
        <v>0</v>
      </c>
      <c r="E215" s="50">
        <f t="shared" ca="1" si="14"/>
        <v>1</v>
      </c>
      <c r="F215" s="50">
        <f t="shared" ca="1" si="15"/>
        <v>9</v>
      </c>
      <c r="G215" s="50">
        <f t="shared" ca="1" si="16"/>
        <v>2</v>
      </c>
      <c r="H215" s="50">
        <f t="shared" ca="1" si="17"/>
        <v>0</v>
      </c>
      <c r="I215" s="50">
        <f t="shared" ca="1" si="8"/>
        <v>0</v>
      </c>
      <c r="J215" s="50">
        <f t="shared" ca="1" si="32"/>
        <v>0</v>
      </c>
      <c r="K215" s="50">
        <f t="shared" ca="1" si="33"/>
        <v>0</v>
      </c>
      <c r="L215" s="51" t="s">
        <v>52</v>
      </c>
      <c r="M215" s="52" t="s">
        <v>47</v>
      </c>
      <c r="N215" s="53" t="s">
        <v>47</v>
      </c>
      <c r="O215" s="54" t="s">
        <v>483</v>
      </c>
      <c r="P215" s="55" t="s">
        <v>57</v>
      </c>
      <c r="Q215" s="56">
        <v>160421</v>
      </c>
      <c r="R215" s="57" t="s">
        <v>481</v>
      </c>
      <c r="S215" s="58" t="s">
        <v>82</v>
      </c>
      <c r="T215" s="59">
        <v>163.82</v>
      </c>
      <c r="U215" s="60"/>
      <c r="V215" s="60"/>
      <c r="W215" s="61"/>
      <c r="X215" s="62" t="s">
        <v>9</v>
      </c>
      <c r="Y215" s="63"/>
      <c r="Z215" s="63"/>
    </row>
    <row r="216" spans="1:26" s="64" customFormat="1" ht="22.5" x14ac:dyDescent="0.2">
      <c r="A216" s="49" t="str">
        <f t="shared" si="0"/>
        <v>S</v>
      </c>
      <c r="B216" s="50">
        <f t="shared" ca="1" si="27"/>
        <v>3</v>
      </c>
      <c r="C216" s="50" t="str">
        <f t="shared" ca="1" si="13"/>
        <v>S</v>
      </c>
      <c r="D216" s="50">
        <f t="shared" ca="1" si="28"/>
        <v>0</v>
      </c>
      <c r="E216" s="50">
        <f t="shared" ca="1" si="14"/>
        <v>1</v>
      </c>
      <c r="F216" s="50">
        <f t="shared" ca="1" si="15"/>
        <v>9</v>
      </c>
      <c r="G216" s="50">
        <f t="shared" ca="1" si="16"/>
        <v>2</v>
      </c>
      <c r="H216" s="50">
        <f t="shared" ca="1" si="17"/>
        <v>0</v>
      </c>
      <c r="I216" s="50">
        <f t="shared" ca="1" si="8"/>
        <v>0</v>
      </c>
      <c r="J216" s="50">
        <f t="shared" ca="1" si="32"/>
        <v>0</v>
      </c>
      <c r="K216" s="50">
        <f t="shared" ca="1" si="33"/>
        <v>0</v>
      </c>
      <c r="L216" s="51" t="s">
        <v>52</v>
      </c>
      <c r="M216" s="52" t="s">
        <v>47</v>
      </c>
      <c r="N216" s="53" t="s">
        <v>47</v>
      </c>
      <c r="O216" s="54" t="s">
        <v>484</v>
      </c>
      <c r="P216" s="55" t="s">
        <v>49</v>
      </c>
      <c r="Q216" s="56">
        <v>94445</v>
      </c>
      <c r="R216" s="57" t="s">
        <v>485</v>
      </c>
      <c r="S216" s="58" t="s">
        <v>66</v>
      </c>
      <c r="T216" s="59">
        <v>130.77000000000001</v>
      </c>
      <c r="U216" s="60"/>
      <c r="V216" s="60"/>
      <c r="W216" s="61"/>
      <c r="X216" s="62" t="s">
        <v>486</v>
      </c>
      <c r="Y216" s="63"/>
      <c r="Z216" s="63"/>
    </row>
    <row r="217" spans="1:26" s="64" customFormat="1" ht="33.75" x14ac:dyDescent="0.2">
      <c r="A217" s="49" t="str">
        <f t="shared" si="0"/>
        <v>S</v>
      </c>
      <c r="B217" s="50">
        <f t="shared" ca="1" si="27"/>
        <v>3</v>
      </c>
      <c r="C217" s="50" t="str">
        <f t="shared" ca="1" si="13"/>
        <v>S</v>
      </c>
      <c r="D217" s="50">
        <f t="shared" ca="1" si="28"/>
        <v>0</v>
      </c>
      <c r="E217" s="50">
        <f t="shared" ca="1" si="14"/>
        <v>1</v>
      </c>
      <c r="F217" s="50">
        <f t="shared" ca="1" si="15"/>
        <v>9</v>
      </c>
      <c r="G217" s="50">
        <f t="shared" ca="1" si="16"/>
        <v>2</v>
      </c>
      <c r="H217" s="50">
        <f t="shared" ca="1" si="17"/>
        <v>0</v>
      </c>
      <c r="I217" s="50">
        <f t="shared" ca="1" si="8"/>
        <v>0</v>
      </c>
      <c r="J217" s="50">
        <f t="shared" ca="1" si="32"/>
        <v>0</v>
      </c>
      <c r="K217" s="50">
        <f t="shared" ca="1" si="33"/>
        <v>0</v>
      </c>
      <c r="L217" s="51" t="s">
        <v>52</v>
      </c>
      <c r="M217" s="52" t="s">
        <v>47</v>
      </c>
      <c r="N217" s="53" t="s">
        <v>47</v>
      </c>
      <c r="O217" s="54" t="s">
        <v>487</v>
      </c>
      <c r="P217" s="55" t="s">
        <v>49</v>
      </c>
      <c r="Q217" s="56">
        <v>94221</v>
      </c>
      <c r="R217" s="57" t="s">
        <v>488</v>
      </c>
      <c r="S217" s="58" t="s">
        <v>187</v>
      </c>
      <c r="T217" s="59">
        <v>20.16</v>
      </c>
      <c r="U217" s="60"/>
      <c r="V217" s="60"/>
      <c r="W217" s="61"/>
      <c r="X217" s="62" t="s">
        <v>9</v>
      </c>
      <c r="Y217" s="63"/>
      <c r="Z217" s="63"/>
    </row>
    <row r="218" spans="1:26" s="64" customFormat="1" ht="22.5" x14ac:dyDescent="0.2">
      <c r="A218" s="49" t="str">
        <f t="shared" si="0"/>
        <v>S</v>
      </c>
      <c r="B218" s="50">
        <f t="shared" ca="1" si="27"/>
        <v>3</v>
      </c>
      <c r="C218" s="50" t="str">
        <f t="shared" ca="1" si="13"/>
        <v>S</v>
      </c>
      <c r="D218" s="50">
        <f t="shared" ca="1" si="28"/>
        <v>0</v>
      </c>
      <c r="E218" s="50">
        <f t="shared" ca="1" si="14"/>
        <v>1</v>
      </c>
      <c r="F218" s="50">
        <f t="shared" ca="1" si="15"/>
        <v>9</v>
      </c>
      <c r="G218" s="50">
        <f t="shared" ca="1" si="16"/>
        <v>2</v>
      </c>
      <c r="H218" s="50">
        <f t="shared" ca="1" si="17"/>
        <v>0</v>
      </c>
      <c r="I218" s="50">
        <f t="shared" ca="1" si="8"/>
        <v>0</v>
      </c>
      <c r="J218" s="50">
        <f t="shared" ca="1" si="32"/>
        <v>0</v>
      </c>
      <c r="K218" s="50">
        <f t="shared" ca="1" si="33"/>
        <v>0</v>
      </c>
      <c r="L218" s="51" t="s">
        <v>52</v>
      </c>
      <c r="M218" s="52" t="s">
        <v>47</v>
      </c>
      <c r="N218" s="53" t="s">
        <v>47</v>
      </c>
      <c r="O218" s="54" t="s">
        <v>489</v>
      </c>
      <c r="P218" s="55" t="s">
        <v>49</v>
      </c>
      <c r="Q218" s="56">
        <v>94224</v>
      </c>
      <c r="R218" s="57" t="s">
        <v>490</v>
      </c>
      <c r="S218" s="58" t="s">
        <v>187</v>
      </c>
      <c r="T218" s="59">
        <v>80.739999999999995</v>
      </c>
      <c r="U218" s="60"/>
      <c r="V218" s="60"/>
      <c r="W218" s="61"/>
      <c r="X218" s="62" t="s">
        <v>491</v>
      </c>
      <c r="Y218" s="63"/>
      <c r="Z218" s="63"/>
    </row>
    <row r="219" spans="1:26" s="64" customFormat="1" x14ac:dyDescent="0.2">
      <c r="A219" s="49">
        <f t="shared" si="0"/>
        <v>3</v>
      </c>
      <c r="B219" s="50">
        <f t="shared" ref="B219:B464" ca="1" si="35">IF(OR(C219="s",C219=0),OFFSET(B219,-1,0),C219)</f>
        <v>3</v>
      </c>
      <c r="C219" s="50">
        <f t="shared" ca="1" si="13"/>
        <v>3</v>
      </c>
      <c r="D219" s="50">
        <f t="shared" ref="D219:D464" ca="1" si="36">IF(OR(C219="S",C219=0),0,IF(ISERROR(K219),J219,SMALL(J219:K219,1)))</f>
        <v>2</v>
      </c>
      <c r="E219" s="50">
        <f t="shared" ca="1" si="14"/>
        <v>1</v>
      </c>
      <c r="F219" s="50">
        <f t="shared" ca="1" si="15"/>
        <v>9</v>
      </c>
      <c r="G219" s="50">
        <f t="shared" ca="1" si="16"/>
        <v>3</v>
      </c>
      <c r="H219" s="50">
        <f t="shared" ca="1" si="17"/>
        <v>0</v>
      </c>
      <c r="I219" s="50">
        <f t="shared" ca="1" si="8"/>
        <v>0</v>
      </c>
      <c r="J219" s="50">
        <f t="shared" ca="1" si="32"/>
        <v>2</v>
      </c>
      <c r="K219" s="50">
        <f t="shared" ca="1" si="33"/>
        <v>37</v>
      </c>
      <c r="L219" s="51" t="s">
        <v>52</v>
      </c>
      <c r="M219" s="52" t="s">
        <v>61</v>
      </c>
      <c r="N219" s="53" t="s">
        <v>61</v>
      </c>
      <c r="O219" s="54" t="s">
        <v>492</v>
      </c>
      <c r="P219" s="55"/>
      <c r="Q219" s="56"/>
      <c r="R219" s="92" t="s">
        <v>493</v>
      </c>
      <c r="S219" s="58" t="s">
        <v>48</v>
      </c>
      <c r="T219" s="59"/>
      <c r="U219" s="60"/>
      <c r="V219" s="60"/>
      <c r="W219" s="61"/>
      <c r="X219" s="62" t="s">
        <v>9</v>
      </c>
      <c r="Y219" s="63"/>
      <c r="Z219" s="63"/>
    </row>
    <row r="220" spans="1:26" s="64" customFormat="1" ht="33.75" x14ac:dyDescent="0.2">
      <c r="A220" s="49" t="str">
        <f t="shared" si="0"/>
        <v>S</v>
      </c>
      <c r="B220" s="50">
        <f t="shared" ca="1" si="35"/>
        <v>3</v>
      </c>
      <c r="C220" s="50" t="str">
        <f t="shared" ca="1" si="13"/>
        <v>S</v>
      </c>
      <c r="D220" s="50">
        <f t="shared" ca="1" si="36"/>
        <v>0</v>
      </c>
      <c r="E220" s="50">
        <f t="shared" ca="1" si="14"/>
        <v>1</v>
      </c>
      <c r="F220" s="50">
        <f t="shared" ca="1" si="15"/>
        <v>9</v>
      </c>
      <c r="G220" s="50">
        <f t="shared" ca="1" si="16"/>
        <v>3</v>
      </c>
      <c r="H220" s="50">
        <f t="shared" ca="1" si="17"/>
        <v>0</v>
      </c>
      <c r="I220" s="50">
        <f t="shared" ca="1" si="8"/>
        <v>0</v>
      </c>
      <c r="J220" s="50">
        <f t="shared" ca="1" si="32"/>
        <v>0</v>
      </c>
      <c r="K220" s="50">
        <f t="shared" ca="1" si="33"/>
        <v>0</v>
      </c>
      <c r="L220" s="51" t="s">
        <v>52</v>
      </c>
      <c r="M220" s="52" t="s">
        <v>47</v>
      </c>
      <c r="N220" s="53" t="s">
        <v>47</v>
      </c>
      <c r="O220" s="54" t="s">
        <v>494</v>
      </c>
      <c r="P220" s="55" t="s">
        <v>49</v>
      </c>
      <c r="Q220" s="56">
        <v>94228</v>
      </c>
      <c r="R220" s="57" t="s">
        <v>495</v>
      </c>
      <c r="S220" s="58" t="s">
        <v>187</v>
      </c>
      <c r="T220" s="59">
        <v>3.25</v>
      </c>
      <c r="U220" s="60"/>
      <c r="V220" s="60"/>
      <c r="W220" s="61"/>
      <c r="X220" s="62" t="s">
        <v>496</v>
      </c>
      <c r="Y220" s="63"/>
      <c r="Z220" s="63"/>
    </row>
    <row r="221" spans="1:26" s="64" customFormat="1" x14ac:dyDescent="0.2">
      <c r="A221" s="49">
        <f t="shared" si="0"/>
        <v>2</v>
      </c>
      <c r="B221" s="50">
        <f t="shared" ca="1" si="35"/>
        <v>2</v>
      </c>
      <c r="C221" s="50">
        <f t="shared" ca="1" si="13"/>
        <v>2</v>
      </c>
      <c r="D221" s="50">
        <f t="shared" ca="1" si="36"/>
        <v>10</v>
      </c>
      <c r="E221" s="50">
        <f t="shared" ca="1" si="14"/>
        <v>1</v>
      </c>
      <c r="F221" s="50">
        <f t="shared" ca="1" si="15"/>
        <v>10</v>
      </c>
      <c r="G221" s="50">
        <f t="shared" ca="1" si="16"/>
        <v>0</v>
      </c>
      <c r="H221" s="50">
        <f t="shared" ca="1" si="17"/>
        <v>0</v>
      </c>
      <c r="I221" s="50">
        <f t="shared" ca="1" si="8"/>
        <v>0</v>
      </c>
      <c r="J221" s="50">
        <f t="shared" ca="1" si="32"/>
        <v>62</v>
      </c>
      <c r="K221" s="50">
        <f t="shared" ca="1" si="33"/>
        <v>10</v>
      </c>
      <c r="L221" s="51" t="s">
        <v>52</v>
      </c>
      <c r="M221" s="52" t="s">
        <v>58</v>
      </c>
      <c r="N221" s="53" t="s">
        <v>58</v>
      </c>
      <c r="O221" s="54" t="s">
        <v>497</v>
      </c>
      <c r="P221" s="55"/>
      <c r="Q221" s="56"/>
      <c r="R221" s="89" t="s">
        <v>498</v>
      </c>
      <c r="S221" s="58" t="s">
        <v>48</v>
      </c>
      <c r="T221" s="59"/>
      <c r="U221" s="60"/>
      <c r="V221" s="60"/>
      <c r="W221" s="61"/>
      <c r="X221" s="62" t="s">
        <v>9</v>
      </c>
      <c r="Y221" s="63"/>
      <c r="Z221" s="63"/>
    </row>
    <row r="222" spans="1:26" s="64" customFormat="1" x14ac:dyDescent="0.2">
      <c r="A222" s="49">
        <f t="shared" ref="A222:A230" si="37">CHOOSE(1+LOG(1+2*(ORÇAMENTO.Nivel="Nível 1")+4*(ORÇAMENTO.Nivel="Nível 2")+8*(ORÇAMENTO.Nivel="Nível 3")+16*(ORÇAMENTO.Nivel="Nível 4")+32*(ORÇAMENTO.Nivel="Serviço"),2),0,1,2,3,4,"S")</f>
        <v>3</v>
      </c>
      <c r="B222" s="50">
        <f t="shared" ca="1" si="35"/>
        <v>3</v>
      </c>
      <c r="C222" s="50">
        <f t="shared" ca="1" si="13"/>
        <v>3</v>
      </c>
      <c r="D222" s="50">
        <f t="shared" ca="1" si="36"/>
        <v>3</v>
      </c>
      <c r="E222" s="50">
        <f t="shared" ca="1" si="14"/>
        <v>1</v>
      </c>
      <c r="F222" s="50">
        <f t="shared" ca="1" si="15"/>
        <v>10</v>
      </c>
      <c r="G222" s="50">
        <f t="shared" ca="1" si="16"/>
        <v>1</v>
      </c>
      <c r="H222" s="50">
        <f t="shared" ca="1" si="17"/>
        <v>0</v>
      </c>
      <c r="I222" s="50">
        <f t="shared" ca="1" si="8"/>
        <v>0</v>
      </c>
      <c r="J222" s="50">
        <f t="shared" ca="1" si="32"/>
        <v>9</v>
      </c>
      <c r="K222" s="50">
        <f t="shared" ca="1" si="33"/>
        <v>3</v>
      </c>
      <c r="L222" s="51" t="s">
        <v>52</v>
      </c>
      <c r="M222" s="52" t="s">
        <v>61</v>
      </c>
      <c r="N222" s="53" t="s">
        <v>61</v>
      </c>
      <c r="O222" s="54" t="s">
        <v>499</v>
      </c>
      <c r="P222" s="55" t="s">
        <v>49</v>
      </c>
      <c r="Q222" s="56"/>
      <c r="R222" s="57" t="s">
        <v>63</v>
      </c>
      <c r="S222" s="58" t="s">
        <v>48</v>
      </c>
      <c r="T222" s="59"/>
      <c r="U222" s="60"/>
      <c r="V222" s="60"/>
      <c r="W222" s="61"/>
      <c r="X222" s="62" t="s">
        <v>9</v>
      </c>
      <c r="Y222" s="63"/>
      <c r="Z222" s="63"/>
    </row>
    <row r="223" spans="1:26" s="64" customFormat="1" ht="22.5" x14ac:dyDescent="0.2">
      <c r="A223" s="49" t="str">
        <f t="shared" si="37"/>
        <v>S</v>
      </c>
      <c r="B223" s="50">
        <f t="shared" ca="1" si="35"/>
        <v>3</v>
      </c>
      <c r="C223" s="50" t="str">
        <f t="shared" ca="1" si="13"/>
        <v>S</v>
      </c>
      <c r="D223" s="50">
        <f t="shared" ca="1" si="36"/>
        <v>0</v>
      </c>
      <c r="E223" s="50">
        <f t="shared" ca="1" si="14"/>
        <v>1</v>
      </c>
      <c r="F223" s="50">
        <f t="shared" ca="1" si="15"/>
        <v>10</v>
      </c>
      <c r="G223" s="50">
        <f t="shared" ca="1" si="16"/>
        <v>1</v>
      </c>
      <c r="H223" s="50">
        <f t="shared" ca="1" si="17"/>
        <v>0</v>
      </c>
      <c r="I223" s="50">
        <f t="shared" ca="1" si="8"/>
        <v>0</v>
      </c>
      <c r="J223" s="50">
        <f t="shared" ca="1" si="32"/>
        <v>0</v>
      </c>
      <c r="K223" s="50">
        <f t="shared" ca="1" si="33"/>
        <v>0</v>
      </c>
      <c r="L223" s="51" t="s">
        <v>52</v>
      </c>
      <c r="M223" s="52" t="s">
        <v>47</v>
      </c>
      <c r="N223" s="53" t="s">
        <v>47</v>
      </c>
      <c r="O223" s="54" t="s">
        <v>500</v>
      </c>
      <c r="P223" s="55" t="s">
        <v>49</v>
      </c>
      <c r="Q223" s="56" t="s">
        <v>501</v>
      </c>
      <c r="R223" s="57" t="s">
        <v>502</v>
      </c>
      <c r="S223" s="58" t="s">
        <v>66</v>
      </c>
      <c r="T223" s="59">
        <v>5.12</v>
      </c>
      <c r="U223" s="60"/>
      <c r="V223" s="60"/>
      <c r="W223" s="61"/>
      <c r="X223" s="62" t="s">
        <v>503</v>
      </c>
      <c r="Y223" s="63"/>
      <c r="Z223" s="63"/>
    </row>
    <row r="224" spans="1:26" s="64" customFormat="1" x14ac:dyDescent="0.2">
      <c r="A224" s="49" t="str">
        <f t="shared" si="37"/>
        <v>S</v>
      </c>
      <c r="B224" s="50">
        <f t="shared" ca="1" si="35"/>
        <v>3</v>
      </c>
      <c r="C224" s="50" t="str">
        <f t="shared" ca="1" si="13"/>
        <v>S</v>
      </c>
      <c r="D224" s="50">
        <f t="shared" ca="1" si="36"/>
        <v>0</v>
      </c>
      <c r="E224" s="50">
        <f t="shared" ca="1" si="14"/>
        <v>1</v>
      </c>
      <c r="F224" s="50">
        <f t="shared" ca="1" si="15"/>
        <v>10</v>
      </c>
      <c r="G224" s="50">
        <f t="shared" ca="1" si="16"/>
        <v>1</v>
      </c>
      <c r="H224" s="50">
        <f t="shared" ca="1" si="17"/>
        <v>0</v>
      </c>
      <c r="I224" s="50">
        <f t="shared" ca="1" si="8"/>
        <v>0</v>
      </c>
      <c r="J224" s="50">
        <f t="shared" ca="1" si="32"/>
        <v>0</v>
      </c>
      <c r="K224" s="50">
        <f t="shared" ca="1" si="33"/>
        <v>0</v>
      </c>
      <c r="L224" s="51" t="s">
        <v>52</v>
      </c>
      <c r="M224" s="52" t="s">
        <v>47</v>
      </c>
      <c r="N224" s="53" t="s">
        <v>47</v>
      </c>
      <c r="O224" s="54" t="s">
        <v>504</v>
      </c>
      <c r="P224" s="55" t="s">
        <v>57</v>
      </c>
      <c r="Q224" s="56">
        <v>180381</v>
      </c>
      <c r="R224" s="57" t="s">
        <v>505</v>
      </c>
      <c r="S224" s="58" t="s">
        <v>82</v>
      </c>
      <c r="T224" s="59">
        <v>2.2000000000000002</v>
      </c>
      <c r="U224" s="60"/>
      <c r="V224" s="60"/>
      <c r="W224" s="61"/>
      <c r="X224" s="62" t="s">
        <v>9</v>
      </c>
      <c r="Y224" s="63"/>
      <c r="Z224" s="63"/>
    </row>
    <row r="225" spans="1:26" s="64" customFormat="1" x14ac:dyDescent="0.2">
      <c r="A225" s="49">
        <f t="shared" si="37"/>
        <v>3</v>
      </c>
      <c r="B225" s="50">
        <f t="shared" ca="1" si="35"/>
        <v>3</v>
      </c>
      <c r="C225" s="50">
        <f t="shared" ca="1" si="13"/>
        <v>3</v>
      </c>
      <c r="D225" s="50">
        <f t="shared" ca="1" si="36"/>
        <v>3</v>
      </c>
      <c r="E225" s="50">
        <f t="shared" ca="1" si="14"/>
        <v>1</v>
      </c>
      <c r="F225" s="50">
        <f t="shared" ca="1" si="15"/>
        <v>10</v>
      </c>
      <c r="G225" s="50">
        <f t="shared" ca="1" si="16"/>
        <v>2</v>
      </c>
      <c r="H225" s="50">
        <f t="shared" ca="1" si="17"/>
        <v>0</v>
      </c>
      <c r="I225" s="50">
        <f t="shared" ca="1" si="8"/>
        <v>0</v>
      </c>
      <c r="J225" s="50">
        <f t="shared" ca="1" si="32"/>
        <v>6</v>
      </c>
      <c r="K225" s="50">
        <f t="shared" ca="1" si="33"/>
        <v>3</v>
      </c>
      <c r="L225" s="51" t="s">
        <v>52</v>
      </c>
      <c r="M225" s="52" t="s">
        <v>61</v>
      </c>
      <c r="N225" s="53" t="s">
        <v>61</v>
      </c>
      <c r="O225" s="54" t="s">
        <v>506</v>
      </c>
      <c r="P225" s="55" t="s">
        <v>49</v>
      </c>
      <c r="Q225" s="56"/>
      <c r="R225" s="57" t="s">
        <v>87</v>
      </c>
      <c r="S225" s="58" t="s">
        <v>48</v>
      </c>
      <c r="T225" s="59"/>
      <c r="U225" s="60"/>
      <c r="V225" s="60"/>
      <c r="W225" s="61"/>
      <c r="X225" s="62" t="s">
        <v>9</v>
      </c>
      <c r="Y225" s="63"/>
      <c r="Z225" s="63"/>
    </row>
    <row r="226" spans="1:26" s="64" customFormat="1" x14ac:dyDescent="0.2">
      <c r="A226" s="49" t="str">
        <f t="shared" si="37"/>
        <v>S</v>
      </c>
      <c r="B226" s="50">
        <f t="shared" ca="1" si="35"/>
        <v>3</v>
      </c>
      <c r="C226" s="50" t="str">
        <f t="shared" ca="1" si="13"/>
        <v>S</v>
      </c>
      <c r="D226" s="50">
        <f t="shared" ca="1" si="36"/>
        <v>0</v>
      </c>
      <c r="E226" s="50">
        <f t="shared" ca="1" si="14"/>
        <v>1</v>
      </c>
      <c r="F226" s="50">
        <f t="shared" ca="1" si="15"/>
        <v>10</v>
      </c>
      <c r="G226" s="50">
        <f t="shared" ca="1" si="16"/>
        <v>2</v>
      </c>
      <c r="H226" s="50">
        <f t="shared" ca="1" si="17"/>
        <v>0</v>
      </c>
      <c r="I226" s="50">
        <f t="shared" ca="1" si="8"/>
        <v>0</v>
      </c>
      <c r="J226" s="50">
        <f t="shared" ca="1" si="32"/>
        <v>0</v>
      </c>
      <c r="K226" s="50">
        <f t="shared" ca="1" si="33"/>
        <v>0</v>
      </c>
      <c r="L226" s="51" t="s">
        <v>52</v>
      </c>
      <c r="M226" s="52" t="s">
        <v>47</v>
      </c>
      <c r="N226" s="53" t="s">
        <v>47</v>
      </c>
      <c r="O226" s="54" t="s">
        <v>507</v>
      </c>
      <c r="P226" s="55" t="s">
        <v>57</v>
      </c>
      <c r="Q226" s="56">
        <v>180401</v>
      </c>
      <c r="R226" s="57" t="s">
        <v>508</v>
      </c>
      <c r="S226" s="58" t="s">
        <v>82</v>
      </c>
      <c r="T226" s="59">
        <v>4</v>
      </c>
      <c r="U226" s="60"/>
      <c r="V226" s="60"/>
      <c r="W226" s="61"/>
      <c r="X226" s="62" t="s">
        <v>9</v>
      </c>
      <c r="Y226" s="63"/>
      <c r="Z226" s="63"/>
    </row>
    <row r="227" spans="1:26" s="64" customFormat="1" x14ac:dyDescent="0.2">
      <c r="A227" s="49" t="str">
        <f t="shared" si="0"/>
        <v>S</v>
      </c>
      <c r="B227" s="50">
        <f t="shared" ca="1" si="35"/>
        <v>3</v>
      </c>
      <c r="C227" s="50" t="str">
        <f t="shared" ca="1" si="13"/>
        <v>S</v>
      </c>
      <c r="D227" s="50">
        <f t="shared" ca="1" si="36"/>
        <v>0</v>
      </c>
      <c r="E227" s="50">
        <f t="shared" ca="1" si="14"/>
        <v>1</v>
      </c>
      <c r="F227" s="50">
        <f t="shared" ca="1" si="15"/>
        <v>10</v>
      </c>
      <c r="G227" s="50">
        <f t="shared" ca="1" si="16"/>
        <v>2</v>
      </c>
      <c r="H227" s="50">
        <f t="shared" ca="1" si="17"/>
        <v>0</v>
      </c>
      <c r="I227" s="50">
        <f t="shared" ca="1" si="8"/>
        <v>0</v>
      </c>
      <c r="J227" s="50">
        <f ca="1">IF(OR($C227="S",$C227=0),0,MATCH(0,OFFSET($D227,1,$C227,ROW($C$432)-ROW($C227)),0))</f>
        <v>0</v>
      </c>
      <c r="K227" s="50">
        <f ca="1">IF(OR($C227="S",$C227=0),0,MATCH(OFFSET($D227,0,$C227)+1,OFFSET($D227,1,$C227,ROW($C$432)-ROW($C227)),0))</f>
        <v>0</v>
      </c>
      <c r="L227" s="51" t="s">
        <v>52</v>
      </c>
      <c r="M227" s="52" t="s">
        <v>47</v>
      </c>
      <c r="N227" s="53" t="s">
        <v>47</v>
      </c>
      <c r="O227" s="54" t="s">
        <v>509</v>
      </c>
      <c r="P227" s="55" t="s">
        <v>57</v>
      </c>
      <c r="Q227" s="56">
        <v>180311</v>
      </c>
      <c r="R227" s="57" t="s">
        <v>510</v>
      </c>
      <c r="S227" s="58" t="s">
        <v>82</v>
      </c>
      <c r="T227" s="59">
        <v>1.44</v>
      </c>
      <c r="U227" s="60"/>
      <c r="V227" s="60"/>
      <c r="W227" s="61"/>
      <c r="X227" s="62" t="s">
        <v>9</v>
      </c>
      <c r="Y227" s="63"/>
      <c r="Z227" s="63"/>
    </row>
    <row r="228" spans="1:26" s="64" customFormat="1" x14ac:dyDescent="0.2">
      <c r="A228" s="49">
        <f t="shared" si="37"/>
        <v>3</v>
      </c>
      <c r="B228" s="50">
        <f t="shared" ca="1" si="35"/>
        <v>3</v>
      </c>
      <c r="C228" s="50">
        <f t="shared" ca="1" si="13"/>
        <v>3</v>
      </c>
      <c r="D228" s="50">
        <f t="shared" ca="1" si="36"/>
        <v>3</v>
      </c>
      <c r="E228" s="50">
        <f t="shared" ca="1" si="14"/>
        <v>1</v>
      </c>
      <c r="F228" s="50">
        <f t="shared" ca="1" si="15"/>
        <v>10</v>
      </c>
      <c r="G228" s="50">
        <f t="shared" ca="1" si="16"/>
        <v>3</v>
      </c>
      <c r="H228" s="50">
        <f t="shared" ca="1" si="17"/>
        <v>0</v>
      </c>
      <c r="I228" s="50">
        <f t="shared" ca="1" si="8"/>
        <v>0</v>
      </c>
      <c r="J228" s="50">
        <f t="shared" ca="1" si="32"/>
        <v>3</v>
      </c>
      <c r="K228" s="50">
        <f t="shared" ca="1" si="33"/>
        <v>28</v>
      </c>
      <c r="L228" s="51" t="s">
        <v>52</v>
      </c>
      <c r="M228" s="52" t="s">
        <v>61</v>
      </c>
      <c r="N228" s="53" t="s">
        <v>61</v>
      </c>
      <c r="O228" s="54" t="s">
        <v>511</v>
      </c>
      <c r="P228" s="55" t="s">
        <v>49</v>
      </c>
      <c r="Q228" s="56"/>
      <c r="R228" s="57" t="s">
        <v>97</v>
      </c>
      <c r="S228" s="58" t="s">
        <v>48</v>
      </c>
      <c r="T228" s="59"/>
      <c r="U228" s="60"/>
      <c r="V228" s="60"/>
      <c r="W228" s="61"/>
      <c r="X228" s="62" t="s">
        <v>9</v>
      </c>
      <c r="Y228" s="63"/>
      <c r="Z228" s="63"/>
    </row>
    <row r="229" spans="1:26" s="64" customFormat="1" ht="22.5" x14ac:dyDescent="0.2">
      <c r="A229" s="49" t="str">
        <f t="shared" si="37"/>
        <v>S</v>
      </c>
      <c r="B229" s="50">
        <f t="shared" ca="1" si="35"/>
        <v>3</v>
      </c>
      <c r="C229" s="50" t="str">
        <f t="shared" ca="1" si="13"/>
        <v>S</v>
      </c>
      <c r="D229" s="50">
        <f t="shared" ca="1" si="36"/>
        <v>0</v>
      </c>
      <c r="E229" s="50">
        <f t="shared" ca="1" si="14"/>
        <v>1</v>
      </c>
      <c r="F229" s="50">
        <f t="shared" ca="1" si="15"/>
        <v>10</v>
      </c>
      <c r="G229" s="50">
        <f t="shared" ca="1" si="16"/>
        <v>3</v>
      </c>
      <c r="H229" s="50">
        <f t="shared" ca="1" si="17"/>
        <v>0</v>
      </c>
      <c r="I229" s="50">
        <f t="shared" ca="1" si="8"/>
        <v>0</v>
      </c>
      <c r="J229" s="50">
        <f t="shared" ca="1" si="32"/>
        <v>0</v>
      </c>
      <c r="K229" s="50">
        <f t="shared" ca="1" si="33"/>
        <v>0</v>
      </c>
      <c r="L229" s="51" t="s">
        <v>52</v>
      </c>
      <c r="M229" s="52" t="s">
        <v>47</v>
      </c>
      <c r="N229" s="53" t="s">
        <v>47</v>
      </c>
      <c r="O229" s="54" t="s">
        <v>512</v>
      </c>
      <c r="P229" s="55" t="s">
        <v>49</v>
      </c>
      <c r="Q229" s="56" t="s">
        <v>501</v>
      </c>
      <c r="R229" s="57" t="s">
        <v>502</v>
      </c>
      <c r="S229" s="58" t="s">
        <v>66</v>
      </c>
      <c r="T229" s="59">
        <v>6.51</v>
      </c>
      <c r="U229" s="60"/>
      <c r="V229" s="60"/>
      <c r="W229" s="61"/>
      <c r="X229" s="62" t="s">
        <v>503</v>
      </c>
      <c r="Y229" s="63"/>
      <c r="Z229" s="63"/>
    </row>
    <row r="230" spans="1:26" s="64" customFormat="1" x14ac:dyDescent="0.2">
      <c r="A230" s="49" t="str">
        <f t="shared" si="37"/>
        <v>S</v>
      </c>
      <c r="B230" s="50">
        <f t="shared" ca="1" si="35"/>
        <v>3</v>
      </c>
      <c r="C230" s="50" t="str">
        <f t="shared" ca="1" si="13"/>
        <v>S</v>
      </c>
      <c r="D230" s="50">
        <f t="shared" ca="1" si="36"/>
        <v>0</v>
      </c>
      <c r="E230" s="50">
        <f t="shared" ca="1" si="14"/>
        <v>1</v>
      </c>
      <c r="F230" s="50">
        <f t="shared" ca="1" si="15"/>
        <v>10</v>
      </c>
      <c r="G230" s="50">
        <f t="shared" ca="1" si="16"/>
        <v>3</v>
      </c>
      <c r="H230" s="50">
        <f t="shared" ca="1" si="17"/>
        <v>0</v>
      </c>
      <c r="I230" s="50">
        <f t="shared" ca="1" si="8"/>
        <v>0</v>
      </c>
      <c r="J230" s="50">
        <f t="shared" ca="1" si="32"/>
        <v>0</v>
      </c>
      <c r="K230" s="50">
        <f t="shared" ca="1" si="33"/>
        <v>0</v>
      </c>
      <c r="L230" s="51" t="s">
        <v>52</v>
      </c>
      <c r="M230" s="52" t="s">
        <v>47</v>
      </c>
      <c r="N230" s="53" t="s">
        <v>47</v>
      </c>
      <c r="O230" s="54" t="s">
        <v>513</v>
      </c>
      <c r="P230" s="55" t="s">
        <v>57</v>
      </c>
      <c r="Q230" s="56">
        <v>180381</v>
      </c>
      <c r="R230" s="57" t="s">
        <v>505</v>
      </c>
      <c r="S230" s="58" t="s">
        <v>82</v>
      </c>
      <c r="T230" s="59">
        <v>0.44</v>
      </c>
      <c r="U230" s="60"/>
      <c r="V230" s="60"/>
      <c r="W230" s="61"/>
      <c r="X230" s="62" t="s">
        <v>9</v>
      </c>
      <c r="Y230" s="63"/>
      <c r="Z230" s="63"/>
    </row>
    <row r="231" spans="1:26" s="64" customFormat="1" x14ac:dyDescent="0.2">
      <c r="A231" s="49">
        <f t="shared" si="0"/>
        <v>2</v>
      </c>
      <c r="B231" s="50">
        <f t="shared" ca="1" si="35"/>
        <v>2</v>
      </c>
      <c r="C231" s="50">
        <f t="shared" ca="1" si="13"/>
        <v>2</v>
      </c>
      <c r="D231" s="50">
        <f t="shared" ca="1" si="36"/>
        <v>2</v>
      </c>
      <c r="E231" s="50">
        <f t="shared" ca="1" si="14"/>
        <v>1</v>
      </c>
      <c r="F231" s="50">
        <f t="shared" ca="1" si="15"/>
        <v>11</v>
      </c>
      <c r="G231" s="50">
        <f t="shared" ca="1" si="16"/>
        <v>0</v>
      </c>
      <c r="H231" s="50">
        <f t="shared" ca="1" si="17"/>
        <v>0</v>
      </c>
      <c r="I231" s="50">
        <f t="shared" ca="1" si="8"/>
        <v>0</v>
      </c>
      <c r="J231" s="50">
        <f t="shared" ca="1" si="32"/>
        <v>52</v>
      </c>
      <c r="K231" s="50">
        <f t="shared" ca="1" si="33"/>
        <v>2</v>
      </c>
      <c r="L231" s="51" t="s">
        <v>52</v>
      </c>
      <c r="M231" s="52" t="s">
        <v>58</v>
      </c>
      <c r="N231" s="53" t="s">
        <v>58</v>
      </c>
      <c r="O231" s="54" t="s">
        <v>514</v>
      </c>
      <c r="P231" s="55"/>
      <c r="Q231" s="56"/>
      <c r="R231" s="89" t="s">
        <v>515</v>
      </c>
      <c r="S231" s="58" t="s">
        <v>48</v>
      </c>
      <c r="T231" s="59"/>
      <c r="U231" s="60"/>
      <c r="V231" s="60"/>
      <c r="W231" s="61"/>
      <c r="X231" s="62" t="s">
        <v>9</v>
      </c>
      <c r="Y231" s="63"/>
      <c r="Z231" s="63"/>
    </row>
    <row r="232" spans="1:26" s="64" customFormat="1" x14ac:dyDescent="0.2">
      <c r="A232" s="49" t="str">
        <f t="shared" si="0"/>
        <v>S</v>
      </c>
      <c r="B232" s="50">
        <f t="shared" ca="1" si="35"/>
        <v>2</v>
      </c>
      <c r="C232" s="50" t="str">
        <f t="shared" ca="1" si="13"/>
        <v>S</v>
      </c>
      <c r="D232" s="50">
        <f t="shared" ca="1" si="36"/>
        <v>0</v>
      </c>
      <c r="E232" s="50">
        <f t="shared" ca="1" si="14"/>
        <v>1</v>
      </c>
      <c r="F232" s="50">
        <f t="shared" ca="1" si="15"/>
        <v>11</v>
      </c>
      <c r="G232" s="50">
        <f t="shared" ca="1" si="16"/>
        <v>0</v>
      </c>
      <c r="H232" s="50">
        <f t="shared" ca="1" si="17"/>
        <v>0</v>
      </c>
      <c r="I232" s="50">
        <f t="shared" ca="1" si="8"/>
        <v>0</v>
      </c>
      <c r="J232" s="50">
        <f t="shared" ca="1" si="32"/>
        <v>0</v>
      </c>
      <c r="K232" s="50">
        <f t="shared" ca="1" si="33"/>
        <v>0</v>
      </c>
      <c r="L232" s="51" t="s">
        <v>52</v>
      </c>
      <c r="M232" s="52" t="s">
        <v>47</v>
      </c>
      <c r="N232" s="53" t="s">
        <v>47</v>
      </c>
      <c r="O232" s="54" t="s">
        <v>516</v>
      </c>
      <c r="P232" s="55" t="s">
        <v>49</v>
      </c>
      <c r="Q232" s="56">
        <v>72117</v>
      </c>
      <c r="R232" s="57" t="s">
        <v>517</v>
      </c>
      <c r="S232" s="58" t="s">
        <v>66</v>
      </c>
      <c r="T232" s="59">
        <v>6.6400000000000006</v>
      </c>
      <c r="U232" s="60"/>
      <c r="V232" s="60"/>
      <c r="W232" s="61"/>
      <c r="X232" s="62" t="s">
        <v>518</v>
      </c>
      <c r="Y232" s="63"/>
      <c r="Z232" s="63"/>
    </row>
    <row r="233" spans="1:26" s="64" customFormat="1" x14ac:dyDescent="0.2">
      <c r="A233" s="49">
        <f t="shared" si="0"/>
        <v>2</v>
      </c>
      <c r="B233" s="50">
        <f t="shared" ca="1" si="35"/>
        <v>2</v>
      </c>
      <c r="C233" s="50">
        <f t="shared" ca="1" si="13"/>
        <v>2</v>
      </c>
      <c r="D233" s="50">
        <f t="shared" ca="1" si="36"/>
        <v>8</v>
      </c>
      <c r="E233" s="50">
        <f t="shared" ca="1" si="14"/>
        <v>1</v>
      </c>
      <c r="F233" s="50">
        <f t="shared" ca="1" si="15"/>
        <v>12</v>
      </c>
      <c r="G233" s="50">
        <f t="shared" ca="1" si="16"/>
        <v>0</v>
      </c>
      <c r="H233" s="50">
        <f t="shared" ca="1" si="17"/>
        <v>0</v>
      </c>
      <c r="I233" s="50">
        <f t="shared" ca="1" si="8"/>
        <v>0</v>
      </c>
      <c r="J233" s="50">
        <f t="shared" ca="1" si="32"/>
        <v>50</v>
      </c>
      <c r="K233" s="50">
        <f t="shared" ca="1" si="33"/>
        <v>8</v>
      </c>
      <c r="L233" s="51" t="s">
        <v>52</v>
      </c>
      <c r="M233" s="52" t="s">
        <v>58</v>
      </c>
      <c r="N233" s="53" t="s">
        <v>58</v>
      </c>
      <c r="O233" s="54" t="s">
        <v>519</v>
      </c>
      <c r="P233" s="55"/>
      <c r="Q233" s="56"/>
      <c r="R233" s="89" t="s">
        <v>520</v>
      </c>
      <c r="S233" s="58" t="s">
        <v>48</v>
      </c>
      <c r="T233" s="59"/>
      <c r="U233" s="60"/>
      <c r="V233" s="60"/>
      <c r="W233" s="61"/>
      <c r="X233" s="62" t="s">
        <v>9</v>
      </c>
      <c r="Y233" s="63"/>
      <c r="Z233" s="63"/>
    </row>
    <row r="234" spans="1:26" s="64" customFormat="1" x14ac:dyDescent="0.2">
      <c r="A234" s="49">
        <f t="shared" ref="A234:A240" si="38">CHOOSE(1+LOG(1+2*(ORÇAMENTO.Nivel="Nível 1")+4*(ORÇAMENTO.Nivel="Nível 2")+8*(ORÇAMENTO.Nivel="Nível 3")+16*(ORÇAMENTO.Nivel="Nível 4")+32*(ORÇAMENTO.Nivel="Serviço"),2),0,1,2,3,4,"S")</f>
        <v>3</v>
      </c>
      <c r="B234" s="50">
        <f t="shared" ca="1" si="35"/>
        <v>3</v>
      </c>
      <c r="C234" s="50">
        <f t="shared" ca="1" si="13"/>
        <v>3</v>
      </c>
      <c r="D234" s="50">
        <f t="shared" ca="1" si="36"/>
        <v>2</v>
      </c>
      <c r="E234" s="50">
        <f t="shared" ca="1" si="14"/>
        <v>1</v>
      </c>
      <c r="F234" s="50">
        <f t="shared" ca="1" si="15"/>
        <v>12</v>
      </c>
      <c r="G234" s="50">
        <f t="shared" ca="1" si="16"/>
        <v>1</v>
      </c>
      <c r="H234" s="50">
        <f t="shared" ca="1" si="17"/>
        <v>0</v>
      </c>
      <c r="I234" s="50">
        <f t="shared" ca="1" si="8"/>
        <v>0</v>
      </c>
      <c r="J234" s="50">
        <f t="shared" ca="1" si="32"/>
        <v>7</v>
      </c>
      <c r="K234" s="50">
        <f t="shared" ca="1" si="33"/>
        <v>2</v>
      </c>
      <c r="L234" s="51" t="s">
        <v>52</v>
      </c>
      <c r="M234" s="52" t="s">
        <v>61</v>
      </c>
      <c r="N234" s="53" t="s">
        <v>61</v>
      </c>
      <c r="O234" s="54" t="s">
        <v>521</v>
      </c>
      <c r="P234" s="55" t="s">
        <v>49</v>
      </c>
      <c r="Q234" s="56"/>
      <c r="R234" s="57" t="s">
        <v>63</v>
      </c>
      <c r="S234" s="58" t="s">
        <v>48</v>
      </c>
      <c r="T234" s="59"/>
      <c r="U234" s="60"/>
      <c r="V234" s="60"/>
      <c r="W234" s="61"/>
      <c r="X234" s="62" t="s">
        <v>9</v>
      </c>
      <c r="Y234" s="63"/>
      <c r="Z234" s="63"/>
    </row>
    <row r="235" spans="1:26" s="64" customFormat="1" ht="33.75" x14ac:dyDescent="0.2">
      <c r="A235" s="49" t="str">
        <f t="shared" si="38"/>
        <v>S</v>
      </c>
      <c r="B235" s="50">
        <f t="shared" ca="1" si="35"/>
        <v>3</v>
      </c>
      <c r="C235" s="50" t="str">
        <f t="shared" ca="1" si="13"/>
        <v>S</v>
      </c>
      <c r="D235" s="50">
        <f t="shared" ca="1" si="36"/>
        <v>0</v>
      </c>
      <c r="E235" s="50">
        <f t="shared" ca="1" si="14"/>
        <v>1</v>
      </c>
      <c r="F235" s="50">
        <f t="shared" ca="1" si="15"/>
        <v>12</v>
      </c>
      <c r="G235" s="50">
        <f t="shared" ca="1" si="16"/>
        <v>1</v>
      </c>
      <c r="H235" s="50">
        <f t="shared" ca="1" si="17"/>
        <v>0</v>
      </c>
      <c r="I235" s="50">
        <f t="shared" ca="1" si="8"/>
        <v>0</v>
      </c>
      <c r="J235" s="50">
        <f t="shared" ca="1" si="32"/>
        <v>0</v>
      </c>
      <c r="K235" s="50">
        <f t="shared" ca="1" si="33"/>
        <v>0</v>
      </c>
      <c r="L235" s="51" t="s">
        <v>52</v>
      </c>
      <c r="M235" s="52" t="s">
        <v>47</v>
      </c>
      <c r="N235" s="53" t="s">
        <v>47</v>
      </c>
      <c r="O235" s="54" t="s">
        <v>522</v>
      </c>
      <c r="P235" s="55" t="s">
        <v>49</v>
      </c>
      <c r="Q235" s="56">
        <v>87273</v>
      </c>
      <c r="R235" s="57" t="s">
        <v>523</v>
      </c>
      <c r="S235" s="58" t="s">
        <v>66</v>
      </c>
      <c r="T235" s="59">
        <v>56.74</v>
      </c>
      <c r="U235" s="60"/>
      <c r="V235" s="60"/>
      <c r="W235" s="61"/>
      <c r="X235" s="62" t="s">
        <v>9</v>
      </c>
      <c r="Y235" s="63"/>
      <c r="Z235" s="63"/>
    </row>
    <row r="236" spans="1:26" s="64" customFormat="1" x14ac:dyDescent="0.2">
      <c r="A236" s="49">
        <f t="shared" si="38"/>
        <v>3</v>
      </c>
      <c r="B236" s="50">
        <f t="shared" ca="1" si="35"/>
        <v>3</v>
      </c>
      <c r="C236" s="50">
        <f t="shared" ca="1" si="13"/>
        <v>3</v>
      </c>
      <c r="D236" s="50">
        <f t="shared" ca="1" si="36"/>
        <v>2</v>
      </c>
      <c r="E236" s="50">
        <f t="shared" ca="1" si="14"/>
        <v>1</v>
      </c>
      <c r="F236" s="50">
        <f t="shared" ca="1" si="15"/>
        <v>12</v>
      </c>
      <c r="G236" s="50">
        <f t="shared" ca="1" si="16"/>
        <v>2</v>
      </c>
      <c r="H236" s="50">
        <f t="shared" ca="1" si="17"/>
        <v>0</v>
      </c>
      <c r="I236" s="50">
        <f t="shared" ca="1" si="8"/>
        <v>0</v>
      </c>
      <c r="J236" s="50">
        <f t="shared" ca="1" si="32"/>
        <v>5</v>
      </c>
      <c r="K236" s="50">
        <f t="shared" ca="1" si="33"/>
        <v>2</v>
      </c>
      <c r="L236" s="51" t="s">
        <v>52</v>
      </c>
      <c r="M236" s="52" t="s">
        <v>61</v>
      </c>
      <c r="N236" s="53" t="s">
        <v>61</v>
      </c>
      <c r="O236" s="54" t="s">
        <v>524</v>
      </c>
      <c r="P236" s="55" t="s">
        <v>49</v>
      </c>
      <c r="Q236" s="56"/>
      <c r="R236" s="57" t="s">
        <v>87</v>
      </c>
      <c r="S236" s="58" t="s">
        <v>48</v>
      </c>
      <c r="T236" s="59"/>
      <c r="U236" s="60"/>
      <c r="V236" s="60"/>
      <c r="W236" s="61"/>
      <c r="X236" s="62" t="s">
        <v>9</v>
      </c>
      <c r="Y236" s="63"/>
      <c r="Z236" s="63"/>
    </row>
    <row r="237" spans="1:26" s="64" customFormat="1" ht="33.75" x14ac:dyDescent="0.2">
      <c r="A237" s="49" t="str">
        <f t="shared" si="38"/>
        <v>S</v>
      </c>
      <c r="B237" s="50">
        <f t="shared" ca="1" si="35"/>
        <v>3</v>
      </c>
      <c r="C237" s="50" t="str">
        <f t="shared" ca="1" si="13"/>
        <v>S</v>
      </c>
      <c r="D237" s="50">
        <f t="shared" ca="1" si="36"/>
        <v>0</v>
      </c>
      <c r="E237" s="50">
        <f t="shared" ca="1" si="14"/>
        <v>1</v>
      </c>
      <c r="F237" s="50">
        <f t="shared" ca="1" si="15"/>
        <v>12</v>
      </c>
      <c r="G237" s="50">
        <f t="shared" ca="1" si="16"/>
        <v>2</v>
      </c>
      <c r="H237" s="50">
        <f t="shared" ca="1" si="17"/>
        <v>0</v>
      </c>
      <c r="I237" s="50">
        <f t="shared" ca="1" si="8"/>
        <v>0</v>
      </c>
      <c r="J237" s="50">
        <f t="shared" ca="1" si="32"/>
        <v>0</v>
      </c>
      <c r="K237" s="50">
        <f t="shared" ca="1" si="33"/>
        <v>0</v>
      </c>
      <c r="L237" s="51" t="s">
        <v>52</v>
      </c>
      <c r="M237" s="52" t="s">
        <v>47</v>
      </c>
      <c r="N237" s="53" t="s">
        <v>47</v>
      </c>
      <c r="O237" s="54" t="s">
        <v>525</v>
      </c>
      <c r="P237" s="55" t="s">
        <v>49</v>
      </c>
      <c r="Q237" s="56">
        <v>87273</v>
      </c>
      <c r="R237" s="57" t="s">
        <v>523</v>
      </c>
      <c r="S237" s="58" t="s">
        <v>66</v>
      </c>
      <c r="T237" s="59">
        <v>2.4</v>
      </c>
      <c r="U237" s="60"/>
      <c r="V237" s="60"/>
      <c r="W237" s="61"/>
      <c r="X237" s="62" t="s">
        <v>9</v>
      </c>
      <c r="Y237" s="63"/>
      <c r="Z237" s="63"/>
    </row>
    <row r="238" spans="1:26" s="64" customFormat="1" x14ac:dyDescent="0.2">
      <c r="A238" s="49">
        <f t="shared" si="38"/>
        <v>3</v>
      </c>
      <c r="B238" s="50">
        <f t="shared" ca="1" si="35"/>
        <v>3</v>
      </c>
      <c r="C238" s="50">
        <f t="shared" ca="1" si="13"/>
        <v>3</v>
      </c>
      <c r="D238" s="50">
        <f t="shared" ca="1" si="36"/>
        <v>3</v>
      </c>
      <c r="E238" s="50">
        <f t="shared" ca="1" si="14"/>
        <v>1</v>
      </c>
      <c r="F238" s="50">
        <f t="shared" ca="1" si="15"/>
        <v>12</v>
      </c>
      <c r="G238" s="50">
        <f t="shared" ca="1" si="16"/>
        <v>3</v>
      </c>
      <c r="H238" s="50">
        <f t="shared" ca="1" si="17"/>
        <v>0</v>
      </c>
      <c r="I238" s="50">
        <f t="shared" ca="1" si="8"/>
        <v>0</v>
      </c>
      <c r="J238" s="50">
        <f t="shared" ca="1" si="32"/>
        <v>3</v>
      </c>
      <c r="K238" s="50">
        <f t="shared" ca="1" si="33"/>
        <v>18</v>
      </c>
      <c r="L238" s="51" t="s">
        <v>52</v>
      </c>
      <c r="M238" s="52" t="s">
        <v>61</v>
      </c>
      <c r="N238" s="53" t="s">
        <v>61</v>
      </c>
      <c r="O238" s="54" t="s">
        <v>526</v>
      </c>
      <c r="P238" s="55" t="s">
        <v>49</v>
      </c>
      <c r="Q238" s="56"/>
      <c r="R238" s="57" t="s">
        <v>97</v>
      </c>
      <c r="S238" s="58" t="s">
        <v>48</v>
      </c>
      <c r="T238" s="59">
        <v>3</v>
      </c>
      <c r="U238" s="60"/>
      <c r="V238" s="60"/>
      <c r="W238" s="61"/>
      <c r="X238" s="62" t="s">
        <v>9</v>
      </c>
      <c r="Y238" s="63"/>
      <c r="Z238" s="63"/>
    </row>
    <row r="239" spans="1:26" s="64" customFormat="1" ht="33.75" x14ac:dyDescent="0.2">
      <c r="A239" s="49" t="str">
        <f t="shared" si="38"/>
        <v>S</v>
      </c>
      <c r="B239" s="50">
        <f t="shared" ca="1" si="35"/>
        <v>3</v>
      </c>
      <c r="C239" s="50" t="str">
        <f t="shared" ca="1" si="13"/>
        <v>S</v>
      </c>
      <c r="D239" s="50">
        <f t="shared" ca="1" si="36"/>
        <v>0</v>
      </c>
      <c r="E239" s="50">
        <f t="shared" ca="1" si="14"/>
        <v>1</v>
      </c>
      <c r="F239" s="50">
        <f t="shared" ca="1" si="15"/>
        <v>12</v>
      </c>
      <c r="G239" s="50">
        <f t="shared" ca="1" si="16"/>
        <v>3</v>
      </c>
      <c r="H239" s="50">
        <f t="shared" ca="1" si="17"/>
        <v>0</v>
      </c>
      <c r="I239" s="50">
        <f t="shared" ca="1" si="8"/>
        <v>0</v>
      </c>
      <c r="J239" s="50">
        <f t="shared" ca="1" si="32"/>
        <v>0</v>
      </c>
      <c r="K239" s="50">
        <f t="shared" ca="1" si="33"/>
        <v>0</v>
      </c>
      <c r="L239" s="51" t="s">
        <v>52</v>
      </c>
      <c r="M239" s="52" t="s">
        <v>47</v>
      </c>
      <c r="N239" s="53" t="s">
        <v>47</v>
      </c>
      <c r="O239" s="54" t="s">
        <v>527</v>
      </c>
      <c r="P239" s="55" t="s">
        <v>49</v>
      </c>
      <c r="Q239" s="56">
        <v>87904</v>
      </c>
      <c r="R239" s="57" t="s">
        <v>528</v>
      </c>
      <c r="S239" s="58" t="s">
        <v>66</v>
      </c>
      <c r="T239" s="59">
        <v>114.08</v>
      </c>
      <c r="U239" s="60"/>
      <c r="V239" s="60"/>
      <c r="W239" s="61"/>
      <c r="X239" s="62" t="s">
        <v>529</v>
      </c>
      <c r="Y239" s="63"/>
      <c r="Z239" s="63"/>
    </row>
    <row r="240" spans="1:26" s="64" customFormat="1" ht="45" x14ac:dyDescent="0.2">
      <c r="A240" s="49" t="str">
        <f t="shared" si="38"/>
        <v>S</v>
      </c>
      <c r="B240" s="50">
        <f t="shared" ca="1" si="35"/>
        <v>3</v>
      </c>
      <c r="C240" s="50" t="str">
        <f t="shared" ca="1" si="13"/>
        <v>S</v>
      </c>
      <c r="D240" s="50">
        <f t="shared" ca="1" si="36"/>
        <v>0</v>
      </c>
      <c r="E240" s="50">
        <f t="shared" ca="1" si="14"/>
        <v>1</v>
      </c>
      <c r="F240" s="50">
        <f t="shared" ca="1" si="15"/>
        <v>12</v>
      </c>
      <c r="G240" s="50">
        <f t="shared" ca="1" si="16"/>
        <v>3</v>
      </c>
      <c r="H240" s="50">
        <f t="shared" ca="1" si="17"/>
        <v>0</v>
      </c>
      <c r="I240" s="50">
        <f t="shared" ca="1" si="8"/>
        <v>0</v>
      </c>
      <c r="J240" s="50">
        <f t="shared" ca="1" si="32"/>
        <v>0</v>
      </c>
      <c r="K240" s="50">
        <f t="shared" ca="1" si="33"/>
        <v>0</v>
      </c>
      <c r="L240" s="51" t="s">
        <v>52</v>
      </c>
      <c r="M240" s="52" t="s">
        <v>47</v>
      </c>
      <c r="N240" s="53" t="s">
        <v>47</v>
      </c>
      <c r="O240" s="54" t="s">
        <v>530</v>
      </c>
      <c r="P240" s="55" t="s">
        <v>49</v>
      </c>
      <c r="Q240" s="56">
        <v>87547</v>
      </c>
      <c r="R240" s="57" t="s">
        <v>531</v>
      </c>
      <c r="S240" s="58" t="s">
        <v>66</v>
      </c>
      <c r="T240" s="59">
        <v>114.08</v>
      </c>
      <c r="U240" s="60"/>
      <c r="V240" s="60"/>
      <c r="W240" s="61"/>
      <c r="X240" s="62" t="s">
        <v>9</v>
      </c>
      <c r="Y240" s="63"/>
      <c r="Z240" s="63"/>
    </row>
    <row r="241" spans="1:26" s="64" customFormat="1" x14ac:dyDescent="0.2">
      <c r="A241" s="49">
        <f t="shared" si="0"/>
        <v>2</v>
      </c>
      <c r="B241" s="50">
        <f t="shared" ca="1" si="35"/>
        <v>2</v>
      </c>
      <c r="C241" s="50">
        <f t="shared" ca="1" si="13"/>
        <v>2</v>
      </c>
      <c r="D241" s="50">
        <f t="shared" ca="1" si="36"/>
        <v>5</v>
      </c>
      <c r="E241" s="50">
        <f t="shared" ca="1" si="14"/>
        <v>1</v>
      </c>
      <c r="F241" s="50">
        <f t="shared" ca="1" si="15"/>
        <v>13</v>
      </c>
      <c r="G241" s="50">
        <f t="shared" ca="1" si="16"/>
        <v>0</v>
      </c>
      <c r="H241" s="50">
        <f t="shared" ca="1" si="17"/>
        <v>0</v>
      </c>
      <c r="I241" s="50">
        <f t="shared" ca="1" si="8"/>
        <v>0</v>
      </c>
      <c r="J241" s="50">
        <f t="shared" ca="1" si="32"/>
        <v>42</v>
      </c>
      <c r="K241" s="50">
        <f t="shared" ca="1" si="33"/>
        <v>5</v>
      </c>
      <c r="L241" s="51" t="s">
        <v>52</v>
      </c>
      <c r="M241" s="52" t="s">
        <v>58</v>
      </c>
      <c r="N241" s="53" t="s">
        <v>58</v>
      </c>
      <c r="O241" s="54" t="s">
        <v>532</v>
      </c>
      <c r="P241" s="55"/>
      <c r="Q241" s="56"/>
      <c r="R241" s="89" t="s">
        <v>533</v>
      </c>
      <c r="S241" s="58" t="s">
        <v>48</v>
      </c>
      <c r="T241" s="59"/>
      <c r="U241" s="60"/>
      <c r="V241" s="60"/>
      <c r="W241" s="61"/>
      <c r="X241" s="62" t="s">
        <v>9</v>
      </c>
      <c r="Y241" s="63"/>
      <c r="Z241" s="63"/>
    </row>
    <row r="242" spans="1:26" s="64" customFormat="1" x14ac:dyDescent="0.2">
      <c r="A242" s="49">
        <f t="shared" si="0"/>
        <v>3</v>
      </c>
      <c r="B242" s="50">
        <f t="shared" ca="1" si="35"/>
        <v>3</v>
      </c>
      <c r="C242" s="50">
        <f t="shared" ca="1" si="13"/>
        <v>3</v>
      </c>
      <c r="D242" s="50">
        <f t="shared" ca="1" si="36"/>
        <v>2</v>
      </c>
      <c r="E242" s="50">
        <f t="shared" ca="1" si="14"/>
        <v>1</v>
      </c>
      <c r="F242" s="50">
        <f t="shared" ca="1" si="15"/>
        <v>13</v>
      </c>
      <c r="G242" s="50">
        <f t="shared" ca="1" si="16"/>
        <v>1</v>
      </c>
      <c r="H242" s="50">
        <f t="shared" ca="1" si="17"/>
        <v>0</v>
      </c>
      <c r="I242" s="50">
        <f t="shared" ca="1" si="8"/>
        <v>0</v>
      </c>
      <c r="J242" s="50">
        <f t="shared" ca="1" si="32"/>
        <v>4</v>
      </c>
      <c r="K242" s="50">
        <f t="shared" ca="1" si="33"/>
        <v>2</v>
      </c>
      <c r="L242" s="51" t="s">
        <v>52</v>
      </c>
      <c r="M242" s="52" t="s">
        <v>61</v>
      </c>
      <c r="N242" s="53" t="s">
        <v>61</v>
      </c>
      <c r="O242" s="54" t="s">
        <v>534</v>
      </c>
      <c r="P242" s="55" t="s">
        <v>49</v>
      </c>
      <c r="Q242" s="56"/>
      <c r="R242" s="57" t="s">
        <v>63</v>
      </c>
      <c r="S242" s="58" t="s">
        <v>48</v>
      </c>
      <c r="T242" s="59"/>
      <c r="U242" s="60"/>
      <c r="V242" s="60"/>
      <c r="W242" s="61"/>
      <c r="X242" s="62" t="s">
        <v>9</v>
      </c>
      <c r="Y242" s="63"/>
      <c r="Z242" s="63"/>
    </row>
    <row r="243" spans="1:26" s="64" customFormat="1" ht="22.5" x14ac:dyDescent="0.2">
      <c r="A243" s="49" t="str">
        <f t="shared" si="0"/>
        <v>S</v>
      </c>
      <c r="B243" s="50">
        <f t="shared" ca="1" si="35"/>
        <v>3</v>
      </c>
      <c r="C243" s="50" t="str">
        <f t="shared" ca="1" si="13"/>
        <v>S</v>
      </c>
      <c r="D243" s="50">
        <f t="shared" ca="1" si="36"/>
        <v>0</v>
      </c>
      <c r="E243" s="50">
        <f t="shared" ca="1" si="14"/>
        <v>1</v>
      </c>
      <c r="F243" s="50">
        <f t="shared" ca="1" si="15"/>
        <v>13</v>
      </c>
      <c r="G243" s="50">
        <f t="shared" ca="1" si="16"/>
        <v>1</v>
      </c>
      <c r="H243" s="50">
        <f t="shared" ca="1" si="17"/>
        <v>0</v>
      </c>
      <c r="I243" s="50">
        <f t="shared" ca="1" si="8"/>
        <v>0</v>
      </c>
      <c r="J243" s="50">
        <f t="shared" ca="1" si="32"/>
        <v>0</v>
      </c>
      <c r="K243" s="50">
        <f t="shared" ca="1" si="33"/>
        <v>0</v>
      </c>
      <c r="L243" s="51" t="s">
        <v>52</v>
      </c>
      <c r="M243" s="52" t="s">
        <v>47</v>
      </c>
      <c r="N243" s="53" t="s">
        <v>47</v>
      </c>
      <c r="O243" s="54" t="s">
        <v>535</v>
      </c>
      <c r="P243" s="55" t="s">
        <v>49</v>
      </c>
      <c r="Q243" s="56">
        <v>96116</v>
      </c>
      <c r="R243" s="57" t="s">
        <v>536</v>
      </c>
      <c r="S243" s="58" t="s">
        <v>66</v>
      </c>
      <c r="T243" s="59">
        <v>30.22</v>
      </c>
      <c r="U243" s="60"/>
      <c r="V243" s="60"/>
      <c r="W243" s="61"/>
      <c r="X243" s="62" t="s">
        <v>537</v>
      </c>
      <c r="Y243" s="63"/>
      <c r="Z243" s="63"/>
    </row>
    <row r="244" spans="1:26" s="64" customFormat="1" x14ac:dyDescent="0.2">
      <c r="A244" s="49">
        <f t="shared" si="0"/>
        <v>3</v>
      </c>
      <c r="B244" s="50">
        <f t="shared" ca="1" si="35"/>
        <v>3</v>
      </c>
      <c r="C244" s="50">
        <f t="shared" ca="1" si="13"/>
        <v>3</v>
      </c>
      <c r="D244" s="50">
        <f t="shared" ca="1" si="36"/>
        <v>2</v>
      </c>
      <c r="E244" s="50">
        <f t="shared" ca="1" si="14"/>
        <v>1</v>
      </c>
      <c r="F244" s="50">
        <f t="shared" ca="1" si="15"/>
        <v>13</v>
      </c>
      <c r="G244" s="50">
        <f t="shared" ca="1" si="16"/>
        <v>2</v>
      </c>
      <c r="H244" s="50">
        <f t="shared" ca="1" si="17"/>
        <v>0</v>
      </c>
      <c r="I244" s="50">
        <f t="shared" ca="1" si="8"/>
        <v>0</v>
      </c>
      <c r="J244" s="50">
        <f t="shared" ca="1" si="32"/>
        <v>2</v>
      </c>
      <c r="K244" s="50">
        <f t="shared" ca="1" si="33"/>
        <v>9</v>
      </c>
      <c r="L244" s="51" t="s">
        <v>52</v>
      </c>
      <c r="M244" s="52" t="s">
        <v>61</v>
      </c>
      <c r="N244" s="53" t="s">
        <v>61</v>
      </c>
      <c r="O244" s="54" t="s">
        <v>538</v>
      </c>
      <c r="P244" s="55" t="s">
        <v>49</v>
      </c>
      <c r="Q244" s="56"/>
      <c r="R244" s="57" t="s">
        <v>87</v>
      </c>
      <c r="S244" s="58" t="s">
        <v>48</v>
      </c>
      <c r="T244" s="59"/>
      <c r="U244" s="60"/>
      <c r="V244" s="60"/>
      <c r="W244" s="61"/>
      <c r="X244" s="62" t="s">
        <v>9</v>
      </c>
      <c r="Y244" s="63"/>
      <c r="Z244" s="63"/>
    </row>
    <row r="245" spans="1:26" s="64" customFormat="1" ht="22.5" x14ac:dyDescent="0.2">
      <c r="A245" s="49" t="str">
        <f t="shared" si="0"/>
        <v>S</v>
      </c>
      <c r="B245" s="50">
        <f t="shared" ca="1" si="35"/>
        <v>3</v>
      </c>
      <c r="C245" s="50" t="str">
        <f t="shared" ca="1" si="13"/>
        <v>S</v>
      </c>
      <c r="D245" s="50">
        <f t="shared" ca="1" si="36"/>
        <v>0</v>
      </c>
      <c r="E245" s="50">
        <f t="shared" ca="1" si="14"/>
        <v>1</v>
      </c>
      <c r="F245" s="50">
        <f t="shared" ca="1" si="15"/>
        <v>13</v>
      </c>
      <c r="G245" s="50">
        <f t="shared" ca="1" si="16"/>
        <v>2</v>
      </c>
      <c r="H245" s="50">
        <f t="shared" ca="1" si="17"/>
        <v>0</v>
      </c>
      <c r="I245" s="50">
        <f t="shared" ca="1" si="8"/>
        <v>0</v>
      </c>
      <c r="J245" s="50">
        <f t="shared" ca="1" si="32"/>
        <v>0</v>
      </c>
      <c r="K245" s="50">
        <f t="shared" ca="1" si="33"/>
        <v>0</v>
      </c>
      <c r="L245" s="51" t="s">
        <v>52</v>
      </c>
      <c r="M245" s="52" t="s">
        <v>47</v>
      </c>
      <c r="N245" s="53" t="s">
        <v>47</v>
      </c>
      <c r="O245" s="54" t="s">
        <v>539</v>
      </c>
      <c r="P245" s="55" t="s">
        <v>49</v>
      </c>
      <c r="Q245" s="56">
        <v>96116</v>
      </c>
      <c r="R245" s="57" t="s">
        <v>536</v>
      </c>
      <c r="S245" s="58" t="s">
        <v>66</v>
      </c>
      <c r="T245" s="59">
        <v>105.96</v>
      </c>
      <c r="U245" s="60"/>
      <c r="V245" s="60"/>
      <c r="W245" s="61"/>
      <c r="X245" s="62" t="s">
        <v>537</v>
      </c>
      <c r="Y245" s="63"/>
      <c r="Z245" s="63"/>
    </row>
    <row r="246" spans="1:26" s="64" customFormat="1" x14ac:dyDescent="0.2">
      <c r="A246" s="49">
        <f t="shared" si="0"/>
        <v>2</v>
      </c>
      <c r="B246" s="50">
        <f t="shared" ca="1" si="35"/>
        <v>2</v>
      </c>
      <c r="C246" s="50">
        <f t="shared" ca="1" si="13"/>
        <v>2</v>
      </c>
      <c r="D246" s="50">
        <f t="shared" ca="1" si="36"/>
        <v>14</v>
      </c>
      <c r="E246" s="50">
        <f t="shared" ca="1" si="14"/>
        <v>1</v>
      </c>
      <c r="F246" s="50">
        <f t="shared" ca="1" si="15"/>
        <v>14</v>
      </c>
      <c r="G246" s="50">
        <f t="shared" ca="1" si="16"/>
        <v>0</v>
      </c>
      <c r="H246" s="50">
        <f t="shared" ca="1" si="17"/>
        <v>0</v>
      </c>
      <c r="I246" s="50">
        <f t="shared" ca="1" si="8"/>
        <v>0</v>
      </c>
      <c r="J246" s="50">
        <f t="shared" ca="1" si="32"/>
        <v>37</v>
      </c>
      <c r="K246" s="50">
        <f t="shared" ca="1" si="33"/>
        <v>14</v>
      </c>
      <c r="L246" s="51" t="s">
        <v>52</v>
      </c>
      <c r="M246" s="52" t="s">
        <v>58</v>
      </c>
      <c r="N246" s="53" t="s">
        <v>58</v>
      </c>
      <c r="O246" s="54" t="s">
        <v>540</v>
      </c>
      <c r="P246" s="55"/>
      <c r="Q246" s="56"/>
      <c r="R246" s="89" t="s">
        <v>541</v>
      </c>
      <c r="S246" s="58" t="s">
        <v>48</v>
      </c>
      <c r="T246" s="59"/>
      <c r="U246" s="60"/>
      <c r="V246" s="60"/>
      <c r="W246" s="61"/>
      <c r="X246" s="62" t="s">
        <v>9</v>
      </c>
      <c r="Y246" s="63"/>
      <c r="Z246" s="63"/>
    </row>
    <row r="247" spans="1:26" s="64" customFormat="1" x14ac:dyDescent="0.2">
      <c r="A247" s="49">
        <f t="shared" ref="A247:A259" si="39">CHOOSE(1+LOG(1+2*(ORÇAMENTO.Nivel="Nível 1")+4*(ORÇAMENTO.Nivel="Nível 2")+8*(ORÇAMENTO.Nivel="Nível 3")+16*(ORÇAMENTO.Nivel="Nível 4")+32*(ORÇAMENTO.Nivel="Serviço"),2),0,1,2,3,4,"S")</f>
        <v>3</v>
      </c>
      <c r="B247" s="50">
        <f t="shared" ca="1" si="35"/>
        <v>3</v>
      </c>
      <c r="C247" s="50">
        <f t="shared" ca="1" si="13"/>
        <v>3</v>
      </c>
      <c r="D247" s="50">
        <f t="shared" ca="1" si="36"/>
        <v>3</v>
      </c>
      <c r="E247" s="50">
        <f t="shared" ca="1" si="14"/>
        <v>1</v>
      </c>
      <c r="F247" s="50">
        <f t="shared" ca="1" si="15"/>
        <v>14</v>
      </c>
      <c r="G247" s="50">
        <f t="shared" ca="1" si="16"/>
        <v>1</v>
      </c>
      <c r="H247" s="50">
        <f t="shared" ca="1" si="17"/>
        <v>0</v>
      </c>
      <c r="I247" s="50">
        <f t="shared" ca="1" si="8"/>
        <v>0</v>
      </c>
      <c r="J247" s="50">
        <f t="shared" ca="1" si="32"/>
        <v>13</v>
      </c>
      <c r="K247" s="50">
        <f t="shared" ca="1" si="33"/>
        <v>3</v>
      </c>
      <c r="L247" s="51" t="s">
        <v>52</v>
      </c>
      <c r="M247" s="52" t="s">
        <v>61</v>
      </c>
      <c r="N247" s="53" t="s">
        <v>61</v>
      </c>
      <c r="O247" s="54" t="s">
        <v>542</v>
      </c>
      <c r="P247" s="55" t="s">
        <v>49</v>
      </c>
      <c r="Q247" s="56"/>
      <c r="R247" s="57" t="s">
        <v>63</v>
      </c>
      <c r="S247" s="58" t="s">
        <v>48</v>
      </c>
      <c r="T247" s="59"/>
      <c r="U247" s="60"/>
      <c r="V247" s="60"/>
      <c r="W247" s="61"/>
      <c r="X247" s="62" t="s">
        <v>9</v>
      </c>
      <c r="Y247" s="63"/>
      <c r="Z247" s="63"/>
    </row>
    <row r="248" spans="1:26" s="64" customFormat="1" ht="33.75" x14ac:dyDescent="0.2">
      <c r="A248" s="49" t="str">
        <f t="shared" si="39"/>
        <v>S</v>
      </c>
      <c r="B248" s="50">
        <f t="shared" ca="1" si="35"/>
        <v>3</v>
      </c>
      <c r="C248" s="50" t="str">
        <f t="shared" ca="1" si="13"/>
        <v>S</v>
      </c>
      <c r="D248" s="50">
        <f t="shared" ca="1" si="36"/>
        <v>0</v>
      </c>
      <c r="E248" s="50">
        <f t="shared" ca="1" si="14"/>
        <v>1</v>
      </c>
      <c r="F248" s="50">
        <f t="shared" ca="1" si="15"/>
        <v>14</v>
      </c>
      <c r="G248" s="50">
        <f t="shared" ca="1" si="16"/>
        <v>1</v>
      </c>
      <c r="H248" s="50">
        <f t="shared" ca="1" si="17"/>
        <v>0</v>
      </c>
      <c r="I248" s="50">
        <f t="shared" ca="1" si="8"/>
        <v>0</v>
      </c>
      <c r="J248" s="50">
        <f t="shared" ca="1" si="32"/>
        <v>0</v>
      </c>
      <c r="K248" s="50">
        <f t="shared" ca="1" si="33"/>
        <v>0</v>
      </c>
      <c r="L248" s="51" t="s">
        <v>52</v>
      </c>
      <c r="M248" s="52" t="s">
        <v>47</v>
      </c>
      <c r="N248" s="53" t="s">
        <v>47</v>
      </c>
      <c r="O248" s="54" t="s">
        <v>543</v>
      </c>
      <c r="P248" s="55" t="s">
        <v>49</v>
      </c>
      <c r="Q248" s="56">
        <v>87251</v>
      </c>
      <c r="R248" s="57" t="s">
        <v>544</v>
      </c>
      <c r="S248" s="58" t="s">
        <v>66</v>
      </c>
      <c r="T248" s="59">
        <v>30.22</v>
      </c>
      <c r="U248" s="60"/>
      <c r="V248" s="60"/>
      <c r="W248" s="61"/>
      <c r="X248" s="62" t="s">
        <v>9</v>
      </c>
      <c r="Y248" s="63"/>
      <c r="Z248" s="63"/>
    </row>
    <row r="249" spans="1:26" s="64" customFormat="1" ht="33.75" x14ac:dyDescent="0.2">
      <c r="A249" s="49" t="str">
        <f t="shared" si="39"/>
        <v>S</v>
      </c>
      <c r="B249" s="50">
        <f t="shared" ca="1" si="35"/>
        <v>3</v>
      </c>
      <c r="C249" s="50" t="str">
        <f t="shared" ca="1" si="13"/>
        <v>S</v>
      </c>
      <c r="D249" s="50">
        <f t="shared" ca="1" si="36"/>
        <v>0</v>
      </c>
      <c r="E249" s="50">
        <f t="shared" ca="1" si="14"/>
        <v>1</v>
      </c>
      <c r="F249" s="50">
        <f t="shared" ca="1" si="15"/>
        <v>14</v>
      </c>
      <c r="G249" s="50">
        <f t="shared" ca="1" si="16"/>
        <v>1</v>
      </c>
      <c r="H249" s="50">
        <f t="shared" ca="1" si="17"/>
        <v>0</v>
      </c>
      <c r="I249" s="50">
        <f t="shared" ca="1" si="8"/>
        <v>0</v>
      </c>
      <c r="J249" s="50">
        <f t="shared" ca="1" si="32"/>
        <v>0</v>
      </c>
      <c r="K249" s="50">
        <f t="shared" ca="1" si="33"/>
        <v>0</v>
      </c>
      <c r="L249" s="51" t="s">
        <v>52</v>
      </c>
      <c r="M249" s="52" t="s">
        <v>47</v>
      </c>
      <c r="N249" s="53" t="s">
        <v>47</v>
      </c>
      <c r="O249" s="54" t="s">
        <v>545</v>
      </c>
      <c r="P249" s="55" t="s">
        <v>57</v>
      </c>
      <c r="Q249" s="56">
        <v>220100</v>
      </c>
      <c r="R249" s="57" t="s">
        <v>546</v>
      </c>
      <c r="S249" s="58" t="s">
        <v>82</v>
      </c>
      <c r="T249" s="59">
        <v>10.32</v>
      </c>
      <c r="U249" s="60"/>
      <c r="V249" s="60"/>
      <c r="W249" s="61"/>
      <c r="X249" s="62" t="s">
        <v>9</v>
      </c>
      <c r="Y249" s="63"/>
      <c r="Z249" s="63"/>
    </row>
    <row r="250" spans="1:26" s="64" customFormat="1" x14ac:dyDescent="0.2">
      <c r="A250" s="49">
        <f t="shared" si="39"/>
        <v>3</v>
      </c>
      <c r="B250" s="50">
        <f t="shared" ca="1" si="35"/>
        <v>3</v>
      </c>
      <c r="C250" s="50">
        <f t="shared" ca="1" si="13"/>
        <v>3</v>
      </c>
      <c r="D250" s="50">
        <f t="shared" ca="1" si="36"/>
        <v>3</v>
      </c>
      <c r="E250" s="50">
        <f t="shared" ca="1" si="14"/>
        <v>1</v>
      </c>
      <c r="F250" s="50">
        <f t="shared" ca="1" si="15"/>
        <v>14</v>
      </c>
      <c r="G250" s="50">
        <f t="shared" ca="1" si="16"/>
        <v>2</v>
      </c>
      <c r="H250" s="50">
        <f t="shared" ca="1" si="17"/>
        <v>0</v>
      </c>
      <c r="I250" s="50">
        <f t="shared" ca="1" si="8"/>
        <v>0</v>
      </c>
      <c r="J250" s="50">
        <f t="shared" ca="1" si="32"/>
        <v>10</v>
      </c>
      <c r="K250" s="50">
        <f t="shared" ca="1" si="33"/>
        <v>3</v>
      </c>
      <c r="L250" s="51" t="s">
        <v>52</v>
      </c>
      <c r="M250" s="52" t="s">
        <v>61</v>
      </c>
      <c r="N250" s="53" t="s">
        <v>61</v>
      </c>
      <c r="O250" s="54" t="s">
        <v>547</v>
      </c>
      <c r="P250" s="55" t="s">
        <v>49</v>
      </c>
      <c r="Q250" s="56"/>
      <c r="R250" s="57" t="s">
        <v>87</v>
      </c>
      <c r="S250" s="58" t="s">
        <v>48</v>
      </c>
      <c r="T250" s="59"/>
      <c r="U250" s="60"/>
      <c r="V250" s="60"/>
      <c r="W250" s="61"/>
      <c r="X250" s="62" t="s">
        <v>9</v>
      </c>
      <c r="Y250" s="63"/>
      <c r="Z250" s="63"/>
    </row>
    <row r="251" spans="1:26" s="64" customFormat="1" ht="22.5" x14ac:dyDescent="0.2">
      <c r="A251" s="49" t="str">
        <f t="shared" si="39"/>
        <v>S</v>
      </c>
      <c r="B251" s="50">
        <f t="shared" ca="1" si="35"/>
        <v>3</v>
      </c>
      <c r="C251" s="50" t="str">
        <f t="shared" ca="1" si="13"/>
        <v>S</v>
      </c>
      <c r="D251" s="50">
        <f t="shared" ca="1" si="36"/>
        <v>0</v>
      </c>
      <c r="E251" s="50">
        <f t="shared" ca="1" si="14"/>
        <v>1</v>
      </c>
      <c r="F251" s="50">
        <f t="shared" ca="1" si="15"/>
        <v>14</v>
      </c>
      <c r="G251" s="50">
        <f t="shared" ca="1" si="16"/>
        <v>2</v>
      </c>
      <c r="H251" s="50">
        <f t="shared" ca="1" si="17"/>
        <v>0</v>
      </c>
      <c r="I251" s="50">
        <f t="shared" ca="1" si="8"/>
        <v>0</v>
      </c>
      <c r="J251" s="50">
        <f t="shared" ca="1" si="32"/>
        <v>0</v>
      </c>
      <c r="K251" s="50">
        <f t="shared" ca="1" si="33"/>
        <v>0</v>
      </c>
      <c r="L251" s="51" t="s">
        <v>52</v>
      </c>
      <c r="M251" s="52" t="s">
        <v>47</v>
      </c>
      <c r="N251" s="53" t="s">
        <v>47</v>
      </c>
      <c r="O251" s="54" t="s">
        <v>548</v>
      </c>
      <c r="P251" s="55" t="s">
        <v>49</v>
      </c>
      <c r="Q251" s="56">
        <v>84191</v>
      </c>
      <c r="R251" s="57" t="s">
        <v>549</v>
      </c>
      <c r="S251" s="58" t="s">
        <v>66</v>
      </c>
      <c r="T251" s="59">
        <v>148.77000000000001</v>
      </c>
      <c r="U251" s="60"/>
      <c r="V251" s="60"/>
      <c r="W251" s="61"/>
      <c r="X251" s="62" t="s">
        <v>550</v>
      </c>
      <c r="Y251" s="63"/>
      <c r="Z251" s="63"/>
    </row>
    <row r="252" spans="1:26" s="64" customFormat="1" x14ac:dyDescent="0.2">
      <c r="A252" s="49" t="str">
        <f t="shared" si="39"/>
        <v>S</v>
      </c>
      <c r="B252" s="50">
        <f t="shared" ca="1" si="35"/>
        <v>3</v>
      </c>
      <c r="C252" s="50" t="str">
        <f t="shared" ca="1" si="13"/>
        <v>S</v>
      </c>
      <c r="D252" s="50">
        <f t="shared" ca="1" si="36"/>
        <v>0</v>
      </c>
      <c r="E252" s="50">
        <f t="shared" ca="1" si="14"/>
        <v>1</v>
      </c>
      <c r="F252" s="50">
        <f t="shared" ca="1" si="15"/>
        <v>14</v>
      </c>
      <c r="G252" s="50">
        <f t="shared" ca="1" si="16"/>
        <v>2</v>
      </c>
      <c r="H252" s="50">
        <f t="shared" ca="1" si="17"/>
        <v>0</v>
      </c>
      <c r="I252" s="50">
        <f t="shared" ca="1" si="8"/>
        <v>0</v>
      </c>
      <c r="J252" s="50">
        <f t="shared" ca="1" si="32"/>
        <v>0</v>
      </c>
      <c r="K252" s="50">
        <f t="shared" ca="1" si="33"/>
        <v>0</v>
      </c>
      <c r="L252" s="51" t="s">
        <v>52</v>
      </c>
      <c r="M252" s="52" t="s">
        <v>47</v>
      </c>
      <c r="N252" s="53" t="s">
        <v>47</v>
      </c>
      <c r="O252" s="54" t="s">
        <v>551</v>
      </c>
      <c r="P252" s="55" t="s">
        <v>57</v>
      </c>
      <c r="Q252" s="56">
        <v>221104</v>
      </c>
      <c r="R252" s="57" t="s">
        <v>552</v>
      </c>
      <c r="S252" s="58" t="s">
        <v>82</v>
      </c>
      <c r="T252" s="59">
        <v>148.77000000000001</v>
      </c>
      <c r="U252" s="60"/>
      <c r="V252" s="60"/>
      <c r="W252" s="61"/>
      <c r="X252" s="62" t="s">
        <v>9</v>
      </c>
      <c r="Y252" s="63"/>
      <c r="Z252" s="63"/>
    </row>
    <row r="253" spans="1:26" s="64" customFormat="1" x14ac:dyDescent="0.2">
      <c r="A253" s="49">
        <f t="shared" si="39"/>
        <v>3</v>
      </c>
      <c r="B253" s="50">
        <f t="shared" ca="1" si="35"/>
        <v>3</v>
      </c>
      <c r="C253" s="50">
        <f t="shared" ca="1" si="13"/>
        <v>3</v>
      </c>
      <c r="D253" s="50">
        <f t="shared" ca="1" si="36"/>
        <v>3</v>
      </c>
      <c r="E253" s="50">
        <f t="shared" ca="1" si="14"/>
        <v>1</v>
      </c>
      <c r="F253" s="50">
        <f t="shared" ca="1" si="15"/>
        <v>14</v>
      </c>
      <c r="G253" s="50">
        <f t="shared" ca="1" si="16"/>
        <v>3</v>
      </c>
      <c r="H253" s="50">
        <f t="shared" ca="1" si="17"/>
        <v>0</v>
      </c>
      <c r="I253" s="50">
        <f t="shared" ca="1" si="8"/>
        <v>0</v>
      </c>
      <c r="J253" s="50">
        <f t="shared" ca="1" si="32"/>
        <v>7</v>
      </c>
      <c r="K253" s="50">
        <f t="shared" ca="1" si="33"/>
        <v>3</v>
      </c>
      <c r="L253" s="51" t="s">
        <v>52</v>
      </c>
      <c r="M253" s="52" t="s">
        <v>61</v>
      </c>
      <c r="N253" s="53" t="s">
        <v>61</v>
      </c>
      <c r="O253" s="54" t="s">
        <v>553</v>
      </c>
      <c r="P253" s="55" t="s">
        <v>49</v>
      </c>
      <c r="Q253" s="56"/>
      <c r="R253" s="57" t="s">
        <v>94</v>
      </c>
      <c r="S253" s="58" t="s">
        <v>48</v>
      </c>
      <c r="T253" s="59"/>
      <c r="U253" s="60"/>
      <c r="V253" s="60"/>
      <c r="W253" s="61"/>
      <c r="X253" s="62" t="s">
        <v>9</v>
      </c>
      <c r="Y253" s="63"/>
      <c r="Z253" s="63"/>
    </row>
    <row r="254" spans="1:26" s="64" customFormat="1" ht="22.5" x14ac:dyDescent="0.2">
      <c r="A254" s="49" t="str">
        <f t="shared" si="39"/>
        <v>S</v>
      </c>
      <c r="B254" s="50">
        <f t="shared" ca="1" si="35"/>
        <v>3</v>
      </c>
      <c r="C254" s="50" t="str">
        <f t="shared" ca="1" si="13"/>
        <v>S</v>
      </c>
      <c r="D254" s="50">
        <f t="shared" ca="1" si="36"/>
        <v>0</v>
      </c>
      <c r="E254" s="50">
        <f t="shared" ca="1" si="14"/>
        <v>1</v>
      </c>
      <c r="F254" s="50">
        <f t="shared" ca="1" si="15"/>
        <v>14</v>
      </c>
      <c r="G254" s="50">
        <f t="shared" ca="1" si="16"/>
        <v>3</v>
      </c>
      <c r="H254" s="50">
        <f t="shared" ca="1" si="17"/>
        <v>0</v>
      </c>
      <c r="I254" s="50">
        <f t="shared" ca="1" si="8"/>
        <v>0</v>
      </c>
      <c r="J254" s="50">
        <f t="shared" ca="1" si="32"/>
        <v>0</v>
      </c>
      <c r="K254" s="50">
        <f t="shared" ca="1" si="33"/>
        <v>0</v>
      </c>
      <c r="L254" s="51" t="s">
        <v>52</v>
      </c>
      <c r="M254" s="52" t="s">
        <v>47</v>
      </c>
      <c r="N254" s="53" t="s">
        <v>47</v>
      </c>
      <c r="O254" s="54" t="s">
        <v>554</v>
      </c>
      <c r="P254" s="55" t="s">
        <v>49</v>
      </c>
      <c r="Q254" s="56">
        <v>84191</v>
      </c>
      <c r="R254" s="57" t="s">
        <v>549</v>
      </c>
      <c r="S254" s="58" t="s">
        <v>66</v>
      </c>
      <c r="T254" s="59">
        <v>36.729999999999997</v>
      </c>
      <c r="U254" s="60"/>
      <c r="V254" s="60"/>
      <c r="W254" s="61"/>
      <c r="X254" s="62" t="s">
        <v>550</v>
      </c>
      <c r="Y254" s="63"/>
      <c r="Z254" s="63"/>
    </row>
    <row r="255" spans="1:26" s="64" customFormat="1" x14ac:dyDescent="0.2">
      <c r="A255" s="49" t="str">
        <f t="shared" si="39"/>
        <v>S</v>
      </c>
      <c r="B255" s="50">
        <f t="shared" ca="1" si="35"/>
        <v>3</v>
      </c>
      <c r="C255" s="50" t="str">
        <f t="shared" ca="1" si="13"/>
        <v>S</v>
      </c>
      <c r="D255" s="50">
        <f t="shared" ca="1" si="36"/>
        <v>0</v>
      </c>
      <c r="E255" s="50">
        <f t="shared" ca="1" si="14"/>
        <v>1</v>
      </c>
      <c r="F255" s="50">
        <f t="shared" ca="1" si="15"/>
        <v>14</v>
      </c>
      <c r="G255" s="50">
        <f t="shared" ca="1" si="16"/>
        <v>3</v>
      </c>
      <c r="H255" s="50">
        <f t="shared" ca="1" si="17"/>
        <v>0</v>
      </c>
      <c r="I255" s="50">
        <f t="shared" ca="1" si="8"/>
        <v>0</v>
      </c>
      <c r="J255" s="50">
        <f t="shared" ca="1" si="32"/>
        <v>0</v>
      </c>
      <c r="K255" s="50">
        <f t="shared" ca="1" si="33"/>
        <v>0</v>
      </c>
      <c r="L255" s="51" t="s">
        <v>52</v>
      </c>
      <c r="M255" s="52" t="s">
        <v>47</v>
      </c>
      <c r="N255" s="53" t="s">
        <v>47</v>
      </c>
      <c r="O255" s="54" t="s">
        <v>555</v>
      </c>
      <c r="P255" s="55" t="s">
        <v>57</v>
      </c>
      <c r="Q255" s="56">
        <v>221104</v>
      </c>
      <c r="R255" s="57" t="s">
        <v>552</v>
      </c>
      <c r="S255" s="58" t="s">
        <v>82</v>
      </c>
      <c r="T255" s="59">
        <v>36.729999999999997</v>
      </c>
      <c r="U255" s="60"/>
      <c r="V255" s="60"/>
      <c r="W255" s="61"/>
      <c r="X255" s="62" t="s">
        <v>9</v>
      </c>
      <c r="Y255" s="63"/>
      <c r="Z255" s="63"/>
    </row>
    <row r="256" spans="1:26" s="64" customFormat="1" x14ac:dyDescent="0.2">
      <c r="A256" s="49">
        <f t="shared" si="39"/>
        <v>3</v>
      </c>
      <c r="B256" s="50">
        <f t="shared" ca="1" si="35"/>
        <v>3</v>
      </c>
      <c r="C256" s="50">
        <f t="shared" ca="1" si="13"/>
        <v>3</v>
      </c>
      <c r="D256" s="50">
        <f t="shared" ca="1" si="36"/>
        <v>4</v>
      </c>
      <c r="E256" s="50">
        <f t="shared" ca="1" si="14"/>
        <v>1</v>
      </c>
      <c r="F256" s="50">
        <f t="shared" ca="1" si="15"/>
        <v>14</v>
      </c>
      <c r="G256" s="50">
        <f t="shared" ca="1" si="16"/>
        <v>4</v>
      </c>
      <c r="H256" s="50">
        <f t="shared" ca="1" si="17"/>
        <v>0</v>
      </c>
      <c r="I256" s="50">
        <f t="shared" ca="1" si="8"/>
        <v>0</v>
      </c>
      <c r="J256" s="50">
        <f t="shared" ca="1" si="32"/>
        <v>4</v>
      </c>
      <c r="K256" s="50">
        <f t="shared" ca="1" si="33"/>
        <v>23</v>
      </c>
      <c r="L256" s="51" t="s">
        <v>52</v>
      </c>
      <c r="M256" s="52" t="s">
        <v>61</v>
      </c>
      <c r="N256" s="53" t="s">
        <v>61</v>
      </c>
      <c r="O256" s="54" t="s">
        <v>556</v>
      </c>
      <c r="P256" s="55" t="s">
        <v>49</v>
      </c>
      <c r="Q256" s="56"/>
      <c r="R256" s="57" t="s">
        <v>97</v>
      </c>
      <c r="S256" s="58" t="s">
        <v>48</v>
      </c>
      <c r="T256" s="59"/>
      <c r="U256" s="60"/>
      <c r="V256" s="60"/>
      <c r="W256" s="61"/>
      <c r="X256" s="62" t="s">
        <v>9</v>
      </c>
      <c r="Y256" s="63"/>
      <c r="Z256" s="63"/>
    </row>
    <row r="257" spans="1:26" s="64" customFormat="1" ht="22.5" x14ac:dyDescent="0.2">
      <c r="A257" s="49" t="str">
        <f t="shared" si="39"/>
        <v>S</v>
      </c>
      <c r="B257" s="50">
        <f t="shared" ca="1" si="35"/>
        <v>3</v>
      </c>
      <c r="C257" s="50" t="str">
        <f t="shared" ca="1" si="13"/>
        <v>S</v>
      </c>
      <c r="D257" s="50">
        <f t="shared" ca="1" si="36"/>
        <v>0</v>
      </c>
      <c r="E257" s="50">
        <f t="shared" ca="1" si="14"/>
        <v>1</v>
      </c>
      <c r="F257" s="50">
        <f t="shared" ca="1" si="15"/>
        <v>14</v>
      </c>
      <c r="G257" s="50">
        <f t="shared" ca="1" si="16"/>
        <v>4</v>
      </c>
      <c r="H257" s="50">
        <f t="shared" ca="1" si="17"/>
        <v>0</v>
      </c>
      <c r="I257" s="50">
        <f t="shared" ca="1" si="8"/>
        <v>0</v>
      </c>
      <c r="J257" s="50">
        <f t="shared" ca="1" si="32"/>
        <v>0</v>
      </c>
      <c r="K257" s="50">
        <f t="shared" ca="1" si="33"/>
        <v>0</v>
      </c>
      <c r="L257" s="51" t="s">
        <v>52</v>
      </c>
      <c r="M257" s="52" t="s">
        <v>47</v>
      </c>
      <c r="N257" s="53" t="s">
        <v>47</v>
      </c>
      <c r="O257" s="54" t="s">
        <v>557</v>
      </c>
      <c r="P257" s="55" t="s">
        <v>49</v>
      </c>
      <c r="Q257" s="56">
        <v>84191</v>
      </c>
      <c r="R257" s="57" t="s">
        <v>549</v>
      </c>
      <c r="S257" s="58" t="s">
        <v>66</v>
      </c>
      <c r="T257" s="59">
        <v>107.37</v>
      </c>
      <c r="U257" s="60"/>
      <c r="V257" s="60"/>
      <c r="W257" s="61"/>
      <c r="X257" s="62" t="s">
        <v>550</v>
      </c>
      <c r="Y257" s="63"/>
      <c r="Z257" s="63"/>
    </row>
    <row r="258" spans="1:26" s="64" customFormat="1" x14ac:dyDescent="0.2">
      <c r="A258" s="49" t="str">
        <f t="shared" si="39"/>
        <v>S</v>
      </c>
      <c r="B258" s="50">
        <f t="shared" ca="1" si="35"/>
        <v>3</v>
      </c>
      <c r="C258" s="50" t="str">
        <f t="shared" ca="1" si="13"/>
        <v>S</v>
      </c>
      <c r="D258" s="50">
        <f t="shared" ca="1" si="36"/>
        <v>0</v>
      </c>
      <c r="E258" s="50">
        <f t="shared" ca="1" si="14"/>
        <v>1</v>
      </c>
      <c r="F258" s="50">
        <f t="shared" ca="1" si="15"/>
        <v>14</v>
      </c>
      <c r="G258" s="50">
        <f t="shared" ca="1" si="16"/>
        <v>4</v>
      </c>
      <c r="H258" s="50">
        <f t="shared" ca="1" si="17"/>
        <v>0</v>
      </c>
      <c r="I258" s="50">
        <f t="shared" ca="1" si="8"/>
        <v>0</v>
      </c>
      <c r="J258" s="50">
        <f t="shared" ca="1" si="32"/>
        <v>0</v>
      </c>
      <c r="K258" s="50">
        <f t="shared" ca="1" si="33"/>
        <v>0</v>
      </c>
      <c r="L258" s="51" t="s">
        <v>52</v>
      </c>
      <c r="M258" s="52" t="s">
        <v>47</v>
      </c>
      <c r="N258" s="53" t="s">
        <v>47</v>
      </c>
      <c r="O258" s="54" t="s">
        <v>558</v>
      </c>
      <c r="P258" s="55" t="s">
        <v>57</v>
      </c>
      <c r="Q258" s="56">
        <v>221104</v>
      </c>
      <c r="R258" s="57" t="s">
        <v>552</v>
      </c>
      <c r="S258" s="58" t="s">
        <v>82</v>
      </c>
      <c r="T258" s="59">
        <v>107.37</v>
      </c>
      <c r="U258" s="60"/>
      <c r="V258" s="60"/>
      <c r="W258" s="61"/>
      <c r="X258" s="62" t="s">
        <v>9</v>
      </c>
      <c r="Y258" s="63"/>
      <c r="Z258" s="63"/>
    </row>
    <row r="259" spans="1:26" s="64" customFormat="1" ht="33.75" x14ac:dyDescent="0.2">
      <c r="A259" s="49" t="str">
        <f t="shared" si="39"/>
        <v>S</v>
      </c>
      <c r="B259" s="50">
        <f t="shared" ca="1" si="35"/>
        <v>3</v>
      </c>
      <c r="C259" s="50" t="str">
        <f t="shared" ca="1" si="13"/>
        <v>S</v>
      </c>
      <c r="D259" s="50">
        <f t="shared" ca="1" si="36"/>
        <v>0</v>
      </c>
      <c r="E259" s="50">
        <f t="shared" ca="1" si="14"/>
        <v>1</v>
      </c>
      <c r="F259" s="50">
        <f t="shared" ca="1" si="15"/>
        <v>14</v>
      </c>
      <c r="G259" s="50">
        <f t="shared" ca="1" si="16"/>
        <v>4</v>
      </c>
      <c r="H259" s="50">
        <f t="shared" ca="1" si="17"/>
        <v>0</v>
      </c>
      <c r="I259" s="50">
        <f t="shared" ca="1" si="8"/>
        <v>0</v>
      </c>
      <c r="J259" s="50">
        <f t="shared" ca="1" si="32"/>
        <v>0</v>
      </c>
      <c r="K259" s="50">
        <f t="shared" ca="1" si="33"/>
        <v>0</v>
      </c>
      <c r="L259" s="51" t="s">
        <v>52</v>
      </c>
      <c r="M259" s="52" t="s">
        <v>47</v>
      </c>
      <c r="N259" s="53" t="s">
        <v>47</v>
      </c>
      <c r="O259" s="54" t="s">
        <v>559</v>
      </c>
      <c r="P259" s="55" t="s">
        <v>57</v>
      </c>
      <c r="Q259" s="56">
        <v>220100</v>
      </c>
      <c r="R259" s="57" t="s">
        <v>546</v>
      </c>
      <c r="S259" s="58" t="s">
        <v>82</v>
      </c>
      <c r="T259" s="59">
        <v>8.64</v>
      </c>
      <c r="U259" s="60"/>
      <c r="V259" s="60"/>
      <c r="W259" s="61"/>
      <c r="X259" s="62" t="s">
        <v>9</v>
      </c>
      <c r="Y259" s="63"/>
      <c r="Z259" s="63"/>
    </row>
    <row r="260" spans="1:26" s="64" customFormat="1" x14ac:dyDescent="0.2">
      <c r="A260" s="49">
        <f t="shared" si="0"/>
        <v>2</v>
      </c>
      <c r="B260" s="50">
        <f t="shared" ca="1" si="35"/>
        <v>2</v>
      </c>
      <c r="C260" s="50">
        <f t="shared" ca="1" si="13"/>
        <v>2</v>
      </c>
      <c r="D260" s="50">
        <f t="shared" ca="1" si="36"/>
        <v>3</v>
      </c>
      <c r="E260" s="50">
        <f t="shared" ca="1" si="14"/>
        <v>1</v>
      </c>
      <c r="F260" s="50">
        <f t="shared" ca="1" si="15"/>
        <v>15</v>
      </c>
      <c r="G260" s="50">
        <f t="shared" ca="1" si="16"/>
        <v>0</v>
      </c>
      <c r="H260" s="50">
        <f t="shared" ca="1" si="17"/>
        <v>0</v>
      </c>
      <c r="I260" s="50">
        <f t="shared" ca="1" si="8"/>
        <v>0</v>
      </c>
      <c r="J260" s="50">
        <f t="shared" ca="1" si="32"/>
        <v>23</v>
      </c>
      <c r="K260" s="50">
        <f t="shared" ca="1" si="33"/>
        <v>3</v>
      </c>
      <c r="L260" s="51" t="s">
        <v>52</v>
      </c>
      <c r="M260" s="52" t="s">
        <v>58</v>
      </c>
      <c r="N260" s="53" t="s">
        <v>58</v>
      </c>
      <c r="O260" s="54" t="s">
        <v>560</v>
      </c>
      <c r="P260" s="55"/>
      <c r="Q260" s="56"/>
      <c r="R260" s="89" t="s">
        <v>561</v>
      </c>
      <c r="S260" s="58" t="s">
        <v>48</v>
      </c>
      <c r="T260" s="59"/>
      <c r="U260" s="60"/>
      <c r="V260" s="60"/>
      <c r="W260" s="61"/>
      <c r="X260" s="62" t="s">
        <v>9</v>
      </c>
      <c r="Y260" s="63"/>
      <c r="Z260" s="63"/>
    </row>
    <row r="261" spans="1:26" s="64" customFormat="1" x14ac:dyDescent="0.2">
      <c r="A261" s="49" t="str">
        <f t="shared" si="0"/>
        <v>S</v>
      </c>
      <c r="B261" s="50">
        <f t="shared" ca="1" si="35"/>
        <v>2</v>
      </c>
      <c r="C261" s="50" t="str">
        <f t="shared" ca="1" si="13"/>
        <v>S</v>
      </c>
      <c r="D261" s="50">
        <f t="shared" ca="1" si="36"/>
        <v>0</v>
      </c>
      <c r="E261" s="50">
        <f t="shared" ca="1" si="14"/>
        <v>1</v>
      </c>
      <c r="F261" s="50">
        <f t="shared" ca="1" si="15"/>
        <v>15</v>
      </c>
      <c r="G261" s="50">
        <f t="shared" ca="1" si="16"/>
        <v>0</v>
      </c>
      <c r="H261" s="50">
        <f t="shared" ca="1" si="17"/>
        <v>0</v>
      </c>
      <c r="I261" s="50">
        <f t="shared" ca="1" si="8"/>
        <v>0</v>
      </c>
      <c r="J261" s="50">
        <f t="shared" ca="1" si="32"/>
        <v>0</v>
      </c>
      <c r="K261" s="50">
        <f t="shared" ca="1" si="33"/>
        <v>0</v>
      </c>
      <c r="L261" s="51" t="s">
        <v>52</v>
      </c>
      <c r="M261" s="52" t="s">
        <v>47</v>
      </c>
      <c r="N261" s="53" t="s">
        <v>47</v>
      </c>
      <c r="O261" s="54" t="s">
        <v>562</v>
      </c>
      <c r="P261" s="55" t="s">
        <v>57</v>
      </c>
      <c r="Q261" s="56">
        <v>230174</v>
      </c>
      <c r="R261" s="57" t="s">
        <v>563</v>
      </c>
      <c r="S261" s="58" t="s">
        <v>278</v>
      </c>
      <c r="T261" s="59">
        <v>2</v>
      </c>
      <c r="U261" s="60"/>
      <c r="V261" s="60"/>
      <c r="W261" s="61"/>
      <c r="X261" s="62" t="s">
        <v>9</v>
      </c>
      <c r="Y261" s="63"/>
      <c r="Z261" s="63"/>
    </row>
    <row r="262" spans="1:26" s="64" customFormat="1" x14ac:dyDescent="0.2">
      <c r="A262" s="49" t="str">
        <f t="shared" si="0"/>
        <v>S</v>
      </c>
      <c r="B262" s="50">
        <f t="shared" ca="1" si="35"/>
        <v>2</v>
      </c>
      <c r="C262" s="50" t="str">
        <f t="shared" ca="1" si="13"/>
        <v>S</v>
      </c>
      <c r="D262" s="50">
        <f t="shared" ca="1" si="36"/>
        <v>0</v>
      </c>
      <c r="E262" s="50">
        <f t="shared" ca="1" si="14"/>
        <v>1</v>
      </c>
      <c r="F262" s="50">
        <f t="shared" ca="1" si="15"/>
        <v>15</v>
      </c>
      <c r="G262" s="50">
        <f t="shared" ca="1" si="16"/>
        <v>0</v>
      </c>
      <c r="H262" s="50">
        <f t="shared" ca="1" si="17"/>
        <v>0</v>
      </c>
      <c r="I262" s="50">
        <f t="shared" ca="1" si="8"/>
        <v>0</v>
      </c>
      <c r="J262" s="50">
        <f t="shared" ca="1" si="32"/>
        <v>0</v>
      </c>
      <c r="K262" s="50">
        <f t="shared" ca="1" si="33"/>
        <v>0</v>
      </c>
      <c r="L262" s="51" t="s">
        <v>52</v>
      </c>
      <c r="M262" s="52" t="s">
        <v>47</v>
      </c>
      <c r="N262" s="53" t="s">
        <v>47</v>
      </c>
      <c r="O262" s="54" t="s">
        <v>564</v>
      </c>
      <c r="P262" s="55" t="s">
        <v>57</v>
      </c>
      <c r="Q262" s="56">
        <v>230176</v>
      </c>
      <c r="R262" s="57" t="s">
        <v>565</v>
      </c>
      <c r="S262" s="58" t="s">
        <v>278</v>
      </c>
      <c r="T262" s="59">
        <v>6</v>
      </c>
      <c r="U262" s="60"/>
      <c r="V262" s="60"/>
      <c r="W262" s="61"/>
      <c r="X262" s="62" t="s">
        <v>9</v>
      </c>
      <c r="Y262" s="63"/>
      <c r="Z262" s="63"/>
    </row>
    <row r="263" spans="1:26" s="64" customFormat="1" x14ac:dyDescent="0.2">
      <c r="A263" s="49">
        <f t="shared" si="0"/>
        <v>2</v>
      </c>
      <c r="B263" s="50">
        <f t="shared" ca="1" si="35"/>
        <v>2</v>
      </c>
      <c r="C263" s="50">
        <f t="shared" ca="1" si="13"/>
        <v>2</v>
      </c>
      <c r="D263" s="50">
        <f t="shared" ca="1" si="36"/>
        <v>3</v>
      </c>
      <c r="E263" s="50">
        <f t="shared" ca="1" si="14"/>
        <v>1</v>
      </c>
      <c r="F263" s="50">
        <f t="shared" ca="1" si="15"/>
        <v>16</v>
      </c>
      <c r="G263" s="50">
        <f t="shared" ca="1" si="16"/>
        <v>0</v>
      </c>
      <c r="H263" s="50">
        <f t="shared" ca="1" si="17"/>
        <v>0</v>
      </c>
      <c r="I263" s="50">
        <f t="shared" ca="1" si="8"/>
        <v>0</v>
      </c>
      <c r="J263" s="50">
        <f t="shared" ca="1" si="32"/>
        <v>20</v>
      </c>
      <c r="K263" s="50">
        <f t="shared" ca="1" si="33"/>
        <v>3</v>
      </c>
      <c r="L263" s="51" t="s">
        <v>52</v>
      </c>
      <c r="M263" s="52" t="s">
        <v>58</v>
      </c>
      <c r="N263" s="53" t="s">
        <v>58</v>
      </c>
      <c r="O263" s="54" t="s">
        <v>566</v>
      </c>
      <c r="P263" s="55"/>
      <c r="Q263" s="56"/>
      <c r="R263" s="89" t="s">
        <v>567</v>
      </c>
      <c r="S263" s="58" t="s">
        <v>48</v>
      </c>
      <c r="T263" s="59"/>
      <c r="U263" s="60"/>
      <c r="V263" s="60"/>
      <c r="W263" s="61"/>
      <c r="X263" s="62" t="s">
        <v>9</v>
      </c>
      <c r="Y263" s="63"/>
      <c r="Z263" s="63"/>
    </row>
    <row r="264" spans="1:26" s="64" customFormat="1" x14ac:dyDescent="0.2">
      <c r="A264" s="49" t="str">
        <f t="shared" si="0"/>
        <v>S</v>
      </c>
      <c r="B264" s="50">
        <f t="shared" ca="1" si="35"/>
        <v>2</v>
      </c>
      <c r="C264" s="50" t="str">
        <f t="shared" ca="1" si="13"/>
        <v>S</v>
      </c>
      <c r="D264" s="50">
        <f t="shared" ca="1" si="36"/>
        <v>0</v>
      </c>
      <c r="E264" s="50">
        <f t="shared" ca="1" si="14"/>
        <v>1</v>
      </c>
      <c r="F264" s="50">
        <f t="shared" ca="1" si="15"/>
        <v>16</v>
      </c>
      <c r="G264" s="50">
        <f t="shared" ca="1" si="16"/>
        <v>0</v>
      </c>
      <c r="H264" s="50">
        <f t="shared" ca="1" si="17"/>
        <v>0</v>
      </c>
      <c r="I264" s="50">
        <f t="shared" ca="1" si="8"/>
        <v>0</v>
      </c>
      <c r="J264" s="50">
        <f t="shared" ca="1" si="32"/>
        <v>0</v>
      </c>
      <c r="K264" s="50">
        <f t="shared" ca="1" si="33"/>
        <v>0</v>
      </c>
      <c r="L264" s="51" t="s">
        <v>52</v>
      </c>
      <c r="M264" s="52" t="s">
        <v>47</v>
      </c>
      <c r="N264" s="53" t="s">
        <v>47</v>
      </c>
      <c r="O264" s="54" t="s">
        <v>568</v>
      </c>
      <c r="P264" s="55" t="s">
        <v>49</v>
      </c>
      <c r="Q264" s="56">
        <v>90778</v>
      </c>
      <c r="R264" s="57" t="s">
        <v>569</v>
      </c>
      <c r="S264" s="58" t="s">
        <v>570</v>
      </c>
      <c r="T264" s="59">
        <v>132</v>
      </c>
      <c r="U264" s="60"/>
      <c r="V264" s="60"/>
      <c r="W264" s="61"/>
      <c r="X264" s="62" t="s">
        <v>571</v>
      </c>
      <c r="Y264" s="63"/>
      <c r="Z264" s="63"/>
    </row>
    <row r="265" spans="1:26" s="64" customFormat="1" x14ac:dyDescent="0.2">
      <c r="A265" s="49" t="str">
        <f t="shared" si="0"/>
        <v>S</v>
      </c>
      <c r="B265" s="50">
        <f t="shared" ca="1" si="35"/>
        <v>2</v>
      </c>
      <c r="C265" s="50" t="str">
        <f t="shared" ca="1" si="13"/>
        <v>S</v>
      </c>
      <c r="D265" s="50">
        <f t="shared" ca="1" si="36"/>
        <v>0</v>
      </c>
      <c r="E265" s="50">
        <f t="shared" ca="1" si="14"/>
        <v>1</v>
      </c>
      <c r="F265" s="50">
        <f t="shared" ca="1" si="15"/>
        <v>16</v>
      </c>
      <c r="G265" s="50">
        <f t="shared" ca="1" si="16"/>
        <v>0</v>
      </c>
      <c r="H265" s="50">
        <f t="shared" ca="1" si="17"/>
        <v>0</v>
      </c>
      <c r="I265" s="50">
        <f t="shared" ca="1" si="8"/>
        <v>0</v>
      </c>
      <c r="J265" s="50">
        <f t="shared" ca="1" si="32"/>
        <v>0</v>
      </c>
      <c r="K265" s="50">
        <f t="shared" ca="1" si="33"/>
        <v>0</v>
      </c>
      <c r="L265" s="51" t="s">
        <v>52</v>
      </c>
      <c r="M265" s="52" t="s">
        <v>47</v>
      </c>
      <c r="N265" s="53" t="s">
        <v>47</v>
      </c>
      <c r="O265" s="54" t="s">
        <v>572</v>
      </c>
      <c r="P265" s="55" t="s">
        <v>49</v>
      </c>
      <c r="Q265" s="56">
        <v>90776</v>
      </c>
      <c r="R265" s="57" t="s">
        <v>573</v>
      </c>
      <c r="S265" s="58" t="s">
        <v>570</v>
      </c>
      <c r="T265" s="59">
        <v>660</v>
      </c>
      <c r="U265" s="60"/>
      <c r="V265" s="60"/>
      <c r="W265" s="61"/>
      <c r="X265" s="62" t="s">
        <v>574</v>
      </c>
      <c r="Y265" s="63"/>
      <c r="Z265" s="63"/>
    </row>
    <row r="266" spans="1:26" s="64" customFormat="1" x14ac:dyDescent="0.2">
      <c r="A266" s="49">
        <f t="shared" si="0"/>
        <v>2</v>
      </c>
      <c r="B266" s="50">
        <f t="shared" ca="1" si="35"/>
        <v>2</v>
      </c>
      <c r="C266" s="50">
        <f t="shared" ref="C266:C329" ca="1" si="40">IF(OFFSET(C266,-1,0)="L",1,IF(OFFSET(C266,-1,0)=1,2,IF(OR(A266="s",A266=0),"S",IF(AND(OFFSET(C266,-1,0)=2,A266=4),3,IF(AND(OR(OFFSET(C266,-1,0)="s",OFFSET(C266,-1,0)=0),A266&lt;&gt;"s",A266&gt;OFFSET(B266,-1,0)),OFFSET(B266,-1,0),A266)))))</f>
        <v>2</v>
      </c>
      <c r="D266" s="50">
        <f t="shared" ca="1" si="36"/>
        <v>15</v>
      </c>
      <c r="E266" s="50">
        <f t="shared" ref="E266:E329" ca="1" si="41">IF($C266=1,OFFSET(E266,-1,0)+1,OFFSET(E266,-1,0))</f>
        <v>1</v>
      </c>
      <c r="F266" s="50">
        <f t="shared" ref="F266:F329" ca="1" si="42">IF($C266=1,0,IF($C266=2,OFFSET(F266,-1,0)+1,OFFSET(F266,-1,0)))</f>
        <v>17</v>
      </c>
      <c r="G266" s="50">
        <f t="shared" ref="G266:G329" ca="1" si="43">IF(AND($C266&lt;=2,$C266&lt;&gt;0),0,IF($C266=3,OFFSET(G266,-1,0)+1,OFFSET(G266,-1,0)))</f>
        <v>0</v>
      </c>
      <c r="H266" s="50">
        <f t="shared" ref="H266:H329" ca="1" si="44">IF(AND($C266&lt;=3,$C266&lt;&gt;0),0,IF($C266=4,OFFSET(H266,-1,0)+1,OFFSET(H266,-1,0)))</f>
        <v>0</v>
      </c>
      <c r="I266" s="50">
        <f t="shared" ca="1" si="8"/>
        <v>0</v>
      </c>
      <c r="J266" s="50">
        <f t="shared" ca="1" si="32"/>
        <v>17</v>
      </c>
      <c r="K266" s="50">
        <f t="shared" ca="1" si="33"/>
        <v>15</v>
      </c>
      <c r="L266" s="51" t="s">
        <v>52</v>
      </c>
      <c r="M266" s="52" t="s">
        <v>58</v>
      </c>
      <c r="N266" s="53" t="s">
        <v>58</v>
      </c>
      <c r="O266" s="54" t="s">
        <v>575</v>
      </c>
      <c r="P266" s="55" t="s">
        <v>49</v>
      </c>
      <c r="Q266" s="56"/>
      <c r="R266" s="57" t="s">
        <v>576</v>
      </c>
      <c r="S266" s="58" t="s">
        <v>48</v>
      </c>
      <c r="T266" s="59"/>
      <c r="U266" s="60"/>
      <c r="V266" s="60"/>
      <c r="W266" s="61"/>
      <c r="X266" s="62" t="s">
        <v>9</v>
      </c>
      <c r="Y266" s="63"/>
      <c r="Z266" s="63"/>
    </row>
    <row r="267" spans="1:26" s="64" customFormat="1" x14ac:dyDescent="0.2">
      <c r="A267" s="49">
        <f t="shared" si="0"/>
        <v>3</v>
      </c>
      <c r="B267" s="50">
        <f t="shared" ca="1" si="35"/>
        <v>3</v>
      </c>
      <c r="C267" s="50">
        <f t="shared" ca="1" si="40"/>
        <v>3</v>
      </c>
      <c r="D267" s="50">
        <f t="shared" ca="1" si="36"/>
        <v>5</v>
      </c>
      <c r="E267" s="50">
        <f t="shared" ca="1" si="41"/>
        <v>1</v>
      </c>
      <c r="F267" s="50">
        <f t="shared" ca="1" si="42"/>
        <v>17</v>
      </c>
      <c r="G267" s="50">
        <f t="shared" ca="1" si="43"/>
        <v>1</v>
      </c>
      <c r="H267" s="50">
        <f t="shared" ca="1" si="44"/>
        <v>0</v>
      </c>
      <c r="I267" s="50">
        <f t="shared" ref="I267:I330" ca="1" si="45">IF(AND($C267&lt;=4,$C267&lt;&gt;0),0,IF(AND($C267="S",$W267&gt;0),OFFSET(I267,-1,0)+1,OFFSET(I267,-1,0)))</f>
        <v>0</v>
      </c>
      <c r="J267" s="50">
        <f t="shared" ca="1" si="32"/>
        <v>14</v>
      </c>
      <c r="K267" s="50">
        <f t="shared" ca="1" si="33"/>
        <v>5</v>
      </c>
      <c r="L267" s="51" t="s">
        <v>52</v>
      </c>
      <c r="M267" s="52" t="s">
        <v>61</v>
      </c>
      <c r="N267" s="53" t="s">
        <v>61</v>
      </c>
      <c r="O267" s="54" t="s">
        <v>577</v>
      </c>
      <c r="P267" s="55" t="s">
        <v>57</v>
      </c>
      <c r="Q267" s="56"/>
      <c r="R267" s="92" t="s">
        <v>578</v>
      </c>
      <c r="S267" s="58" t="s">
        <v>48</v>
      </c>
      <c r="T267" s="59"/>
      <c r="U267" s="60"/>
      <c r="V267" s="60"/>
      <c r="W267" s="61"/>
      <c r="X267" s="62" t="s">
        <v>9</v>
      </c>
      <c r="Y267" s="63"/>
      <c r="Z267" s="63"/>
    </row>
    <row r="268" spans="1:26" s="64" customFormat="1" x14ac:dyDescent="0.2">
      <c r="A268" s="49" t="str">
        <f t="shared" si="0"/>
        <v>S</v>
      </c>
      <c r="B268" s="50">
        <f t="shared" ca="1" si="35"/>
        <v>3</v>
      </c>
      <c r="C268" s="50" t="str">
        <f t="shared" ca="1" si="40"/>
        <v>S</v>
      </c>
      <c r="D268" s="50">
        <f t="shared" ca="1" si="36"/>
        <v>0</v>
      </c>
      <c r="E268" s="50">
        <f t="shared" ca="1" si="41"/>
        <v>1</v>
      </c>
      <c r="F268" s="50">
        <f t="shared" ca="1" si="42"/>
        <v>17</v>
      </c>
      <c r="G268" s="50">
        <f t="shared" ca="1" si="43"/>
        <v>1</v>
      </c>
      <c r="H268" s="50">
        <f t="shared" ca="1" si="44"/>
        <v>0</v>
      </c>
      <c r="I268" s="50">
        <f t="shared" ca="1" si="45"/>
        <v>0</v>
      </c>
      <c r="J268" s="50">
        <f t="shared" ca="1" si="32"/>
        <v>0</v>
      </c>
      <c r="K268" s="50">
        <f t="shared" ca="1" si="33"/>
        <v>0</v>
      </c>
      <c r="L268" s="51" t="s">
        <v>52</v>
      </c>
      <c r="M268" s="52" t="s">
        <v>47</v>
      </c>
      <c r="N268" s="53" t="s">
        <v>47</v>
      </c>
      <c r="O268" s="54" t="s">
        <v>579</v>
      </c>
      <c r="P268" s="55" t="s">
        <v>57</v>
      </c>
      <c r="Q268" s="56">
        <v>260104</v>
      </c>
      <c r="R268" s="57" t="s">
        <v>580</v>
      </c>
      <c r="S268" s="58" t="s">
        <v>82</v>
      </c>
      <c r="T268" s="59">
        <v>71.22</v>
      </c>
      <c r="U268" s="60"/>
      <c r="V268" s="60"/>
      <c r="W268" s="61"/>
      <c r="X268" s="62" t="s">
        <v>9</v>
      </c>
      <c r="Y268" s="63"/>
      <c r="Z268" s="63"/>
    </row>
    <row r="269" spans="1:26" s="64" customFormat="1" ht="22.5" x14ac:dyDescent="0.2">
      <c r="A269" s="49" t="str">
        <f t="shared" si="0"/>
        <v>S</v>
      </c>
      <c r="B269" s="50">
        <f t="shared" ca="1" si="35"/>
        <v>3</v>
      </c>
      <c r="C269" s="50" t="str">
        <f t="shared" ca="1" si="40"/>
        <v>S</v>
      </c>
      <c r="D269" s="50">
        <f t="shared" ca="1" si="36"/>
        <v>0</v>
      </c>
      <c r="E269" s="50">
        <f t="shared" ca="1" si="41"/>
        <v>1</v>
      </c>
      <c r="F269" s="50">
        <f t="shared" ca="1" si="42"/>
        <v>17</v>
      </c>
      <c r="G269" s="50">
        <f t="shared" ca="1" si="43"/>
        <v>1</v>
      </c>
      <c r="H269" s="50">
        <f t="shared" ca="1" si="44"/>
        <v>0</v>
      </c>
      <c r="I269" s="50">
        <f t="shared" ca="1" si="45"/>
        <v>0</v>
      </c>
      <c r="J269" s="50">
        <f t="shared" ca="1" si="32"/>
        <v>0</v>
      </c>
      <c r="K269" s="50">
        <f t="shared" ca="1" si="33"/>
        <v>0</v>
      </c>
      <c r="L269" s="51" t="s">
        <v>52</v>
      </c>
      <c r="M269" s="52" t="s">
        <v>47</v>
      </c>
      <c r="N269" s="53" t="s">
        <v>47</v>
      </c>
      <c r="O269" s="54" t="s">
        <v>581</v>
      </c>
      <c r="P269" s="55" t="s">
        <v>49</v>
      </c>
      <c r="Q269" s="56">
        <v>88497</v>
      </c>
      <c r="R269" s="57" t="s">
        <v>582</v>
      </c>
      <c r="S269" s="58" t="s">
        <v>66</v>
      </c>
      <c r="T269" s="59">
        <v>185.3</v>
      </c>
      <c r="U269" s="60"/>
      <c r="V269" s="60"/>
      <c r="W269" s="61"/>
      <c r="X269" s="62" t="s">
        <v>583</v>
      </c>
      <c r="Y269" s="63"/>
      <c r="Z269" s="63"/>
    </row>
    <row r="270" spans="1:26" s="64" customFormat="1" ht="22.5" x14ac:dyDescent="0.2">
      <c r="A270" s="49" t="str">
        <f t="shared" si="0"/>
        <v>S</v>
      </c>
      <c r="B270" s="50">
        <f t="shared" ca="1" si="35"/>
        <v>3</v>
      </c>
      <c r="C270" s="50" t="str">
        <f t="shared" ca="1" si="40"/>
        <v>S</v>
      </c>
      <c r="D270" s="50">
        <f t="shared" ca="1" si="36"/>
        <v>0</v>
      </c>
      <c r="E270" s="50">
        <f t="shared" ca="1" si="41"/>
        <v>1</v>
      </c>
      <c r="F270" s="50">
        <f t="shared" ca="1" si="42"/>
        <v>17</v>
      </c>
      <c r="G270" s="50">
        <f t="shared" ca="1" si="43"/>
        <v>1</v>
      </c>
      <c r="H270" s="50">
        <f t="shared" ca="1" si="44"/>
        <v>0</v>
      </c>
      <c r="I270" s="50">
        <f t="shared" ca="1" si="45"/>
        <v>0</v>
      </c>
      <c r="J270" s="50">
        <f t="shared" ca="1" si="32"/>
        <v>0</v>
      </c>
      <c r="K270" s="50">
        <f t="shared" ca="1" si="33"/>
        <v>0</v>
      </c>
      <c r="L270" s="51" t="s">
        <v>52</v>
      </c>
      <c r="M270" s="52" t="s">
        <v>47</v>
      </c>
      <c r="N270" s="53" t="s">
        <v>47</v>
      </c>
      <c r="O270" s="54" t="s">
        <v>584</v>
      </c>
      <c r="P270" s="55" t="s">
        <v>49</v>
      </c>
      <c r="Q270" s="56">
        <v>88489</v>
      </c>
      <c r="R270" s="57" t="s">
        <v>585</v>
      </c>
      <c r="S270" s="58" t="s">
        <v>66</v>
      </c>
      <c r="T270" s="59">
        <v>142.44999999999999</v>
      </c>
      <c r="U270" s="60"/>
      <c r="V270" s="60"/>
      <c r="W270" s="61"/>
      <c r="X270" s="62" t="s">
        <v>586</v>
      </c>
      <c r="Y270" s="63"/>
      <c r="Z270" s="63"/>
    </row>
    <row r="271" spans="1:26" s="64" customFormat="1" ht="22.5" x14ac:dyDescent="0.2">
      <c r="A271" s="49" t="str">
        <f t="shared" si="0"/>
        <v>S</v>
      </c>
      <c r="B271" s="50">
        <f t="shared" ca="1" si="35"/>
        <v>3</v>
      </c>
      <c r="C271" s="50" t="str">
        <f t="shared" ca="1" si="40"/>
        <v>S</v>
      </c>
      <c r="D271" s="50">
        <f t="shared" ca="1" si="36"/>
        <v>0</v>
      </c>
      <c r="E271" s="50">
        <f t="shared" ca="1" si="41"/>
        <v>1</v>
      </c>
      <c r="F271" s="50">
        <f t="shared" ca="1" si="42"/>
        <v>17</v>
      </c>
      <c r="G271" s="50">
        <f t="shared" ca="1" si="43"/>
        <v>1</v>
      </c>
      <c r="H271" s="50">
        <f t="shared" ca="1" si="44"/>
        <v>0</v>
      </c>
      <c r="I271" s="50">
        <f t="shared" ca="1" si="45"/>
        <v>0</v>
      </c>
      <c r="J271" s="50">
        <f t="shared" ca="1" si="32"/>
        <v>0</v>
      </c>
      <c r="K271" s="50">
        <f t="shared" ca="1" si="33"/>
        <v>0</v>
      </c>
      <c r="L271" s="51" t="s">
        <v>52</v>
      </c>
      <c r="M271" s="52" t="s">
        <v>47</v>
      </c>
      <c r="N271" s="53" t="s">
        <v>47</v>
      </c>
      <c r="O271" s="54" t="s">
        <v>587</v>
      </c>
      <c r="P271" s="55" t="s">
        <v>49</v>
      </c>
      <c r="Q271" s="56">
        <v>88486</v>
      </c>
      <c r="R271" s="57" t="s">
        <v>588</v>
      </c>
      <c r="S271" s="58" t="s">
        <v>66</v>
      </c>
      <c r="T271" s="59">
        <v>315.42</v>
      </c>
      <c r="U271" s="60"/>
      <c r="V271" s="60"/>
      <c r="W271" s="61"/>
      <c r="X271" s="62" t="s">
        <v>589</v>
      </c>
      <c r="Y271" s="63"/>
      <c r="Z271" s="63"/>
    </row>
    <row r="272" spans="1:26" s="64" customFormat="1" x14ac:dyDescent="0.2">
      <c r="A272" s="49">
        <f t="shared" si="0"/>
        <v>3</v>
      </c>
      <c r="B272" s="50">
        <f t="shared" ca="1" si="35"/>
        <v>3</v>
      </c>
      <c r="C272" s="50">
        <f t="shared" ca="1" si="40"/>
        <v>3</v>
      </c>
      <c r="D272" s="50">
        <f t="shared" ca="1" si="36"/>
        <v>3</v>
      </c>
      <c r="E272" s="50">
        <f t="shared" ca="1" si="41"/>
        <v>1</v>
      </c>
      <c r="F272" s="50">
        <f t="shared" ca="1" si="42"/>
        <v>17</v>
      </c>
      <c r="G272" s="50">
        <f t="shared" ca="1" si="43"/>
        <v>2</v>
      </c>
      <c r="H272" s="50">
        <f t="shared" ca="1" si="44"/>
        <v>0</v>
      </c>
      <c r="I272" s="50">
        <f t="shared" ca="1" si="45"/>
        <v>0</v>
      </c>
      <c r="J272" s="50">
        <f t="shared" ca="1" si="32"/>
        <v>9</v>
      </c>
      <c r="K272" s="50">
        <f t="shared" ca="1" si="33"/>
        <v>3</v>
      </c>
      <c r="L272" s="51" t="s">
        <v>52</v>
      </c>
      <c r="M272" s="52" t="s">
        <v>61</v>
      </c>
      <c r="N272" s="53" t="s">
        <v>61</v>
      </c>
      <c r="O272" s="54" t="s">
        <v>590</v>
      </c>
      <c r="P272" s="55" t="s">
        <v>57</v>
      </c>
      <c r="Q272" s="56"/>
      <c r="R272" s="92" t="s">
        <v>591</v>
      </c>
      <c r="S272" s="58" t="s">
        <v>48</v>
      </c>
      <c r="T272" s="59"/>
      <c r="U272" s="60"/>
      <c r="V272" s="60"/>
      <c r="W272" s="61"/>
      <c r="X272" s="62" t="s">
        <v>9</v>
      </c>
      <c r="Y272" s="63"/>
      <c r="Z272" s="63"/>
    </row>
    <row r="273" spans="1:26" s="64" customFormat="1" x14ac:dyDescent="0.2">
      <c r="A273" s="49" t="str">
        <f t="shared" si="0"/>
        <v>S</v>
      </c>
      <c r="B273" s="50">
        <f t="shared" ca="1" si="35"/>
        <v>3</v>
      </c>
      <c r="C273" s="50" t="str">
        <f t="shared" ca="1" si="40"/>
        <v>S</v>
      </c>
      <c r="D273" s="50">
        <f t="shared" ca="1" si="36"/>
        <v>0</v>
      </c>
      <c r="E273" s="50">
        <f t="shared" ca="1" si="41"/>
        <v>1</v>
      </c>
      <c r="F273" s="50">
        <f t="shared" ca="1" si="42"/>
        <v>17</v>
      </c>
      <c r="G273" s="50">
        <f t="shared" ca="1" si="43"/>
        <v>2</v>
      </c>
      <c r="H273" s="50">
        <f t="shared" ca="1" si="44"/>
        <v>0</v>
      </c>
      <c r="I273" s="50">
        <f t="shared" ca="1" si="45"/>
        <v>0</v>
      </c>
      <c r="J273" s="50">
        <f t="shared" ca="1" si="32"/>
        <v>0</v>
      </c>
      <c r="K273" s="50">
        <f t="shared" ca="1" si="33"/>
        <v>0</v>
      </c>
      <c r="L273" s="51" t="s">
        <v>52</v>
      </c>
      <c r="M273" s="52" t="s">
        <v>47</v>
      </c>
      <c r="N273" s="53" t="s">
        <v>47</v>
      </c>
      <c r="O273" s="54" t="s">
        <v>592</v>
      </c>
      <c r="P273" s="55" t="s">
        <v>57</v>
      </c>
      <c r="Q273" s="56">
        <v>260105</v>
      </c>
      <c r="R273" s="57" t="s">
        <v>593</v>
      </c>
      <c r="S273" s="58" t="s">
        <v>82</v>
      </c>
      <c r="T273" s="59">
        <v>131.24</v>
      </c>
      <c r="U273" s="60"/>
      <c r="V273" s="60"/>
      <c r="W273" s="61"/>
      <c r="X273" s="62" t="s">
        <v>9</v>
      </c>
      <c r="Y273" s="63"/>
      <c r="Z273" s="63"/>
    </row>
    <row r="274" spans="1:26" s="64" customFormat="1" x14ac:dyDescent="0.2">
      <c r="A274" s="49" t="str">
        <f t="shared" si="0"/>
        <v>S</v>
      </c>
      <c r="B274" s="50">
        <f t="shared" ca="1" si="35"/>
        <v>3</v>
      </c>
      <c r="C274" s="50" t="str">
        <f t="shared" ca="1" si="40"/>
        <v>S</v>
      </c>
      <c r="D274" s="50">
        <f t="shared" ca="1" si="36"/>
        <v>0</v>
      </c>
      <c r="E274" s="50">
        <f t="shared" ca="1" si="41"/>
        <v>1</v>
      </c>
      <c r="F274" s="50">
        <f t="shared" ca="1" si="42"/>
        <v>17</v>
      </c>
      <c r="G274" s="50">
        <f t="shared" ca="1" si="43"/>
        <v>2</v>
      </c>
      <c r="H274" s="50">
        <f t="shared" ca="1" si="44"/>
        <v>0</v>
      </c>
      <c r="I274" s="50">
        <f t="shared" ca="1" si="45"/>
        <v>0</v>
      </c>
      <c r="J274" s="50">
        <f t="shared" ca="1" si="32"/>
        <v>0</v>
      </c>
      <c r="K274" s="50">
        <f t="shared" ca="1" si="33"/>
        <v>0</v>
      </c>
      <c r="L274" s="51" t="s">
        <v>52</v>
      </c>
      <c r="M274" s="52" t="s">
        <v>47</v>
      </c>
      <c r="N274" s="53" t="s">
        <v>47</v>
      </c>
      <c r="O274" s="54" t="s">
        <v>594</v>
      </c>
      <c r="P274" s="55" t="s">
        <v>49</v>
      </c>
      <c r="Q274" s="56" t="s">
        <v>595</v>
      </c>
      <c r="R274" s="57" t="s">
        <v>596</v>
      </c>
      <c r="S274" s="58" t="s">
        <v>66</v>
      </c>
      <c r="T274" s="59">
        <v>131.24</v>
      </c>
      <c r="U274" s="60"/>
      <c r="V274" s="60"/>
      <c r="W274" s="61"/>
      <c r="X274" s="62" t="s">
        <v>597</v>
      </c>
      <c r="Y274" s="63"/>
      <c r="Z274" s="63"/>
    </row>
    <row r="275" spans="1:26" s="64" customFormat="1" x14ac:dyDescent="0.2">
      <c r="A275" s="49">
        <f t="shared" si="0"/>
        <v>3</v>
      </c>
      <c r="B275" s="50">
        <f t="shared" ca="1" si="35"/>
        <v>3</v>
      </c>
      <c r="C275" s="50">
        <f t="shared" ca="1" si="40"/>
        <v>3</v>
      </c>
      <c r="D275" s="50">
        <f t="shared" ca="1" si="36"/>
        <v>2</v>
      </c>
      <c r="E275" s="50">
        <f t="shared" ca="1" si="41"/>
        <v>1</v>
      </c>
      <c r="F275" s="50">
        <f t="shared" ca="1" si="42"/>
        <v>17</v>
      </c>
      <c r="G275" s="50">
        <f t="shared" ca="1" si="43"/>
        <v>3</v>
      </c>
      <c r="H275" s="50">
        <f t="shared" ca="1" si="44"/>
        <v>0</v>
      </c>
      <c r="I275" s="50">
        <f t="shared" ca="1" si="45"/>
        <v>0</v>
      </c>
      <c r="J275" s="50">
        <f t="shared" ca="1" si="32"/>
        <v>6</v>
      </c>
      <c r="K275" s="50">
        <f t="shared" ca="1" si="33"/>
        <v>2</v>
      </c>
      <c r="L275" s="51" t="s">
        <v>52</v>
      </c>
      <c r="M275" s="52" t="s">
        <v>61</v>
      </c>
      <c r="N275" s="53" t="s">
        <v>61</v>
      </c>
      <c r="O275" s="54" t="s">
        <v>598</v>
      </c>
      <c r="P275" s="55" t="s">
        <v>57</v>
      </c>
      <c r="Q275" s="56"/>
      <c r="R275" s="92" t="s">
        <v>599</v>
      </c>
      <c r="S275" s="58" t="s">
        <v>48</v>
      </c>
      <c r="T275" s="59"/>
      <c r="U275" s="60"/>
      <c r="V275" s="60"/>
      <c r="W275" s="61"/>
      <c r="X275" s="62" t="s">
        <v>9</v>
      </c>
      <c r="Y275" s="63"/>
      <c r="Z275" s="63"/>
    </row>
    <row r="276" spans="1:26" s="64" customFormat="1" ht="33.75" x14ac:dyDescent="0.2">
      <c r="A276" s="49" t="str">
        <f t="shared" si="0"/>
        <v>S</v>
      </c>
      <c r="B276" s="50">
        <f t="shared" ca="1" si="35"/>
        <v>3</v>
      </c>
      <c r="C276" s="50" t="str">
        <f t="shared" ca="1" si="40"/>
        <v>S</v>
      </c>
      <c r="D276" s="50">
        <f t="shared" ca="1" si="36"/>
        <v>0</v>
      </c>
      <c r="E276" s="50">
        <f t="shared" ca="1" si="41"/>
        <v>1</v>
      </c>
      <c r="F276" s="50">
        <f t="shared" ca="1" si="42"/>
        <v>17</v>
      </c>
      <c r="G276" s="50">
        <f t="shared" ca="1" si="43"/>
        <v>3</v>
      </c>
      <c r="H276" s="50">
        <f t="shared" ca="1" si="44"/>
        <v>0</v>
      </c>
      <c r="I276" s="50">
        <f t="shared" ca="1" si="45"/>
        <v>0</v>
      </c>
      <c r="J276" s="50">
        <f t="shared" ref="J276:J342" ca="1" si="46">IF(OR($C276="S",$C276=0),0,MATCH(0,OFFSET($D276,1,$C276,ROW($C$432)-ROW($C276)),0))</f>
        <v>0</v>
      </c>
      <c r="K276" s="50">
        <f t="shared" ref="K276:K342" ca="1" si="47">IF(OR($C276="S",$C276=0),0,MATCH(OFFSET($D276,0,$C276)+1,OFFSET($D276,1,$C276,ROW($C$432)-ROW($C276)),0))</f>
        <v>0</v>
      </c>
      <c r="L276" s="51" t="s">
        <v>52</v>
      </c>
      <c r="M276" s="52" t="s">
        <v>47</v>
      </c>
      <c r="N276" s="53" t="s">
        <v>47</v>
      </c>
      <c r="O276" s="54" t="s">
        <v>600</v>
      </c>
      <c r="P276" s="55" t="s">
        <v>49</v>
      </c>
      <c r="Q276" s="56" t="s">
        <v>601</v>
      </c>
      <c r="R276" s="57" t="s">
        <v>602</v>
      </c>
      <c r="S276" s="58" t="s">
        <v>66</v>
      </c>
      <c r="T276" s="59">
        <v>51.05</v>
      </c>
      <c r="U276" s="60"/>
      <c r="V276" s="60"/>
      <c r="W276" s="61"/>
      <c r="X276" s="62" t="s">
        <v>603</v>
      </c>
      <c r="Y276" s="63"/>
      <c r="Z276" s="63"/>
    </row>
    <row r="277" spans="1:26" s="64" customFormat="1" x14ac:dyDescent="0.2">
      <c r="A277" s="49">
        <f t="shared" si="0"/>
        <v>3</v>
      </c>
      <c r="B277" s="50">
        <f t="shared" ca="1" si="35"/>
        <v>3</v>
      </c>
      <c r="C277" s="50">
        <f t="shared" ca="1" si="40"/>
        <v>3</v>
      </c>
      <c r="D277" s="50">
        <f t="shared" ca="1" si="36"/>
        <v>2</v>
      </c>
      <c r="E277" s="50">
        <f t="shared" ca="1" si="41"/>
        <v>1</v>
      </c>
      <c r="F277" s="50">
        <f t="shared" ca="1" si="42"/>
        <v>17</v>
      </c>
      <c r="G277" s="50">
        <f t="shared" ca="1" si="43"/>
        <v>4</v>
      </c>
      <c r="H277" s="50">
        <f t="shared" ca="1" si="44"/>
        <v>0</v>
      </c>
      <c r="I277" s="50">
        <f t="shared" ca="1" si="45"/>
        <v>0</v>
      </c>
      <c r="J277" s="50">
        <f t="shared" ca="1" si="46"/>
        <v>4</v>
      </c>
      <c r="K277" s="50">
        <f t="shared" ca="1" si="47"/>
        <v>2</v>
      </c>
      <c r="L277" s="51" t="s">
        <v>52</v>
      </c>
      <c r="M277" s="52" t="s">
        <v>61</v>
      </c>
      <c r="N277" s="53" t="s">
        <v>61</v>
      </c>
      <c r="O277" s="54" t="s">
        <v>604</v>
      </c>
      <c r="P277" s="55" t="s">
        <v>49</v>
      </c>
      <c r="Q277" s="56"/>
      <c r="R277" s="57" t="s">
        <v>605</v>
      </c>
      <c r="S277" s="58" t="s">
        <v>48</v>
      </c>
      <c r="T277" s="59"/>
      <c r="U277" s="60"/>
      <c r="V277" s="60"/>
      <c r="W277" s="61"/>
      <c r="X277" s="62" t="s">
        <v>9</v>
      </c>
      <c r="Y277" s="63"/>
      <c r="Z277" s="63"/>
    </row>
    <row r="278" spans="1:26" s="64" customFormat="1" ht="33.75" x14ac:dyDescent="0.2">
      <c r="A278" s="49" t="str">
        <f t="shared" si="0"/>
        <v>S</v>
      </c>
      <c r="B278" s="50">
        <f t="shared" ca="1" si="35"/>
        <v>3</v>
      </c>
      <c r="C278" s="50" t="str">
        <f t="shared" ca="1" si="40"/>
        <v>S</v>
      </c>
      <c r="D278" s="50">
        <f t="shared" ca="1" si="36"/>
        <v>0</v>
      </c>
      <c r="E278" s="50">
        <f t="shared" ca="1" si="41"/>
        <v>1</v>
      </c>
      <c r="F278" s="50">
        <f t="shared" ca="1" si="42"/>
        <v>17</v>
      </c>
      <c r="G278" s="50">
        <f t="shared" ca="1" si="43"/>
        <v>4</v>
      </c>
      <c r="H278" s="50">
        <f t="shared" ca="1" si="44"/>
        <v>0</v>
      </c>
      <c r="I278" s="50">
        <f t="shared" ca="1" si="45"/>
        <v>0</v>
      </c>
      <c r="J278" s="50">
        <f t="shared" ca="1" si="46"/>
        <v>0</v>
      </c>
      <c r="K278" s="50">
        <f t="shared" ca="1" si="47"/>
        <v>0</v>
      </c>
      <c r="L278" s="51" t="s">
        <v>52</v>
      </c>
      <c r="M278" s="52" t="s">
        <v>47</v>
      </c>
      <c r="N278" s="53" t="s">
        <v>47</v>
      </c>
      <c r="O278" s="54" t="s">
        <v>606</v>
      </c>
      <c r="P278" s="55" t="s">
        <v>49</v>
      </c>
      <c r="Q278" s="56" t="s">
        <v>601</v>
      </c>
      <c r="R278" s="57" t="s">
        <v>602</v>
      </c>
      <c r="S278" s="58" t="s">
        <v>66</v>
      </c>
      <c r="T278" s="59">
        <v>114.4</v>
      </c>
      <c r="U278" s="60"/>
      <c r="V278" s="60"/>
      <c r="W278" s="61"/>
      <c r="X278" s="62" t="s">
        <v>603</v>
      </c>
      <c r="Y278" s="63"/>
      <c r="Z278" s="63"/>
    </row>
    <row r="279" spans="1:26" s="64" customFormat="1" x14ac:dyDescent="0.2">
      <c r="A279" s="49">
        <f t="shared" si="0"/>
        <v>3</v>
      </c>
      <c r="B279" s="50">
        <f t="shared" ca="1" si="35"/>
        <v>3</v>
      </c>
      <c r="C279" s="50">
        <f t="shared" ca="1" si="40"/>
        <v>3</v>
      </c>
      <c r="D279" s="50">
        <f t="shared" ca="1" si="36"/>
        <v>2</v>
      </c>
      <c r="E279" s="50">
        <f t="shared" ca="1" si="41"/>
        <v>1</v>
      </c>
      <c r="F279" s="50">
        <f t="shared" ca="1" si="42"/>
        <v>17</v>
      </c>
      <c r="G279" s="50">
        <f t="shared" ca="1" si="43"/>
        <v>5</v>
      </c>
      <c r="H279" s="50">
        <f t="shared" ca="1" si="44"/>
        <v>0</v>
      </c>
      <c r="I279" s="50">
        <f t="shared" ca="1" si="45"/>
        <v>0</v>
      </c>
      <c r="J279" s="50">
        <f t="shared" ca="1" si="46"/>
        <v>2</v>
      </c>
      <c r="K279" s="50" t="e">
        <f t="shared" ca="1" si="47"/>
        <v>#N/A</v>
      </c>
      <c r="L279" s="51" t="s">
        <v>52</v>
      </c>
      <c r="M279" s="52" t="s">
        <v>61</v>
      </c>
      <c r="N279" s="53" t="s">
        <v>61</v>
      </c>
      <c r="O279" s="54" t="s">
        <v>607</v>
      </c>
      <c r="P279" s="55" t="s">
        <v>57</v>
      </c>
      <c r="Q279" s="56"/>
      <c r="R279" s="92" t="s">
        <v>110</v>
      </c>
      <c r="S279" s="58" t="s">
        <v>48</v>
      </c>
      <c r="T279" s="59"/>
      <c r="U279" s="60"/>
      <c r="V279" s="60"/>
      <c r="W279" s="61"/>
      <c r="X279" s="62" t="s">
        <v>9</v>
      </c>
      <c r="Y279" s="63"/>
      <c r="Z279" s="63"/>
    </row>
    <row r="280" spans="1:26" s="64" customFormat="1" x14ac:dyDescent="0.2">
      <c r="A280" s="49" t="str">
        <f t="shared" si="0"/>
        <v>S</v>
      </c>
      <c r="B280" s="50">
        <f t="shared" ca="1" si="35"/>
        <v>3</v>
      </c>
      <c r="C280" s="50" t="str">
        <f t="shared" ca="1" si="40"/>
        <v>S</v>
      </c>
      <c r="D280" s="50">
        <f t="shared" ca="1" si="36"/>
        <v>0</v>
      </c>
      <c r="E280" s="50">
        <f t="shared" ca="1" si="41"/>
        <v>1</v>
      </c>
      <c r="F280" s="50">
        <f t="shared" ca="1" si="42"/>
        <v>17</v>
      </c>
      <c r="G280" s="50">
        <f t="shared" ca="1" si="43"/>
        <v>5</v>
      </c>
      <c r="H280" s="50">
        <f t="shared" ca="1" si="44"/>
        <v>0</v>
      </c>
      <c r="I280" s="50">
        <f t="shared" ca="1" si="45"/>
        <v>0</v>
      </c>
      <c r="J280" s="50">
        <f t="shared" ca="1" si="46"/>
        <v>0</v>
      </c>
      <c r="K280" s="50">
        <f t="shared" ca="1" si="47"/>
        <v>0</v>
      </c>
      <c r="L280" s="51" t="s">
        <v>52</v>
      </c>
      <c r="M280" s="52" t="s">
        <v>47</v>
      </c>
      <c r="N280" s="53" t="s">
        <v>47</v>
      </c>
      <c r="O280" s="54" t="s">
        <v>608</v>
      </c>
      <c r="P280" s="55" t="s">
        <v>57</v>
      </c>
      <c r="Q280" s="56">
        <v>260902</v>
      </c>
      <c r="R280" s="57" t="s">
        <v>609</v>
      </c>
      <c r="S280" s="58" t="s">
        <v>82</v>
      </c>
      <c r="T280" s="59">
        <v>818.57</v>
      </c>
      <c r="U280" s="60"/>
      <c r="V280" s="60"/>
      <c r="W280" s="61"/>
      <c r="X280" s="62" t="s">
        <v>9</v>
      </c>
      <c r="Y280" s="63"/>
      <c r="Z280" s="63"/>
    </row>
    <row r="281" spans="1:26" s="64" customFormat="1" x14ac:dyDescent="0.2">
      <c r="A281" s="49">
        <f t="shared" si="0"/>
        <v>2</v>
      </c>
      <c r="B281" s="50">
        <f t="shared" ca="1" si="35"/>
        <v>2</v>
      </c>
      <c r="C281" s="50">
        <f t="shared" ca="1" si="40"/>
        <v>2</v>
      </c>
      <c r="D281" s="50">
        <f t="shared" ca="1" si="36"/>
        <v>2</v>
      </c>
      <c r="E281" s="50">
        <f t="shared" ca="1" si="41"/>
        <v>1</v>
      </c>
      <c r="F281" s="50">
        <f t="shared" ca="1" si="42"/>
        <v>18</v>
      </c>
      <c r="G281" s="50">
        <f t="shared" ca="1" si="43"/>
        <v>0</v>
      </c>
      <c r="H281" s="50">
        <f t="shared" ca="1" si="44"/>
        <v>0</v>
      </c>
      <c r="I281" s="50">
        <f t="shared" ca="1" si="45"/>
        <v>0</v>
      </c>
      <c r="J281" s="50">
        <f t="shared" ca="1" si="46"/>
        <v>2</v>
      </c>
      <c r="K281" s="50" t="e">
        <f t="shared" ca="1" si="47"/>
        <v>#N/A</v>
      </c>
      <c r="L281" s="51" t="s">
        <v>52</v>
      </c>
      <c r="M281" s="52" t="s">
        <v>58</v>
      </c>
      <c r="N281" s="53" t="s">
        <v>58</v>
      </c>
      <c r="O281" s="54" t="s">
        <v>610</v>
      </c>
      <c r="P281" s="55"/>
      <c r="Q281" s="56"/>
      <c r="R281" s="89" t="s">
        <v>611</v>
      </c>
      <c r="S281" s="58" t="s">
        <v>48</v>
      </c>
      <c r="T281" s="59"/>
      <c r="U281" s="60"/>
      <c r="V281" s="60"/>
      <c r="W281" s="61"/>
      <c r="X281" s="62" t="s">
        <v>9</v>
      </c>
      <c r="Y281" s="63"/>
      <c r="Z281" s="63"/>
    </row>
    <row r="282" spans="1:26" s="64" customFormat="1" x14ac:dyDescent="0.2">
      <c r="A282" s="49" t="str">
        <f t="shared" si="0"/>
        <v>S</v>
      </c>
      <c r="B282" s="50">
        <f t="shared" ca="1" si="35"/>
        <v>2</v>
      </c>
      <c r="C282" s="50" t="str">
        <f t="shared" ca="1" si="40"/>
        <v>S</v>
      </c>
      <c r="D282" s="50">
        <f t="shared" ca="1" si="36"/>
        <v>0</v>
      </c>
      <c r="E282" s="50">
        <f t="shared" ca="1" si="41"/>
        <v>1</v>
      </c>
      <c r="F282" s="50">
        <f t="shared" ca="1" si="42"/>
        <v>18</v>
      </c>
      <c r="G282" s="50">
        <f t="shared" ca="1" si="43"/>
        <v>0</v>
      </c>
      <c r="H282" s="50">
        <f t="shared" ca="1" si="44"/>
        <v>0</v>
      </c>
      <c r="I282" s="50">
        <f t="shared" ca="1" si="45"/>
        <v>0</v>
      </c>
      <c r="J282" s="50">
        <f t="shared" ca="1" si="46"/>
        <v>0</v>
      </c>
      <c r="K282" s="50">
        <f t="shared" ca="1" si="47"/>
        <v>0</v>
      </c>
      <c r="L282" s="51" t="s">
        <v>52</v>
      </c>
      <c r="M282" s="52" t="s">
        <v>47</v>
      </c>
      <c r="N282" s="53" t="s">
        <v>47</v>
      </c>
      <c r="O282" s="54" t="s">
        <v>612</v>
      </c>
      <c r="P282" s="55" t="s">
        <v>57</v>
      </c>
      <c r="Q282" s="56">
        <v>270501</v>
      </c>
      <c r="R282" s="57" t="s">
        <v>613</v>
      </c>
      <c r="S282" s="58" t="s">
        <v>82</v>
      </c>
      <c r="T282" s="59">
        <v>150</v>
      </c>
      <c r="U282" s="60"/>
      <c r="V282" s="60"/>
      <c r="W282" s="61"/>
      <c r="X282" s="62" t="s">
        <v>9</v>
      </c>
      <c r="Y282" s="63"/>
      <c r="Z282" s="63"/>
    </row>
    <row r="283" spans="1:26" s="64" customFormat="1" x14ac:dyDescent="0.2">
      <c r="A283" s="49">
        <f t="shared" si="0"/>
        <v>1</v>
      </c>
      <c r="B283" s="50">
        <f t="shared" ca="1" si="35"/>
        <v>1</v>
      </c>
      <c r="C283" s="50">
        <f t="shared" ca="1" si="40"/>
        <v>1</v>
      </c>
      <c r="D283" s="50">
        <f t="shared" ca="1" si="36"/>
        <v>113</v>
      </c>
      <c r="E283" s="50">
        <f t="shared" ca="1" si="41"/>
        <v>2</v>
      </c>
      <c r="F283" s="50">
        <f t="shared" ca="1" si="42"/>
        <v>0</v>
      </c>
      <c r="G283" s="50">
        <f t="shared" ca="1" si="43"/>
        <v>0</v>
      </c>
      <c r="H283" s="50">
        <f t="shared" ca="1" si="44"/>
        <v>0</v>
      </c>
      <c r="I283" s="50">
        <f t="shared" ca="1" si="45"/>
        <v>0</v>
      </c>
      <c r="J283" s="50">
        <f t="shared" ca="1" si="46"/>
        <v>149</v>
      </c>
      <c r="K283" s="50">
        <f t="shared" ca="1" si="47"/>
        <v>113</v>
      </c>
      <c r="L283" s="51" t="s">
        <v>52</v>
      </c>
      <c r="M283" s="52" t="s">
        <v>55</v>
      </c>
      <c r="N283" s="53" t="s">
        <v>55</v>
      </c>
      <c r="O283" s="54" t="s">
        <v>290</v>
      </c>
      <c r="P283" s="55" t="s">
        <v>49</v>
      </c>
      <c r="Q283" s="56"/>
      <c r="R283" s="57" t="s">
        <v>614</v>
      </c>
      <c r="S283" s="58" t="s">
        <v>48</v>
      </c>
      <c r="T283" s="59"/>
      <c r="U283" s="60"/>
      <c r="V283" s="60"/>
      <c r="W283" s="61"/>
      <c r="X283" s="62" t="s">
        <v>9</v>
      </c>
      <c r="Y283" s="63"/>
      <c r="Z283" s="63"/>
    </row>
    <row r="284" spans="1:26" s="64" customFormat="1" x14ac:dyDescent="0.2">
      <c r="A284" s="49">
        <f t="shared" ref="A284:A431" si="48">CHOOSE(1+LOG(1+2*(ORÇAMENTO.Nivel="Nível 1")+4*(ORÇAMENTO.Nivel="Nível 2")+8*(ORÇAMENTO.Nivel="Nível 3")+16*(ORÇAMENTO.Nivel="Nível 4")+32*(ORÇAMENTO.Nivel="Serviço"),2),0,1,2,3,4,"S")</f>
        <v>2</v>
      </c>
      <c r="B284" s="50">
        <f t="shared" ca="1" si="35"/>
        <v>2</v>
      </c>
      <c r="C284" s="50">
        <f t="shared" ca="1" si="40"/>
        <v>2</v>
      </c>
      <c r="D284" s="50">
        <f t="shared" ca="1" si="36"/>
        <v>2</v>
      </c>
      <c r="E284" s="50">
        <f t="shared" ca="1" si="41"/>
        <v>2</v>
      </c>
      <c r="F284" s="50">
        <f t="shared" ca="1" si="42"/>
        <v>1</v>
      </c>
      <c r="G284" s="50">
        <f t="shared" ca="1" si="43"/>
        <v>0</v>
      </c>
      <c r="H284" s="50">
        <f t="shared" ca="1" si="44"/>
        <v>0</v>
      </c>
      <c r="I284" s="50">
        <f t="shared" ca="1" si="45"/>
        <v>0</v>
      </c>
      <c r="J284" s="50">
        <f t="shared" ca="1" si="46"/>
        <v>112</v>
      </c>
      <c r="K284" s="50">
        <f t="shared" ca="1" si="47"/>
        <v>2</v>
      </c>
      <c r="L284" s="51" t="s">
        <v>52</v>
      </c>
      <c r="M284" s="52" t="s">
        <v>58</v>
      </c>
      <c r="N284" s="53" t="s">
        <v>58</v>
      </c>
      <c r="O284" s="54" t="s">
        <v>615</v>
      </c>
      <c r="P284" s="55" t="s">
        <v>49</v>
      </c>
      <c r="Q284" s="56"/>
      <c r="R284" s="57" t="s">
        <v>60</v>
      </c>
      <c r="S284" s="58" t="s">
        <v>48</v>
      </c>
      <c r="T284" s="59"/>
      <c r="U284" s="60"/>
      <c r="V284" s="60"/>
      <c r="W284" s="61"/>
      <c r="X284" s="62" t="s">
        <v>9</v>
      </c>
      <c r="Y284" s="63"/>
      <c r="Z284" s="63"/>
    </row>
    <row r="285" spans="1:26" s="64" customFormat="1" ht="22.5" x14ac:dyDescent="0.2">
      <c r="A285" s="49" t="str">
        <f t="shared" si="0"/>
        <v>S</v>
      </c>
      <c r="B285" s="50">
        <f t="shared" ca="1" si="35"/>
        <v>2</v>
      </c>
      <c r="C285" s="50" t="str">
        <f t="shared" ca="1" si="40"/>
        <v>S</v>
      </c>
      <c r="D285" s="50">
        <f t="shared" ca="1" si="36"/>
        <v>0</v>
      </c>
      <c r="E285" s="50">
        <f t="shared" ca="1" si="41"/>
        <v>2</v>
      </c>
      <c r="F285" s="50">
        <f t="shared" ca="1" si="42"/>
        <v>1</v>
      </c>
      <c r="G285" s="50">
        <f t="shared" ca="1" si="43"/>
        <v>0</v>
      </c>
      <c r="H285" s="50">
        <f t="shared" ca="1" si="44"/>
        <v>0</v>
      </c>
      <c r="I285" s="50">
        <f t="shared" ca="1" si="45"/>
        <v>0</v>
      </c>
      <c r="J285" s="50">
        <f t="shared" ca="1" si="46"/>
        <v>0</v>
      </c>
      <c r="K285" s="50">
        <f t="shared" ca="1" si="47"/>
        <v>0</v>
      </c>
      <c r="L285" s="51" t="s">
        <v>52</v>
      </c>
      <c r="M285" s="52" t="s">
        <v>47</v>
      </c>
      <c r="N285" s="53" t="s">
        <v>47</v>
      </c>
      <c r="O285" s="54" t="s">
        <v>616</v>
      </c>
      <c r="P285" s="55" t="s">
        <v>49</v>
      </c>
      <c r="Q285" s="56">
        <v>99059</v>
      </c>
      <c r="R285" s="57" t="s">
        <v>617</v>
      </c>
      <c r="S285" s="58" t="s">
        <v>187</v>
      </c>
      <c r="T285" s="59">
        <v>89.67</v>
      </c>
      <c r="U285" s="60"/>
      <c r="V285" s="60"/>
      <c r="W285" s="61"/>
      <c r="X285" s="62" t="s">
        <v>9</v>
      </c>
      <c r="Y285" s="63"/>
      <c r="Z285" s="63"/>
    </row>
    <row r="286" spans="1:26" s="64" customFormat="1" x14ac:dyDescent="0.2">
      <c r="A286" s="49">
        <f t="shared" ref="A286:A349" si="49">CHOOSE(1+LOG(1+2*(ORÇAMENTO.Nivel="Nível 1")+4*(ORÇAMENTO.Nivel="Nível 2")+8*(ORÇAMENTO.Nivel="Nível 3")+16*(ORÇAMENTO.Nivel="Nível 4")+32*(ORÇAMENTO.Nivel="Serviço"),2),0,1,2,3,4,"S")</f>
        <v>2</v>
      </c>
      <c r="B286" s="50">
        <f t="shared" ca="1" si="35"/>
        <v>2</v>
      </c>
      <c r="C286" s="50">
        <f t="shared" ca="1" si="40"/>
        <v>2</v>
      </c>
      <c r="D286" s="50">
        <f t="shared" ca="1" si="36"/>
        <v>3</v>
      </c>
      <c r="E286" s="50">
        <f t="shared" ca="1" si="41"/>
        <v>2</v>
      </c>
      <c r="F286" s="50">
        <f t="shared" ca="1" si="42"/>
        <v>2</v>
      </c>
      <c r="G286" s="50">
        <f t="shared" ca="1" si="43"/>
        <v>0</v>
      </c>
      <c r="H286" s="50">
        <f t="shared" ca="1" si="44"/>
        <v>0</v>
      </c>
      <c r="I286" s="50">
        <f t="shared" ca="1" si="45"/>
        <v>0</v>
      </c>
      <c r="J286" s="50">
        <f t="shared" ca="1" si="46"/>
        <v>110</v>
      </c>
      <c r="K286" s="50">
        <f t="shared" ca="1" si="47"/>
        <v>3</v>
      </c>
      <c r="L286" s="51" t="s">
        <v>52</v>
      </c>
      <c r="M286" s="52" t="s">
        <v>58</v>
      </c>
      <c r="N286" s="53" t="s">
        <v>58</v>
      </c>
      <c r="O286" s="54" t="s">
        <v>618</v>
      </c>
      <c r="P286" s="55" t="s">
        <v>49</v>
      </c>
      <c r="Q286" s="56"/>
      <c r="R286" s="57" t="s">
        <v>118</v>
      </c>
      <c r="S286" s="58" t="s">
        <v>48</v>
      </c>
      <c r="T286" s="59"/>
      <c r="U286" s="60"/>
      <c r="V286" s="60"/>
      <c r="W286" s="61"/>
      <c r="X286" s="62" t="s">
        <v>9</v>
      </c>
      <c r="Y286" s="63"/>
      <c r="Z286" s="63"/>
    </row>
    <row r="287" spans="1:26" s="64" customFormat="1" ht="22.5" x14ac:dyDescent="0.2">
      <c r="A287" s="49" t="str">
        <f t="shared" si="49"/>
        <v>S</v>
      </c>
      <c r="B287" s="50">
        <f t="shared" ca="1" si="35"/>
        <v>2</v>
      </c>
      <c r="C287" s="50" t="str">
        <f t="shared" ca="1" si="40"/>
        <v>S</v>
      </c>
      <c r="D287" s="50">
        <f t="shared" ca="1" si="36"/>
        <v>0</v>
      </c>
      <c r="E287" s="50">
        <f t="shared" ca="1" si="41"/>
        <v>2</v>
      </c>
      <c r="F287" s="50">
        <f t="shared" ca="1" si="42"/>
        <v>2</v>
      </c>
      <c r="G287" s="50">
        <f t="shared" ca="1" si="43"/>
        <v>0</v>
      </c>
      <c r="H287" s="50">
        <f t="shared" ca="1" si="44"/>
        <v>0</v>
      </c>
      <c r="I287" s="50">
        <f t="shared" ca="1" si="45"/>
        <v>0</v>
      </c>
      <c r="J287" s="50">
        <f t="shared" ca="1" si="46"/>
        <v>0</v>
      </c>
      <c r="K287" s="50">
        <f t="shared" ca="1" si="47"/>
        <v>0</v>
      </c>
      <c r="L287" s="51" t="s">
        <v>52</v>
      </c>
      <c r="M287" s="52" t="s">
        <v>47</v>
      </c>
      <c r="N287" s="53" t="s">
        <v>47</v>
      </c>
      <c r="O287" s="54" t="s">
        <v>619</v>
      </c>
      <c r="P287" s="55" t="s">
        <v>49</v>
      </c>
      <c r="Q287" s="56">
        <v>72900</v>
      </c>
      <c r="R287" s="57" t="s">
        <v>120</v>
      </c>
      <c r="S287" s="58" t="s">
        <v>73</v>
      </c>
      <c r="T287" s="59">
        <v>6.2769000000000004</v>
      </c>
      <c r="U287" s="60"/>
      <c r="V287" s="60"/>
      <c r="W287" s="61"/>
      <c r="X287" s="62" t="s">
        <v>9</v>
      </c>
      <c r="Y287" s="63"/>
      <c r="Z287" s="63"/>
    </row>
    <row r="288" spans="1:26" s="64" customFormat="1" x14ac:dyDescent="0.2">
      <c r="A288" s="49" t="str">
        <f t="shared" si="49"/>
        <v>S</v>
      </c>
      <c r="B288" s="50">
        <f t="shared" ca="1" si="35"/>
        <v>2</v>
      </c>
      <c r="C288" s="50" t="str">
        <f t="shared" ca="1" si="40"/>
        <v>S</v>
      </c>
      <c r="D288" s="50">
        <f t="shared" ca="1" si="36"/>
        <v>0</v>
      </c>
      <c r="E288" s="50">
        <f t="shared" ca="1" si="41"/>
        <v>2</v>
      </c>
      <c r="F288" s="50">
        <f t="shared" ca="1" si="42"/>
        <v>2</v>
      </c>
      <c r="G288" s="50">
        <f t="shared" ca="1" si="43"/>
        <v>0</v>
      </c>
      <c r="H288" s="50">
        <f t="shared" ca="1" si="44"/>
        <v>0</v>
      </c>
      <c r="I288" s="50">
        <f t="shared" ca="1" si="45"/>
        <v>0</v>
      </c>
      <c r="J288" s="50">
        <f t="shared" ca="1" si="46"/>
        <v>0</v>
      </c>
      <c r="K288" s="50">
        <f t="shared" ca="1" si="47"/>
        <v>0</v>
      </c>
      <c r="L288" s="51" t="s">
        <v>52</v>
      </c>
      <c r="M288" s="52" t="s">
        <v>47</v>
      </c>
      <c r="N288" s="53" t="s">
        <v>47</v>
      </c>
      <c r="O288" s="54" t="s">
        <v>620</v>
      </c>
      <c r="P288" s="55" t="s">
        <v>49</v>
      </c>
      <c r="Q288" s="56">
        <v>72897</v>
      </c>
      <c r="R288" s="57" t="s">
        <v>122</v>
      </c>
      <c r="S288" s="58" t="s">
        <v>73</v>
      </c>
      <c r="T288" s="59">
        <v>6.2769000000000004</v>
      </c>
      <c r="U288" s="60"/>
      <c r="V288" s="60"/>
      <c r="W288" s="61"/>
      <c r="X288" s="62" t="s">
        <v>9</v>
      </c>
      <c r="Y288" s="63"/>
      <c r="Z288" s="63"/>
    </row>
    <row r="289" spans="1:26" s="64" customFormat="1" x14ac:dyDescent="0.2">
      <c r="A289" s="49">
        <f t="shared" si="49"/>
        <v>2</v>
      </c>
      <c r="B289" s="50">
        <f t="shared" ca="1" si="35"/>
        <v>2</v>
      </c>
      <c r="C289" s="50">
        <f t="shared" ca="1" si="40"/>
        <v>2</v>
      </c>
      <c r="D289" s="50">
        <f t="shared" ca="1" si="36"/>
        <v>8</v>
      </c>
      <c r="E289" s="50">
        <f t="shared" ca="1" si="41"/>
        <v>2</v>
      </c>
      <c r="F289" s="50">
        <f t="shared" ca="1" si="42"/>
        <v>3</v>
      </c>
      <c r="G289" s="50">
        <f t="shared" ca="1" si="43"/>
        <v>0</v>
      </c>
      <c r="H289" s="50">
        <f t="shared" ca="1" si="44"/>
        <v>0</v>
      </c>
      <c r="I289" s="50">
        <f t="shared" ca="1" si="45"/>
        <v>0</v>
      </c>
      <c r="J289" s="50">
        <f t="shared" ca="1" si="46"/>
        <v>107</v>
      </c>
      <c r="K289" s="50">
        <f t="shared" ca="1" si="47"/>
        <v>8</v>
      </c>
      <c r="L289" s="51" t="s">
        <v>52</v>
      </c>
      <c r="M289" s="52" t="s">
        <v>58</v>
      </c>
      <c r="N289" s="53" t="s">
        <v>58</v>
      </c>
      <c r="O289" s="54" t="s">
        <v>621</v>
      </c>
      <c r="P289" s="55" t="s">
        <v>49</v>
      </c>
      <c r="Q289" s="56"/>
      <c r="R289" s="57" t="s">
        <v>124</v>
      </c>
      <c r="S289" s="58" t="s">
        <v>48</v>
      </c>
      <c r="T289" s="59"/>
      <c r="U289" s="60"/>
      <c r="V289" s="60"/>
      <c r="W289" s="61"/>
      <c r="X289" s="62" t="s">
        <v>9</v>
      </c>
      <c r="Y289" s="63"/>
      <c r="Z289" s="63"/>
    </row>
    <row r="290" spans="1:26" s="64" customFormat="1" ht="22.5" x14ac:dyDescent="0.2">
      <c r="A290" s="49" t="str">
        <f t="shared" si="49"/>
        <v>S</v>
      </c>
      <c r="B290" s="50">
        <f t="shared" ca="1" si="35"/>
        <v>2</v>
      </c>
      <c r="C290" s="50" t="str">
        <f t="shared" ca="1" si="40"/>
        <v>S</v>
      </c>
      <c r="D290" s="50">
        <f t="shared" ca="1" si="36"/>
        <v>0</v>
      </c>
      <c r="E290" s="50">
        <f t="shared" ca="1" si="41"/>
        <v>2</v>
      </c>
      <c r="F290" s="50">
        <f t="shared" ca="1" si="42"/>
        <v>3</v>
      </c>
      <c r="G290" s="50">
        <f t="shared" ca="1" si="43"/>
        <v>0</v>
      </c>
      <c r="H290" s="50">
        <f t="shared" ca="1" si="44"/>
        <v>0</v>
      </c>
      <c r="I290" s="50">
        <f t="shared" ca="1" si="45"/>
        <v>0</v>
      </c>
      <c r="J290" s="50">
        <f t="shared" ca="1" si="46"/>
        <v>0</v>
      </c>
      <c r="K290" s="50">
        <f t="shared" ca="1" si="47"/>
        <v>0</v>
      </c>
      <c r="L290" s="51" t="s">
        <v>52</v>
      </c>
      <c r="M290" s="52" t="s">
        <v>47</v>
      </c>
      <c r="N290" s="53" t="s">
        <v>47</v>
      </c>
      <c r="O290" s="54" t="s">
        <v>622</v>
      </c>
      <c r="P290" s="55" t="s">
        <v>49</v>
      </c>
      <c r="Q290" s="56">
        <v>93358</v>
      </c>
      <c r="R290" s="57" t="s">
        <v>623</v>
      </c>
      <c r="S290" s="58" t="s">
        <v>73</v>
      </c>
      <c r="T290" s="59">
        <v>2.8</v>
      </c>
      <c r="U290" s="60"/>
      <c r="V290" s="60"/>
      <c r="W290" s="61"/>
      <c r="X290" s="62" t="s">
        <v>624</v>
      </c>
      <c r="Y290" s="63"/>
      <c r="Z290" s="63"/>
    </row>
    <row r="291" spans="1:26" s="64" customFormat="1" x14ac:dyDescent="0.2">
      <c r="A291" s="49" t="str">
        <f t="shared" si="49"/>
        <v>S</v>
      </c>
      <c r="B291" s="50">
        <f t="shared" ca="1" si="35"/>
        <v>2</v>
      </c>
      <c r="C291" s="50" t="str">
        <f t="shared" ca="1" si="40"/>
        <v>S</v>
      </c>
      <c r="D291" s="50">
        <f t="shared" ca="1" si="36"/>
        <v>0</v>
      </c>
      <c r="E291" s="50">
        <f t="shared" ca="1" si="41"/>
        <v>2</v>
      </c>
      <c r="F291" s="50">
        <f t="shared" ca="1" si="42"/>
        <v>3</v>
      </c>
      <c r="G291" s="50">
        <f t="shared" ca="1" si="43"/>
        <v>0</v>
      </c>
      <c r="H291" s="50">
        <f t="shared" ca="1" si="44"/>
        <v>0</v>
      </c>
      <c r="I291" s="50">
        <f t="shared" ca="1" si="45"/>
        <v>0</v>
      </c>
      <c r="J291" s="50">
        <f t="shared" ca="1" si="46"/>
        <v>0</v>
      </c>
      <c r="K291" s="50">
        <f t="shared" ca="1" si="47"/>
        <v>0</v>
      </c>
      <c r="L291" s="51" t="s">
        <v>52</v>
      </c>
      <c r="M291" s="52" t="s">
        <v>47</v>
      </c>
      <c r="N291" s="53" t="s">
        <v>47</v>
      </c>
      <c r="O291" s="54" t="s">
        <v>625</v>
      </c>
      <c r="P291" s="55" t="s">
        <v>49</v>
      </c>
      <c r="Q291" s="56">
        <v>96995</v>
      </c>
      <c r="R291" s="57" t="s">
        <v>626</v>
      </c>
      <c r="S291" s="58" t="s">
        <v>73</v>
      </c>
      <c r="T291" s="59">
        <v>1.4</v>
      </c>
      <c r="U291" s="60"/>
      <c r="V291" s="60"/>
      <c r="W291" s="61"/>
      <c r="X291" s="62" t="s">
        <v>627</v>
      </c>
      <c r="Y291" s="63"/>
      <c r="Z291" s="63"/>
    </row>
    <row r="292" spans="1:26" s="64" customFormat="1" ht="22.5" x14ac:dyDescent="0.2">
      <c r="A292" s="49" t="str">
        <f t="shared" si="49"/>
        <v>S</v>
      </c>
      <c r="B292" s="50">
        <f t="shared" ca="1" si="35"/>
        <v>2</v>
      </c>
      <c r="C292" s="50" t="str">
        <f t="shared" ca="1" si="40"/>
        <v>S</v>
      </c>
      <c r="D292" s="50">
        <f t="shared" ca="1" si="36"/>
        <v>0</v>
      </c>
      <c r="E292" s="50">
        <f t="shared" ca="1" si="41"/>
        <v>2</v>
      </c>
      <c r="F292" s="50">
        <f t="shared" ca="1" si="42"/>
        <v>3</v>
      </c>
      <c r="G292" s="50">
        <f t="shared" ca="1" si="43"/>
        <v>0</v>
      </c>
      <c r="H292" s="50">
        <f t="shared" ca="1" si="44"/>
        <v>0</v>
      </c>
      <c r="I292" s="50">
        <f t="shared" ca="1" si="45"/>
        <v>0</v>
      </c>
      <c r="J292" s="50">
        <f t="shared" ca="1" si="46"/>
        <v>0</v>
      </c>
      <c r="K292" s="50">
        <f t="shared" ca="1" si="47"/>
        <v>0</v>
      </c>
      <c r="L292" s="51" t="s">
        <v>52</v>
      </c>
      <c r="M292" s="52" t="s">
        <v>47</v>
      </c>
      <c r="N292" s="53" t="s">
        <v>47</v>
      </c>
      <c r="O292" s="54" t="s">
        <v>628</v>
      </c>
      <c r="P292" s="55" t="s">
        <v>49</v>
      </c>
      <c r="Q292" s="56">
        <v>79480</v>
      </c>
      <c r="R292" s="57" t="s">
        <v>128</v>
      </c>
      <c r="S292" s="58" t="s">
        <v>73</v>
      </c>
      <c r="T292" s="59">
        <v>22.4375</v>
      </c>
      <c r="U292" s="60"/>
      <c r="V292" s="60"/>
      <c r="W292" s="61"/>
      <c r="X292" s="62" t="s">
        <v>129</v>
      </c>
      <c r="Y292" s="63"/>
      <c r="Z292" s="63"/>
    </row>
    <row r="293" spans="1:26" s="64" customFormat="1" ht="22.5" x14ac:dyDescent="0.2">
      <c r="A293" s="49" t="str">
        <f t="shared" si="49"/>
        <v>S</v>
      </c>
      <c r="B293" s="50">
        <f t="shared" ca="1" si="35"/>
        <v>2</v>
      </c>
      <c r="C293" s="50" t="str">
        <f t="shared" ca="1" si="40"/>
        <v>S</v>
      </c>
      <c r="D293" s="50">
        <f t="shared" ca="1" si="36"/>
        <v>0</v>
      </c>
      <c r="E293" s="50">
        <f t="shared" ca="1" si="41"/>
        <v>2</v>
      </c>
      <c r="F293" s="50">
        <f t="shared" ca="1" si="42"/>
        <v>3</v>
      </c>
      <c r="G293" s="50">
        <f t="shared" ca="1" si="43"/>
        <v>0</v>
      </c>
      <c r="H293" s="50">
        <f t="shared" ca="1" si="44"/>
        <v>0</v>
      </c>
      <c r="I293" s="50">
        <f t="shared" ca="1" si="45"/>
        <v>0</v>
      </c>
      <c r="J293" s="50">
        <f t="shared" ca="1" si="46"/>
        <v>0</v>
      </c>
      <c r="K293" s="50">
        <f t="shared" ca="1" si="47"/>
        <v>0</v>
      </c>
      <c r="L293" s="51" t="s">
        <v>52</v>
      </c>
      <c r="M293" s="52" t="s">
        <v>47</v>
      </c>
      <c r="N293" s="53" t="s">
        <v>47</v>
      </c>
      <c r="O293" s="54" t="s">
        <v>629</v>
      </c>
      <c r="P293" s="55" t="s">
        <v>49</v>
      </c>
      <c r="Q293" s="56">
        <v>72898</v>
      </c>
      <c r="R293" s="57" t="s">
        <v>131</v>
      </c>
      <c r="S293" s="58" t="s">
        <v>73</v>
      </c>
      <c r="T293" s="59">
        <v>22.4375</v>
      </c>
      <c r="U293" s="60"/>
      <c r="V293" s="60"/>
      <c r="W293" s="61"/>
      <c r="X293" s="62" t="s">
        <v>132</v>
      </c>
      <c r="Y293" s="63"/>
      <c r="Z293" s="63"/>
    </row>
    <row r="294" spans="1:26" s="64" customFormat="1" x14ac:dyDescent="0.2">
      <c r="A294" s="49" t="str">
        <f t="shared" si="49"/>
        <v>S</v>
      </c>
      <c r="B294" s="50">
        <f t="shared" ca="1" si="35"/>
        <v>2</v>
      </c>
      <c r="C294" s="50" t="str">
        <f t="shared" ca="1" si="40"/>
        <v>S</v>
      </c>
      <c r="D294" s="50">
        <f t="shared" ca="1" si="36"/>
        <v>0</v>
      </c>
      <c r="E294" s="50">
        <f t="shared" ca="1" si="41"/>
        <v>2</v>
      </c>
      <c r="F294" s="50">
        <f t="shared" ca="1" si="42"/>
        <v>3</v>
      </c>
      <c r="G294" s="50">
        <f t="shared" ca="1" si="43"/>
        <v>0</v>
      </c>
      <c r="H294" s="50">
        <f t="shared" ca="1" si="44"/>
        <v>0</v>
      </c>
      <c r="I294" s="50">
        <f t="shared" ca="1" si="45"/>
        <v>0</v>
      </c>
      <c r="J294" s="50">
        <f t="shared" ca="1" si="46"/>
        <v>0</v>
      </c>
      <c r="K294" s="50">
        <f t="shared" ca="1" si="47"/>
        <v>0</v>
      </c>
      <c r="L294" s="51" t="s">
        <v>52</v>
      </c>
      <c r="M294" s="52" t="s">
        <v>47</v>
      </c>
      <c r="N294" s="53" t="s">
        <v>47</v>
      </c>
      <c r="O294" s="54" t="s">
        <v>630</v>
      </c>
      <c r="P294" s="55" t="s">
        <v>57</v>
      </c>
      <c r="Q294" s="56">
        <v>41002</v>
      </c>
      <c r="R294" s="57" t="s">
        <v>146</v>
      </c>
      <c r="S294" s="58" t="s">
        <v>82</v>
      </c>
      <c r="T294" s="59">
        <v>22.4375</v>
      </c>
      <c r="U294" s="60"/>
      <c r="V294" s="60"/>
      <c r="W294" s="61"/>
      <c r="X294" s="62" t="s">
        <v>9</v>
      </c>
      <c r="Y294" s="63"/>
      <c r="Z294" s="63"/>
    </row>
    <row r="295" spans="1:26" s="64" customFormat="1" x14ac:dyDescent="0.2">
      <c r="A295" s="49" t="str">
        <f t="shared" si="49"/>
        <v>S</v>
      </c>
      <c r="B295" s="50">
        <f t="shared" ca="1" si="35"/>
        <v>2</v>
      </c>
      <c r="C295" s="50" t="str">
        <f t="shared" ca="1" si="40"/>
        <v>S</v>
      </c>
      <c r="D295" s="50">
        <f t="shared" ca="1" si="36"/>
        <v>0</v>
      </c>
      <c r="E295" s="50">
        <f t="shared" ca="1" si="41"/>
        <v>2</v>
      </c>
      <c r="F295" s="50">
        <f t="shared" ca="1" si="42"/>
        <v>3</v>
      </c>
      <c r="G295" s="50">
        <f t="shared" ca="1" si="43"/>
        <v>0</v>
      </c>
      <c r="H295" s="50">
        <f t="shared" ca="1" si="44"/>
        <v>0</v>
      </c>
      <c r="I295" s="50">
        <f t="shared" ca="1" si="45"/>
        <v>0</v>
      </c>
      <c r="J295" s="50">
        <f t="shared" ca="1" si="46"/>
        <v>0</v>
      </c>
      <c r="K295" s="50">
        <f t="shared" ca="1" si="47"/>
        <v>0</v>
      </c>
      <c r="L295" s="51" t="s">
        <v>52</v>
      </c>
      <c r="M295" s="52" t="s">
        <v>47</v>
      </c>
      <c r="N295" s="53" t="s">
        <v>47</v>
      </c>
      <c r="O295" s="54" t="s">
        <v>631</v>
      </c>
      <c r="P295" s="55" t="s">
        <v>57</v>
      </c>
      <c r="Q295" s="56">
        <v>41006</v>
      </c>
      <c r="R295" s="57" t="s">
        <v>137</v>
      </c>
      <c r="S295" s="58" t="s">
        <v>138</v>
      </c>
      <c r="T295" s="59">
        <v>89.75</v>
      </c>
      <c r="U295" s="60"/>
      <c r="V295" s="60"/>
      <c r="W295" s="61"/>
      <c r="X295" s="62" t="s">
        <v>9</v>
      </c>
      <c r="Y295" s="63"/>
      <c r="Z295" s="63"/>
    </row>
    <row r="296" spans="1:26" s="64" customFormat="1" ht="22.5" x14ac:dyDescent="0.2">
      <c r="A296" s="49" t="str">
        <f t="shared" si="49"/>
        <v>S</v>
      </c>
      <c r="B296" s="50">
        <f t="shared" ca="1" si="35"/>
        <v>2</v>
      </c>
      <c r="C296" s="50" t="str">
        <f t="shared" ca="1" si="40"/>
        <v>S</v>
      </c>
      <c r="D296" s="50">
        <f t="shared" ca="1" si="36"/>
        <v>0</v>
      </c>
      <c r="E296" s="50">
        <f t="shared" ca="1" si="41"/>
        <v>2</v>
      </c>
      <c r="F296" s="50">
        <f t="shared" ca="1" si="42"/>
        <v>3</v>
      </c>
      <c r="G296" s="50">
        <f t="shared" ca="1" si="43"/>
        <v>0</v>
      </c>
      <c r="H296" s="50">
        <f t="shared" ca="1" si="44"/>
        <v>0</v>
      </c>
      <c r="I296" s="50">
        <f t="shared" ca="1" si="45"/>
        <v>0</v>
      </c>
      <c r="J296" s="50">
        <f t="shared" ca="1" si="46"/>
        <v>0</v>
      </c>
      <c r="K296" s="50">
        <f t="shared" ca="1" si="47"/>
        <v>0</v>
      </c>
      <c r="L296" s="51" t="s">
        <v>52</v>
      </c>
      <c r="M296" s="52" t="s">
        <v>47</v>
      </c>
      <c r="N296" s="53" t="s">
        <v>47</v>
      </c>
      <c r="O296" s="54" t="s">
        <v>632</v>
      </c>
      <c r="P296" s="55" t="s">
        <v>49</v>
      </c>
      <c r="Q296" s="56" t="s">
        <v>140</v>
      </c>
      <c r="R296" s="57" t="s">
        <v>141</v>
      </c>
      <c r="S296" s="58" t="s">
        <v>73</v>
      </c>
      <c r="T296" s="59">
        <v>17.95</v>
      </c>
      <c r="U296" s="60"/>
      <c r="V296" s="60"/>
      <c r="W296" s="61"/>
      <c r="X296" s="62" t="s">
        <v>142</v>
      </c>
      <c r="Y296" s="63"/>
      <c r="Z296" s="63"/>
    </row>
    <row r="297" spans="1:26" s="64" customFormat="1" x14ac:dyDescent="0.2">
      <c r="A297" s="49">
        <f t="shared" si="49"/>
        <v>2</v>
      </c>
      <c r="B297" s="50">
        <f t="shared" ca="1" si="35"/>
        <v>2</v>
      </c>
      <c r="C297" s="50">
        <f t="shared" ca="1" si="40"/>
        <v>2</v>
      </c>
      <c r="D297" s="50">
        <f t="shared" ca="1" si="36"/>
        <v>11</v>
      </c>
      <c r="E297" s="50">
        <f t="shared" ca="1" si="41"/>
        <v>2</v>
      </c>
      <c r="F297" s="50">
        <f t="shared" ca="1" si="42"/>
        <v>4</v>
      </c>
      <c r="G297" s="50">
        <f t="shared" ca="1" si="43"/>
        <v>0</v>
      </c>
      <c r="H297" s="50">
        <f t="shared" ca="1" si="44"/>
        <v>0</v>
      </c>
      <c r="I297" s="50">
        <f t="shared" ca="1" si="45"/>
        <v>0</v>
      </c>
      <c r="J297" s="50">
        <f t="shared" ca="1" si="46"/>
        <v>99</v>
      </c>
      <c r="K297" s="50">
        <f t="shared" ca="1" si="47"/>
        <v>11</v>
      </c>
      <c r="L297" s="51" t="s">
        <v>52</v>
      </c>
      <c r="M297" s="52" t="s">
        <v>58</v>
      </c>
      <c r="N297" s="53" t="s">
        <v>58</v>
      </c>
      <c r="O297" s="54" t="s">
        <v>633</v>
      </c>
      <c r="P297" s="55" t="s">
        <v>49</v>
      </c>
      <c r="Q297" s="56"/>
      <c r="R297" s="57" t="s">
        <v>634</v>
      </c>
      <c r="S297" s="58" t="s">
        <v>48</v>
      </c>
      <c r="T297" s="59"/>
      <c r="U297" s="60"/>
      <c r="V297" s="60"/>
      <c r="W297" s="61"/>
      <c r="X297" s="62" t="s">
        <v>9</v>
      </c>
      <c r="Y297" s="63"/>
      <c r="Z297" s="63"/>
    </row>
    <row r="298" spans="1:26" s="64" customFormat="1" ht="33.75" x14ac:dyDescent="0.2">
      <c r="A298" s="49" t="str">
        <f t="shared" si="49"/>
        <v>S</v>
      </c>
      <c r="B298" s="50">
        <f t="shared" ca="1" si="35"/>
        <v>2</v>
      </c>
      <c r="C298" s="50" t="str">
        <f t="shared" ca="1" si="40"/>
        <v>S</v>
      </c>
      <c r="D298" s="50">
        <f t="shared" ca="1" si="36"/>
        <v>0</v>
      </c>
      <c r="E298" s="50">
        <f t="shared" ca="1" si="41"/>
        <v>2</v>
      </c>
      <c r="F298" s="50">
        <f t="shared" ca="1" si="42"/>
        <v>4</v>
      </c>
      <c r="G298" s="50">
        <f t="shared" ca="1" si="43"/>
        <v>0</v>
      </c>
      <c r="H298" s="50">
        <f t="shared" ca="1" si="44"/>
        <v>0</v>
      </c>
      <c r="I298" s="50">
        <f t="shared" ca="1" si="45"/>
        <v>0</v>
      </c>
      <c r="J298" s="50">
        <f t="shared" ca="1" si="46"/>
        <v>0</v>
      </c>
      <c r="K298" s="50">
        <f t="shared" ca="1" si="47"/>
        <v>0</v>
      </c>
      <c r="L298" s="51" t="s">
        <v>52</v>
      </c>
      <c r="M298" s="52" t="s">
        <v>47</v>
      </c>
      <c r="N298" s="53" t="s">
        <v>47</v>
      </c>
      <c r="O298" s="54" t="s">
        <v>635</v>
      </c>
      <c r="P298" s="55" t="s">
        <v>49</v>
      </c>
      <c r="Q298" s="56">
        <v>98230</v>
      </c>
      <c r="R298" s="57" t="s">
        <v>636</v>
      </c>
      <c r="S298" s="58" t="s">
        <v>187</v>
      </c>
      <c r="T298" s="59">
        <v>36</v>
      </c>
      <c r="U298" s="60"/>
      <c r="V298" s="60"/>
      <c r="W298" s="61"/>
      <c r="X298" s="62" t="s">
        <v>637</v>
      </c>
      <c r="Y298" s="63"/>
      <c r="Z298" s="63"/>
    </row>
    <row r="299" spans="1:26" s="64" customFormat="1" ht="22.5" x14ac:dyDescent="0.2">
      <c r="A299" s="49" t="str">
        <f t="shared" si="49"/>
        <v>S</v>
      </c>
      <c r="B299" s="50">
        <f t="shared" ca="1" si="35"/>
        <v>2</v>
      </c>
      <c r="C299" s="50" t="str">
        <f t="shared" ca="1" si="40"/>
        <v>S</v>
      </c>
      <c r="D299" s="50">
        <f t="shared" ca="1" si="36"/>
        <v>0</v>
      </c>
      <c r="E299" s="50">
        <f t="shared" ca="1" si="41"/>
        <v>2</v>
      </c>
      <c r="F299" s="50">
        <f t="shared" ca="1" si="42"/>
        <v>4</v>
      </c>
      <c r="G299" s="50">
        <f t="shared" ca="1" si="43"/>
        <v>0</v>
      </c>
      <c r="H299" s="50">
        <f t="shared" ca="1" si="44"/>
        <v>0</v>
      </c>
      <c r="I299" s="50">
        <f t="shared" ca="1" si="45"/>
        <v>0</v>
      </c>
      <c r="J299" s="50">
        <f t="shared" ca="1" si="46"/>
        <v>0</v>
      </c>
      <c r="K299" s="50">
        <f t="shared" ca="1" si="47"/>
        <v>0</v>
      </c>
      <c r="L299" s="51" t="s">
        <v>52</v>
      </c>
      <c r="M299" s="52" t="s">
        <v>47</v>
      </c>
      <c r="N299" s="53" t="s">
        <v>47</v>
      </c>
      <c r="O299" s="54" t="s">
        <v>638</v>
      </c>
      <c r="P299" s="55" t="s">
        <v>49</v>
      </c>
      <c r="Q299" s="56">
        <v>96521</v>
      </c>
      <c r="R299" s="57" t="s">
        <v>639</v>
      </c>
      <c r="S299" s="58" t="s">
        <v>73</v>
      </c>
      <c r="T299" s="59">
        <v>3.78</v>
      </c>
      <c r="U299" s="60"/>
      <c r="V299" s="60"/>
      <c r="W299" s="61"/>
      <c r="X299" s="62" t="s">
        <v>9</v>
      </c>
      <c r="Y299" s="63"/>
      <c r="Z299" s="63"/>
    </row>
    <row r="300" spans="1:26" s="64" customFormat="1" ht="22.5" x14ac:dyDescent="0.2">
      <c r="A300" s="49" t="str">
        <f t="shared" si="49"/>
        <v>S</v>
      </c>
      <c r="B300" s="50">
        <f t="shared" ca="1" si="35"/>
        <v>2</v>
      </c>
      <c r="C300" s="50" t="str">
        <f t="shared" ca="1" si="40"/>
        <v>S</v>
      </c>
      <c r="D300" s="50">
        <f t="shared" ca="1" si="36"/>
        <v>0</v>
      </c>
      <c r="E300" s="50">
        <f t="shared" ca="1" si="41"/>
        <v>2</v>
      </c>
      <c r="F300" s="50">
        <f t="shared" ca="1" si="42"/>
        <v>4</v>
      </c>
      <c r="G300" s="50">
        <f t="shared" ca="1" si="43"/>
        <v>0</v>
      </c>
      <c r="H300" s="50">
        <f t="shared" ca="1" si="44"/>
        <v>0</v>
      </c>
      <c r="I300" s="50">
        <f t="shared" ca="1" si="45"/>
        <v>0</v>
      </c>
      <c r="J300" s="50">
        <f t="shared" ca="1" si="46"/>
        <v>0</v>
      </c>
      <c r="K300" s="50">
        <f t="shared" ca="1" si="47"/>
        <v>0</v>
      </c>
      <c r="L300" s="51" t="s">
        <v>52</v>
      </c>
      <c r="M300" s="52" t="s">
        <v>47</v>
      </c>
      <c r="N300" s="53" t="s">
        <v>47</v>
      </c>
      <c r="O300" s="54" t="s">
        <v>640</v>
      </c>
      <c r="P300" s="55" t="s">
        <v>49</v>
      </c>
      <c r="Q300" s="56">
        <v>93382</v>
      </c>
      <c r="R300" s="57" t="s">
        <v>641</v>
      </c>
      <c r="S300" s="58" t="s">
        <v>73</v>
      </c>
      <c r="T300" s="59">
        <v>0.28000000000000003</v>
      </c>
      <c r="U300" s="60"/>
      <c r="V300" s="60"/>
      <c r="W300" s="61"/>
      <c r="X300" s="62" t="s">
        <v>642</v>
      </c>
      <c r="Y300" s="63"/>
      <c r="Z300" s="63"/>
    </row>
    <row r="301" spans="1:26" s="64" customFormat="1" ht="33.75" x14ac:dyDescent="0.2">
      <c r="A301" s="49" t="str">
        <f t="shared" si="49"/>
        <v>S</v>
      </c>
      <c r="B301" s="50">
        <f t="shared" ca="1" si="35"/>
        <v>2</v>
      </c>
      <c r="C301" s="50" t="str">
        <f t="shared" ca="1" si="40"/>
        <v>S</v>
      </c>
      <c r="D301" s="50">
        <f t="shared" ca="1" si="36"/>
        <v>0</v>
      </c>
      <c r="E301" s="50">
        <f t="shared" ca="1" si="41"/>
        <v>2</v>
      </c>
      <c r="F301" s="50">
        <f t="shared" ca="1" si="42"/>
        <v>4</v>
      </c>
      <c r="G301" s="50">
        <f t="shared" ca="1" si="43"/>
        <v>0</v>
      </c>
      <c r="H301" s="50">
        <f t="shared" ca="1" si="44"/>
        <v>0</v>
      </c>
      <c r="I301" s="50">
        <f t="shared" ca="1" si="45"/>
        <v>0</v>
      </c>
      <c r="J301" s="50">
        <f t="shared" ca="1" si="46"/>
        <v>0</v>
      </c>
      <c r="K301" s="50">
        <f t="shared" ca="1" si="47"/>
        <v>0</v>
      </c>
      <c r="L301" s="51" t="s">
        <v>52</v>
      </c>
      <c r="M301" s="52" t="s">
        <v>47</v>
      </c>
      <c r="N301" s="53" t="s">
        <v>47</v>
      </c>
      <c r="O301" s="54" t="s">
        <v>643</v>
      </c>
      <c r="P301" s="55" t="s">
        <v>49</v>
      </c>
      <c r="Q301" s="56">
        <v>96534</v>
      </c>
      <c r="R301" s="57" t="s">
        <v>644</v>
      </c>
      <c r="S301" s="58" t="s">
        <v>66</v>
      </c>
      <c r="T301" s="59">
        <v>3.5</v>
      </c>
      <c r="U301" s="60"/>
      <c r="V301" s="60"/>
      <c r="W301" s="61"/>
      <c r="X301" s="62" t="s">
        <v>645</v>
      </c>
      <c r="Y301" s="63"/>
      <c r="Z301" s="63"/>
    </row>
    <row r="302" spans="1:26" s="64" customFormat="1" ht="22.5" x14ac:dyDescent="0.2">
      <c r="A302" s="49" t="str">
        <f t="shared" si="49"/>
        <v>S</v>
      </c>
      <c r="B302" s="50">
        <f t="shared" ca="1" si="35"/>
        <v>2</v>
      </c>
      <c r="C302" s="50" t="str">
        <f t="shared" ca="1" si="40"/>
        <v>S</v>
      </c>
      <c r="D302" s="50">
        <f t="shared" ca="1" si="36"/>
        <v>0</v>
      </c>
      <c r="E302" s="50">
        <f t="shared" ca="1" si="41"/>
        <v>2</v>
      </c>
      <c r="F302" s="50">
        <f t="shared" ca="1" si="42"/>
        <v>4</v>
      </c>
      <c r="G302" s="50">
        <f t="shared" ca="1" si="43"/>
        <v>0</v>
      </c>
      <c r="H302" s="50">
        <f t="shared" ca="1" si="44"/>
        <v>0</v>
      </c>
      <c r="I302" s="50">
        <f t="shared" ca="1" si="45"/>
        <v>0</v>
      </c>
      <c r="J302" s="50">
        <f t="shared" ca="1" si="46"/>
        <v>0</v>
      </c>
      <c r="K302" s="50">
        <f t="shared" ca="1" si="47"/>
        <v>0</v>
      </c>
      <c r="L302" s="51" t="s">
        <v>52</v>
      </c>
      <c r="M302" s="52" t="s">
        <v>47</v>
      </c>
      <c r="N302" s="53" t="s">
        <v>47</v>
      </c>
      <c r="O302" s="54" t="s">
        <v>646</v>
      </c>
      <c r="P302" s="55" t="s">
        <v>49</v>
      </c>
      <c r="Q302" s="56">
        <v>94963</v>
      </c>
      <c r="R302" s="57" t="s">
        <v>647</v>
      </c>
      <c r="S302" s="58" t="s">
        <v>73</v>
      </c>
      <c r="T302" s="59">
        <v>0.18</v>
      </c>
      <c r="U302" s="60"/>
      <c r="V302" s="60"/>
      <c r="W302" s="61"/>
      <c r="X302" s="62" t="s">
        <v>9</v>
      </c>
      <c r="Y302" s="63"/>
      <c r="Z302" s="63"/>
    </row>
    <row r="303" spans="1:26" s="64" customFormat="1" ht="22.5" x14ac:dyDescent="0.2">
      <c r="A303" s="49" t="str">
        <f t="shared" si="49"/>
        <v>S</v>
      </c>
      <c r="B303" s="50">
        <f t="shared" ca="1" si="35"/>
        <v>2</v>
      </c>
      <c r="C303" s="50" t="str">
        <f t="shared" ca="1" si="40"/>
        <v>S</v>
      </c>
      <c r="D303" s="50">
        <f t="shared" ca="1" si="36"/>
        <v>0</v>
      </c>
      <c r="E303" s="50">
        <f t="shared" ca="1" si="41"/>
        <v>2</v>
      </c>
      <c r="F303" s="50">
        <f t="shared" ca="1" si="42"/>
        <v>4</v>
      </c>
      <c r="G303" s="50">
        <f t="shared" ca="1" si="43"/>
        <v>0</v>
      </c>
      <c r="H303" s="50">
        <f t="shared" ca="1" si="44"/>
        <v>0</v>
      </c>
      <c r="I303" s="50">
        <f t="shared" ca="1" si="45"/>
        <v>0</v>
      </c>
      <c r="J303" s="50">
        <f t="shared" ca="1" si="46"/>
        <v>0</v>
      </c>
      <c r="K303" s="50">
        <f t="shared" ca="1" si="47"/>
        <v>0</v>
      </c>
      <c r="L303" s="51" t="s">
        <v>52</v>
      </c>
      <c r="M303" s="52" t="s">
        <v>47</v>
      </c>
      <c r="N303" s="53" t="s">
        <v>47</v>
      </c>
      <c r="O303" s="54" t="s">
        <v>648</v>
      </c>
      <c r="P303" s="55" t="s">
        <v>49</v>
      </c>
      <c r="Q303" s="56">
        <v>94964</v>
      </c>
      <c r="R303" s="57" t="s">
        <v>649</v>
      </c>
      <c r="S303" s="58" t="s">
        <v>73</v>
      </c>
      <c r="T303" s="59">
        <v>2.0999999999999996</v>
      </c>
      <c r="U303" s="60"/>
      <c r="V303" s="60"/>
      <c r="W303" s="61"/>
      <c r="X303" s="62" t="s">
        <v>9</v>
      </c>
      <c r="Y303" s="63"/>
      <c r="Z303" s="63"/>
    </row>
    <row r="304" spans="1:26" s="64" customFormat="1" ht="22.5" x14ac:dyDescent="0.2">
      <c r="A304" s="49" t="str">
        <f t="shared" si="49"/>
        <v>S</v>
      </c>
      <c r="B304" s="50">
        <f t="shared" ca="1" si="35"/>
        <v>2</v>
      </c>
      <c r="C304" s="50" t="str">
        <f t="shared" ca="1" si="40"/>
        <v>S</v>
      </c>
      <c r="D304" s="50">
        <f t="shared" ca="1" si="36"/>
        <v>0</v>
      </c>
      <c r="E304" s="50">
        <f t="shared" ca="1" si="41"/>
        <v>2</v>
      </c>
      <c r="F304" s="50">
        <f t="shared" ca="1" si="42"/>
        <v>4</v>
      </c>
      <c r="G304" s="50">
        <f t="shared" ca="1" si="43"/>
        <v>0</v>
      </c>
      <c r="H304" s="50">
        <f t="shared" ca="1" si="44"/>
        <v>0</v>
      </c>
      <c r="I304" s="50">
        <f t="shared" ca="1" si="45"/>
        <v>0</v>
      </c>
      <c r="J304" s="50">
        <f t="shared" ca="1" si="46"/>
        <v>0</v>
      </c>
      <c r="K304" s="50">
        <f t="shared" ca="1" si="47"/>
        <v>0</v>
      </c>
      <c r="L304" s="51" t="s">
        <v>52</v>
      </c>
      <c r="M304" s="52" t="s">
        <v>47</v>
      </c>
      <c r="N304" s="53" t="s">
        <v>47</v>
      </c>
      <c r="O304" s="54" t="s">
        <v>650</v>
      </c>
      <c r="P304" s="55" t="s">
        <v>49</v>
      </c>
      <c r="Q304" s="56">
        <v>92874</v>
      </c>
      <c r="R304" s="57" t="s">
        <v>651</v>
      </c>
      <c r="S304" s="58" t="s">
        <v>73</v>
      </c>
      <c r="T304" s="59">
        <v>2.2799999999999998</v>
      </c>
      <c r="U304" s="60"/>
      <c r="V304" s="60"/>
      <c r="W304" s="61"/>
      <c r="X304" s="62" t="s">
        <v>9</v>
      </c>
      <c r="Y304" s="63"/>
      <c r="Z304" s="63"/>
    </row>
    <row r="305" spans="1:26" s="64" customFormat="1" ht="22.5" x14ac:dyDescent="0.2">
      <c r="A305" s="49" t="str">
        <f t="shared" si="49"/>
        <v>S</v>
      </c>
      <c r="B305" s="50">
        <f t="shared" ca="1" si="35"/>
        <v>2</v>
      </c>
      <c r="C305" s="50" t="str">
        <f t="shared" ca="1" si="40"/>
        <v>S</v>
      </c>
      <c r="D305" s="50">
        <f t="shared" ca="1" si="36"/>
        <v>0</v>
      </c>
      <c r="E305" s="50">
        <f t="shared" ca="1" si="41"/>
        <v>2</v>
      </c>
      <c r="F305" s="50">
        <f t="shared" ca="1" si="42"/>
        <v>4</v>
      </c>
      <c r="G305" s="50">
        <f t="shared" ca="1" si="43"/>
        <v>0</v>
      </c>
      <c r="H305" s="50">
        <f t="shared" ca="1" si="44"/>
        <v>0</v>
      </c>
      <c r="I305" s="50">
        <f t="shared" ca="1" si="45"/>
        <v>0</v>
      </c>
      <c r="J305" s="50">
        <f t="shared" ca="1" si="46"/>
        <v>0</v>
      </c>
      <c r="K305" s="50">
        <f t="shared" ca="1" si="47"/>
        <v>0</v>
      </c>
      <c r="L305" s="51" t="s">
        <v>52</v>
      </c>
      <c r="M305" s="52" t="s">
        <v>47</v>
      </c>
      <c r="N305" s="53" t="s">
        <v>47</v>
      </c>
      <c r="O305" s="54" t="s">
        <v>652</v>
      </c>
      <c r="P305" s="55" t="s">
        <v>49</v>
      </c>
      <c r="Q305" s="56">
        <v>96544</v>
      </c>
      <c r="R305" s="57" t="s">
        <v>653</v>
      </c>
      <c r="S305" s="58" t="s">
        <v>654</v>
      </c>
      <c r="T305" s="59">
        <v>26</v>
      </c>
      <c r="U305" s="60"/>
      <c r="V305" s="60"/>
      <c r="W305" s="61"/>
      <c r="X305" s="62" t="s">
        <v>655</v>
      </c>
      <c r="Y305" s="63"/>
      <c r="Z305" s="63"/>
    </row>
    <row r="306" spans="1:26" s="64" customFormat="1" ht="22.5" x14ac:dyDescent="0.2">
      <c r="A306" s="49" t="str">
        <f t="shared" si="49"/>
        <v>S</v>
      </c>
      <c r="B306" s="50">
        <f t="shared" ca="1" si="35"/>
        <v>2</v>
      </c>
      <c r="C306" s="50" t="str">
        <f t="shared" ca="1" si="40"/>
        <v>S</v>
      </c>
      <c r="D306" s="50">
        <f t="shared" ca="1" si="36"/>
        <v>0</v>
      </c>
      <c r="E306" s="50">
        <f t="shared" ca="1" si="41"/>
        <v>2</v>
      </c>
      <c r="F306" s="50">
        <f t="shared" ca="1" si="42"/>
        <v>4</v>
      </c>
      <c r="G306" s="50">
        <f t="shared" ca="1" si="43"/>
        <v>0</v>
      </c>
      <c r="H306" s="50">
        <f t="shared" ca="1" si="44"/>
        <v>0</v>
      </c>
      <c r="I306" s="50">
        <f t="shared" ca="1" si="45"/>
        <v>0</v>
      </c>
      <c r="J306" s="50">
        <f t="shared" ca="1" si="46"/>
        <v>0</v>
      </c>
      <c r="K306" s="50">
        <f t="shared" ca="1" si="47"/>
        <v>0</v>
      </c>
      <c r="L306" s="51" t="s">
        <v>52</v>
      </c>
      <c r="M306" s="52" t="s">
        <v>47</v>
      </c>
      <c r="N306" s="53" t="s">
        <v>47</v>
      </c>
      <c r="O306" s="54" t="s">
        <v>656</v>
      </c>
      <c r="P306" s="55" t="s">
        <v>49</v>
      </c>
      <c r="Q306" s="56">
        <v>96545</v>
      </c>
      <c r="R306" s="57" t="s">
        <v>657</v>
      </c>
      <c r="S306" s="58" t="s">
        <v>654</v>
      </c>
      <c r="T306" s="59">
        <v>115</v>
      </c>
      <c r="U306" s="60"/>
      <c r="V306" s="60"/>
      <c r="W306" s="61"/>
      <c r="X306" s="62" t="s">
        <v>658</v>
      </c>
      <c r="Y306" s="63"/>
      <c r="Z306" s="63"/>
    </row>
    <row r="307" spans="1:26" s="64" customFormat="1" ht="22.5" x14ac:dyDescent="0.2">
      <c r="A307" s="49" t="str">
        <f t="shared" si="49"/>
        <v>S</v>
      </c>
      <c r="B307" s="50">
        <f t="shared" ca="1" si="35"/>
        <v>2</v>
      </c>
      <c r="C307" s="50" t="str">
        <f t="shared" ca="1" si="40"/>
        <v>S</v>
      </c>
      <c r="D307" s="50">
        <f t="shared" ca="1" si="36"/>
        <v>0</v>
      </c>
      <c r="E307" s="50">
        <f t="shared" ca="1" si="41"/>
        <v>2</v>
      </c>
      <c r="F307" s="50">
        <f t="shared" ca="1" si="42"/>
        <v>4</v>
      </c>
      <c r="G307" s="50">
        <f t="shared" ca="1" si="43"/>
        <v>0</v>
      </c>
      <c r="H307" s="50">
        <f t="shared" ca="1" si="44"/>
        <v>0</v>
      </c>
      <c r="I307" s="50">
        <f t="shared" ca="1" si="45"/>
        <v>0</v>
      </c>
      <c r="J307" s="50">
        <f t="shared" ca="1" si="46"/>
        <v>0</v>
      </c>
      <c r="K307" s="50">
        <f t="shared" ca="1" si="47"/>
        <v>0</v>
      </c>
      <c r="L307" s="51" t="s">
        <v>52</v>
      </c>
      <c r="M307" s="52" t="s">
        <v>47</v>
      </c>
      <c r="N307" s="53" t="s">
        <v>47</v>
      </c>
      <c r="O307" s="54" t="s">
        <v>659</v>
      </c>
      <c r="P307" s="55" t="s">
        <v>49</v>
      </c>
      <c r="Q307" s="56">
        <v>96543</v>
      </c>
      <c r="R307" s="57" t="s">
        <v>660</v>
      </c>
      <c r="S307" s="58" t="s">
        <v>654</v>
      </c>
      <c r="T307" s="59">
        <v>20</v>
      </c>
      <c r="U307" s="60"/>
      <c r="V307" s="60"/>
      <c r="W307" s="61"/>
      <c r="X307" s="62" t="s">
        <v>661</v>
      </c>
      <c r="Y307" s="63"/>
      <c r="Z307" s="63"/>
    </row>
    <row r="308" spans="1:26" s="64" customFormat="1" x14ac:dyDescent="0.2">
      <c r="A308" s="49">
        <f t="shared" si="49"/>
        <v>2</v>
      </c>
      <c r="B308" s="50">
        <f t="shared" ca="1" si="35"/>
        <v>2</v>
      </c>
      <c r="C308" s="50">
        <f t="shared" ca="1" si="40"/>
        <v>2</v>
      </c>
      <c r="D308" s="50">
        <f t="shared" ca="1" si="36"/>
        <v>8</v>
      </c>
      <c r="E308" s="50">
        <f t="shared" ca="1" si="41"/>
        <v>2</v>
      </c>
      <c r="F308" s="50">
        <f t="shared" ca="1" si="42"/>
        <v>5</v>
      </c>
      <c r="G308" s="50">
        <f t="shared" ca="1" si="43"/>
        <v>0</v>
      </c>
      <c r="H308" s="50">
        <f t="shared" ca="1" si="44"/>
        <v>0</v>
      </c>
      <c r="I308" s="50">
        <f t="shared" ca="1" si="45"/>
        <v>0</v>
      </c>
      <c r="J308" s="50">
        <f t="shared" ca="1" si="46"/>
        <v>88</v>
      </c>
      <c r="K308" s="50">
        <f t="shared" ca="1" si="47"/>
        <v>8</v>
      </c>
      <c r="L308" s="51" t="s">
        <v>52</v>
      </c>
      <c r="M308" s="52" t="s">
        <v>58</v>
      </c>
      <c r="N308" s="53" t="s">
        <v>58</v>
      </c>
      <c r="O308" s="54" t="s">
        <v>662</v>
      </c>
      <c r="P308" s="55" t="s">
        <v>49</v>
      </c>
      <c r="Q308" s="56"/>
      <c r="R308" s="57" t="s">
        <v>157</v>
      </c>
      <c r="S308" s="58" t="s">
        <v>48</v>
      </c>
      <c r="T308" s="59"/>
      <c r="U308" s="60"/>
      <c r="V308" s="60"/>
      <c r="W308" s="61"/>
      <c r="X308" s="62" t="s">
        <v>9</v>
      </c>
      <c r="Y308" s="63"/>
      <c r="Z308" s="63"/>
    </row>
    <row r="309" spans="1:26" s="64" customFormat="1" ht="45" x14ac:dyDescent="0.2">
      <c r="A309" s="49" t="str">
        <f t="shared" si="49"/>
        <v>S</v>
      </c>
      <c r="B309" s="50">
        <f t="shared" ca="1" si="35"/>
        <v>2</v>
      </c>
      <c r="C309" s="50" t="str">
        <f t="shared" ca="1" si="40"/>
        <v>S</v>
      </c>
      <c r="D309" s="50">
        <f t="shared" ca="1" si="36"/>
        <v>0</v>
      </c>
      <c r="E309" s="50">
        <f t="shared" ca="1" si="41"/>
        <v>2</v>
      </c>
      <c r="F309" s="50">
        <f t="shared" ca="1" si="42"/>
        <v>5</v>
      </c>
      <c r="G309" s="50">
        <f t="shared" ca="1" si="43"/>
        <v>0</v>
      </c>
      <c r="H309" s="50">
        <f t="shared" ca="1" si="44"/>
        <v>0</v>
      </c>
      <c r="I309" s="50">
        <f t="shared" ca="1" si="45"/>
        <v>0</v>
      </c>
      <c r="J309" s="50">
        <f t="shared" ca="1" si="46"/>
        <v>0</v>
      </c>
      <c r="K309" s="50">
        <f t="shared" ca="1" si="47"/>
        <v>0</v>
      </c>
      <c r="L309" s="51" t="s">
        <v>52</v>
      </c>
      <c r="M309" s="52" t="s">
        <v>47</v>
      </c>
      <c r="N309" s="53" t="s">
        <v>47</v>
      </c>
      <c r="O309" s="54" t="s">
        <v>663</v>
      </c>
      <c r="P309" s="55" t="s">
        <v>49</v>
      </c>
      <c r="Q309" s="56">
        <v>92415</v>
      </c>
      <c r="R309" s="57" t="s">
        <v>664</v>
      </c>
      <c r="S309" s="58" t="s">
        <v>66</v>
      </c>
      <c r="T309" s="59">
        <v>30.22</v>
      </c>
      <c r="U309" s="60"/>
      <c r="V309" s="60"/>
      <c r="W309" s="61"/>
      <c r="X309" s="62" t="s">
        <v>9</v>
      </c>
      <c r="Y309" s="63"/>
      <c r="Z309" s="63"/>
    </row>
    <row r="310" spans="1:26" s="64" customFormat="1" x14ac:dyDescent="0.2">
      <c r="A310" s="49" t="str">
        <f t="shared" si="49"/>
        <v>S</v>
      </c>
      <c r="B310" s="50">
        <f t="shared" ca="1" si="35"/>
        <v>2</v>
      </c>
      <c r="C310" s="50" t="str">
        <f t="shared" ca="1" si="40"/>
        <v>S</v>
      </c>
      <c r="D310" s="50">
        <f t="shared" ca="1" si="36"/>
        <v>0</v>
      </c>
      <c r="E310" s="50">
        <f t="shared" ca="1" si="41"/>
        <v>2</v>
      </c>
      <c r="F310" s="50">
        <f t="shared" ca="1" si="42"/>
        <v>5</v>
      </c>
      <c r="G310" s="50">
        <f t="shared" ca="1" si="43"/>
        <v>0</v>
      </c>
      <c r="H310" s="50">
        <f t="shared" ca="1" si="44"/>
        <v>0</v>
      </c>
      <c r="I310" s="50">
        <f t="shared" ca="1" si="45"/>
        <v>0</v>
      </c>
      <c r="J310" s="50">
        <f t="shared" ca="1" si="46"/>
        <v>0</v>
      </c>
      <c r="K310" s="50">
        <f t="shared" ca="1" si="47"/>
        <v>0</v>
      </c>
      <c r="L310" s="51" t="s">
        <v>52</v>
      </c>
      <c r="M310" s="52" t="s">
        <v>47</v>
      </c>
      <c r="N310" s="53" t="s">
        <v>47</v>
      </c>
      <c r="O310" s="54" t="s">
        <v>665</v>
      </c>
      <c r="P310" s="55" t="s">
        <v>57</v>
      </c>
      <c r="Q310" s="56">
        <v>60192</v>
      </c>
      <c r="R310" s="57" t="s">
        <v>666</v>
      </c>
      <c r="S310" s="58" t="s">
        <v>82</v>
      </c>
      <c r="T310" s="59">
        <v>72.240000000000009</v>
      </c>
      <c r="U310" s="60"/>
      <c r="V310" s="60"/>
      <c r="W310" s="61"/>
      <c r="X310" s="62" t="s">
        <v>9</v>
      </c>
      <c r="Y310" s="63"/>
      <c r="Z310" s="63"/>
    </row>
    <row r="311" spans="1:26" s="64" customFormat="1" ht="33.75" x14ac:dyDescent="0.2">
      <c r="A311" s="49" t="str">
        <f t="shared" si="49"/>
        <v>S</v>
      </c>
      <c r="B311" s="50">
        <f t="shared" ca="1" si="35"/>
        <v>2</v>
      </c>
      <c r="C311" s="50" t="str">
        <f t="shared" ca="1" si="40"/>
        <v>S</v>
      </c>
      <c r="D311" s="50">
        <f t="shared" ca="1" si="36"/>
        <v>0</v>
      </c>
      <c r="E311" s="50">
        <f t="shared" ca="1" si="41"/>
        <v>2</v>
      </c>
      <c r="F311" s="50">
        <f t="shared" ca="1" si="42"/>
        <v>5</v>
      </c>
      <c r="G311" s="50">
        <f t="shared" ca="1" si="43"/>
        <v>0</v>
      </c>
      <c r="H311" s="50">
        <f t="shared" ca="1" si="44"/>
        <v>0</v>
      </c>
      <c r="I311" s="50">
        <f t="shared" ca="1" si="45"/>
        <v>0</v>
      </c>
      <c r="J311" s="50">
        <f t="shared" ca="1" si="46"/>
        <v>0</v>
      </c>
      <c r="K311" s="50">
        <f t="shared" ca="1" si="47"/>
        <v>0</v>
      </c>
      <c r="L311" s="51" t="s">
        <v>52</v>
      </c>
      <c r="M311" s="52" t="s">
        <v>47</v>
      </c>
      <c r="N311" s="53" t="s">
        <v>47</v>
      </c>
      <c r="O311" s="54" t="s">
        <v>667</v>
      </c>
      <c r="P311" s="55" t="s">
        <v>49</v>
      </c>
      <c r="Q311" s="56">
        <v>92777</v>
      </c>
      <c r="R311" s="57" t="s">
        <v>668</v>
      </c>
      <c r="S311" s="58" t="s">
        <v>654</v>
      </c>
      <c r="T311" s="59">
        <v>155</v>
      </c>
      <c r="U311" s="60"/>
      <c r="V311" s="60"/>
      <c r="W311" s="61"/>
      <c r="X311" s="62" t="s">
        <v>669</v>
      </c>
      <c r="Y311" s="63"/>
      <c r="Z311" s="63"/>
    </row>
    <row r="312" spans="1:26" s="64" customFormat="1" ht="33.75" x14ac:dyDescent="0.2">
      <c r="A312" s="49" t="str">
        <f t="shared" si="49"/>
        <v>S</v>
      </c>
      <c r="B312" s="50">
        <f t="shared" ca="1" si="35"/>
        <v>2</v>
      </c>
      <c r="C312" s="50" t="str">
        <f t="shared" ca="1" si="40"/>
        <v>S</v>
      </c>
      <c r="D312" s="50">
        <f t="shared" ca="1" si="36"/>
        <v>0</v>
      </c>
      <c r="E312" s="50">
        <f t="shared" ca="1" si="41"/>
        <v>2</v>
      </c>
      <c r="F312" s="50">
        <f t="shared" ca="1" si="42"/>
        <v>5</v>
      </c>
      <c r="G312" s="50">
        <f t="shared" ca="1" si="43"/>
        <v>0</v>
      </c>
      <c r="H312" s="50">
        <f t="shared" ca="1" si="44"/>
        <v>0</v>
      </c>
      <c r="I312" s="50">
        <f t="shared" ca="1" si="45"/>
        <v>0</v>
      </c>
      <c r="J312" s="50">
        <f t="shared" ca="1" si="46"/>
        <v>0</v>
      </c>
      <c r="K312" s="50">
        <f t="shared" ca="1" si="47"/>
        <v>0</v>
      </c>
      <c r="L312" s="51" t="s">
        <v>52</v>
      </c>
      <c r="M312" s="52" t="s">
        <v>47</v>
      </c>
      <c r="N312" s="53" t="s">
        <v>47</v>
      </c>
      <c r="O312" s="54" t="s">
        <v>670</v>
      </c>
      <c r="P312" s="55" t="s">
        <v>49</v>
      </c>
      <c r="Q312" s="56">
        <v>92778</v>
      </c>
      <c r="R312" s="57" t="s">
        <v>671</v>
      </c>
      <c r="S312" s="58" t="s">
        <v>654</v>
      </c>
      <c r="T312" s="59">
        <v>233</v>
      </c>
      <c r="U312" s="60"/>
      <c r="V312" s="60"/>
      <c r="W312" s="61"/>
      <c r="X312" s="62" t="s">
        <v>672</v>
      </c>
      <c r="Y312" s="63"/>
      <c r="Z312" s="63"/>
    </row>
    <row r="313" spans="1:26" s="64" customFormat="1" ht="33.75" x14ac:dyDescent="0.2">
      <c r="A313" s="49" t="str">
        <f t="shared" si="49"/>
        <v>S</v>
      </c>
      <c r="B313" s="50">
        <f t="shared" ca="1" si="35"/>
        <v>2</v>
      </c>
      <c r="C313" s="50" t="str">
        <f t="shared" ca="1" si="40"/>
        <v>S</v>
      </c>
      <c r="D313" s="50">
        <f t="shared" ca="1" si="36"/>
        <v>0</v>
      </c>
      <c r="E313" s="50">
        <f t="shared" ca="1" si="41"/>
        <v>2</v>
      </c>
      <c r="F313" s="50">
        <f t="shared" ca="1" si="42"/>
        <v>5</v>
      </c>
      <c r="G313" s="50">
        <f t="shared" ca="1" si="43"/>
        <v>0</v>
      </c>
      <c r="H313" s="50">
        <f t="shared" ca="1" si="44"/>
        <v>0</v>
      </c>
      <c r="I313" s="50">
        <f t="shared" ca="1" si="45"/>
        <v>0</v>
      </c>
      <c r="J313" s="50">
        <f t="shared" ca="1" si="46"/>
        <v>0</v>
      </c>
      <c r="K313" s="50">
        <f t="shared" ca="1" si="47"/>
        <v>0</v>
      </c>
      <c r="L313" s="51" t="s">
        <v>52</v>
      </c>
      <c r="M313" s="52" t="s">
        <v>47</v>
      </c>
      <c r="N313" s="53" t="s">
        <v>47</v>
      </c>
      <c r="O313" s="54" t="s">
        <v>673</v>
      </c>
      <c r="P313" s="55" t="s">
        <v>49</v>
      </c>
      <c r="Q313" s="56">
        <v>92775</v>
      </c>
      <c r="R313" s="57" t="s">
        <v>674</v>
      </c>
      <c r="S313" s="58" t="s">
        <v>654</v>
      </c>
      <c r="T313" s="59">
        <v>111</v>
      </c>
      <c r="U313" s="60"/>
      <c r="V313" s="60"/>
      <c r="W313" s="61"/>
      <c r="X313" s="62" t="s">
        <v>675</v>
      </c>
      <c r="Y313" s="63"/>
      <c r="Z313" s="63"/>
    </row>
    <row r="314" spans="1:26" s="64" customFormat="1" ht="22.5" x14ac:dyDescent="0.2">
      <c r="A314" s="49" t="str">
        <f t="shared" si="49"/>
        <v>S</v>
      </c>
      <c r="B314" s="50">
        <f t="shared" ca="1" si="35"/>
        <v>2</v>
      </c>
      <c r="C314" s="50" t="str">
        <f t="shared" ca="1" si="40"/>
        <v>S</v>
      </c>
      <c r="D314" s="50">
        <f t="shared" ca="1" si="36"/>
        <v>0</v>
      </c>
      <c r="E314" s="50">
        <f t="shared" ca="1" si="41"/>
        <v>2</v>
      </c>
      <c r="F314" s="50">
        <f t="shared" ca="1" si="42"/>
        <v>5</v>
      </c>
      <c r="G314" s="50">
        <f t="shared" ca="1" si="43"/>
        <v>0</v>
      </c>
      <c r="H314" s="50">
        <f t="shared" ca="1" si="44"/>
        <v>0</v>
      </c>
      <c r="I314" s="50">
        <f t="shared" ca="1" si="45"/>
        <v>0</v>
      </c>
      <c r="J314" s="50">
        <f t="shared" ca="1" si="46"/>
        <v>0</v>
      </c>
      <c r="K314" s="50">
        <f t="shared" ca="1" si="47"/>
        <v>0</v>
      </c>
      <c r="L314" s="51" t="s">
        <v>52</v>
      </c>
      <c r="M314" s="52" t="s">
        <v>47</v>
      </c>
      <c r="N314" s="53" t="s">
        <v>47</v>
      </c>
      <c r="O314" s="54" t="s">
        <v>676</v>
      </c>
      <c r="P314" s="55" t="s">
        <v>49</v>
      </c>
      <c r="Q314" s="56">
        <v>94964</v>
      </c>
      <c r="R314" s="57" t="s">
        <v>649</v>
      </c>
      <c r="S314" s="58" t="s">
        <v>73</v>
      </c>
      <c r="T314" s="59">
        <v>3.91</v>
      </c>
      <c r="U314" s="60"/>
      <c r="V314" s="60"/>
      <c r="W314" s="61"/>
      <c r="X314" s="62" t="s">
        <v>9</v>
      </c>
      <c r="Y314" s="63"/>
      <c r="Z314" s="63"/>
    </row>
    <row r="315" spans="1:26" s="64" customFormat="1" ht="22.5" x14ac:dyDescent="0.2">
      <c r="A315" s="49" t="str">
        <f t="shared" si="49"/>
        <v>S</v>
      </c>
      <c r="B315" s="50">
        <f t="shared" ca="1" si="35"/>
        <v>2</v>
      </c>
      <c r="C315" s="50" t="str">
        <f t="shared" ca="1" si="40"/>
        <v>S</v>
      </c>
      <c r="D315" s="50">
        <f t="shared" ca="1" si="36"/>
        <v>0</v>
      </c>
      <c r="E315" s="50">
        <f t="shared" ca="1" si="41"/>
        <v>2</v>
      </c>
      <c r="F315" s="50">
        <f t="shared" ca="1" si="42"/>
        <v>5</v>
      </c>
      <c r="G315" s="50">
        <f t="shared" ca="1" si="43"/>
        <v>0</v>
      </c>
      <c r="H315" s="50">
        <f t="shared" ca="1" si="44"/>
        <v>0</v>
      </c>
      <c r="I315" s="50">
        <f t="shared" ca="1" si="45"/>
        <v>0</v>
      </c>
      <c r="J315" s="50">
        <f t="shared" ca="1" si="46"/>
        <v>0</v>
      </c>
      <c r="K315" s="50">
        <f t="shared" ca="1" si="47"/>
        <v>0</v>
      </c>
      <c r="L315" s="51" t="s">
        <v>52</v>
      </c>
      <c r="M315" s="52" t="s">
        <v>47</v>
      </c>
      <c r="N315" s="53" t="s">
        <v>47</v>
      </c>
      <c r="O315" s="54" t="s">
        <v>677</v>
      </c>
      <c r="P315" s="55" t="s">
        <v>49</v>
      </c>
      <c r="Q315" s="56">
        <v>92874</v>
      </c>
      <c r="R315" s="57" t="s">
        <v>651</v>
      </c>
      <c r="S315" s="58" t="s">
        <v>73</v>
      </c>
      <c r="T315" s="59">
        <v>3.91</v>
      </c>
      <c r="U315" s="60"/>
      <c r="V315" s="60"/>
      <c r="W315" s="61"/>
      <c r="X315" s="62" t="s">
        <v>9</v>
      </c>
      <c r="Y315" s="63"/>
      <c r="Z315" s="63"/>
    </row>
    <row r="316" spans="1:26" s="64" customFormat="1" x14ac:dyDescent="0.2">
      <c r="A316" s="49">
        <f t="shared" si="49"/>
        <v>2</v>
      </c>
      <c r="B316" s="50">
        <f t="shared" ca="1" si="35"/>
        <v>2</v>
      </c>
      <c r="C316" s="50">
        <f t="shared" ca="1" si="40"/>
        <v>2</v>
      </c>
      <c r="D316" s="50">
        <f t="shared" ca="1" si="36"/>
        <v>19</v>
      </c>
      <c r="E316" s="50">
        <f t="shared" ca="1" si="41"/>
        <v>2</v>
      </c>
      <c r="F316" s="50">
        <f t="shared" ca="1" si="42"/>
        <v>6</v>
      </c>
      <c r="G316" s="50">
        <f t="shared" ca="1" si="43"/>
        <v>0</v>
      </c>
      <c r="H316" s="50">
        <f t="shared" ca="1" si="44"/>
        <v>0</v>
      </c>
      <c r="I316" s="50">
        <f t="shared" ca="1" si="45"/>
        <v>0</v>
      </c>
      <c r="J316" s="50">
        <f t="shared" ca="1" si="46"/>
        <v>80</v>
      </c>
      <c r="K316" s="50">
        <f t="shared" ca="1" si="47"/>
        <v>19</v>
      </c>
      <c r="L316" s="51" t="s">
        <v>52</v>
      </c>
      <c r="M316" s="52" t="s">
        <v>58</v>
      </c>
      <c r="N316" s="53" t="s">
        <v>58</v>
      </c>
      <c r="O316" s="54" t="s">
        <v>678</v>
      </c>
      <c r="P316" s="55" t="s">
        <v>49</v>
      </c>
      <c r="Q316" s="56"/>
      <c r="R316" s="57" t="s">
        <v>161</v>
      </c>
      <c r="S316" s="58" t="s">
        <v>48</v>
      </c>
      <c r="T316" s="59"/>
      <c r="U316" s="60"/>
      <c r="V316" s="60"/>
      <c r="W316" s="61"/>
      <c r="X316" s="62" t="s">
        <v>9</v>
      </c>
      <c r="Y316" s="63"/>
      <c r="Z316" s="63"/>
    </row>
    <row r="317" spans="1:26" s="64" customFormat="1" ht="33.75" x14ac:dyDescent="0.2">
      <c r="A317" s="49" t="str">
        <f t="shared" si="49"/>
        <v>S</v>
      </c>
      <c r="B317" s="50">
        <f t="shared" ca="1" si="35"/>
        <v>2</v>
      </c>
      <c r="C317" s="50" t="str">
        <f t="shared" ca="1" si="40"/>
        <v>S</v>
      </c>
      <c r="D317" s="50">
        <f t="shared" ca="1" si="36"/>
        <v>0</v>
      </c>
      <c r="E317" s="50">
        <f t="shared" ca="1" si="41"/>
        <v>2</v>
      </c>
      <c r="F317" s="50">
        <f t="shared" ca="1" si="42"/>
        <v>6</v>
      </c>
      <c r="G317" s="50">
        <f t="shared" ca="1" si="43"/>
        <v>0</v>
      </c>
      <c r="H317" s="50">
        <f t="shared" ca="1" si="44"/>
        <v>0</v>
      </c>
      <c r="I317" s="50">
        <f t="shared" ca="1" si="45"/>
        <v>0</v>
      </c>
      <c r="J317" s="50">
        <f t="shared" ca="1" si="46"/>
        <v>0</v>
      </c>
      <c r="K317" s="50">
        <f t="shared" ca="1" si="47"/>
        <v>0</v>
      </c>
      <c r="L317" s="51" t="s">
        <v>52</v>
      </c>
      <c r="M317" s="52" t="s">
        <v>47</v>
      </c>
      <c r="N317" s="53" t="s">
        <v>47</v>
      </c>
      <c r="O317" s="54" t="s">
        <v>679</v>
      </c>
      <c r="P317" s="55" t="s">
        <v>49</v>
      </c>
      <c r="Q317" s="56">
        <v>91927</v>
      </c>
      <c r="R317" s="57" t="s">
        <v>680</v>
      </c>
      <c r="S317" s="58" t="s">
        <v>187</v>
      </c>
      <c r="T317" s="59">
        <v>197</v>
      </c>
      <c r="U317" s="60"/>
      <c r="V317" s="60"/>
      <c r="W317" s="61"/>
      <c r="X317" s="62" t="s">
        <v>681</v>
      </c>
      <c r="Y317" s="63"/>
      <c r="Z317" s="63"/>
    </row>
    <row r="318" spans="1:26" s="64" customFormat="1" ht="22.5" x14ac:dyDescent="0.2">
      <c r="A318" s="49" t="str">
        <f t="shared" si="49"/>
        <v>S</v>
      </c>
      <c r="B318" s="50">
        <f t="shared" ca="1" si="35"/>
        <v>2</v>
      </c>
      <c r="C318" s="50" t="str">
        <f t="shared" ca="1" si="40"/>
        <v>S</v>
      </c>
      <c r="D318" s="50">
        <f t="shared" ca="1" si="36"/>
        <v>0</v>
      </c>
      <c r="E318" s="50">
        <f t="shared" ca="1" si="41"/>
        <v>2</v>
      </c>
      <c r="F318" s="50">
        <f t="shared" ca="1" si="42"/>
        <v>6</v>
      </c>
      <c r="G318" s="50">
        <f t="shared" ca="1" si="43"/>
        <v>0</v>
      </c>
      <c r="H318" s="50">
        <f t="shared" ca="1" si="44"/>
        <v>0</v>
      </c>
      <c r="I318" s="50">
        <f t="shared" ca="1" si="45"/>
        <v>0</v>
      </c>
      <c r="J318" s="50">
        <f t="shared" ca="1" si="46"/>
        <v>0</v>
      </c>
      <c r="K318" s="50">
        <f t="shared" ca="1" si="47"/>
        <v>0</v>
      </c>
      <c r="L318" s="51" t="s">
        <v>52</v>
      </c>
      <c r="M318" s="52" t="s">
        <v>47</v>
      </c>
      <c r="N318" s="53" t="s">
        <v>47</v>
      </c>
      <c r="O318" s="54" t="s">
        <v>682</v>
      </c>
      <c r="P318" s="55" t="s">
        <v>49</v>
      </c>
      <c r="Q318" s="56">
        <v>91940</v>
      </c>
      <c r="R318" s="57" t="s">
        <v>683</v>
      </c>
      <c r="S318" s="58" t="s">
        <v>167</v>
      </c>
      <c r="T318" s="59">
        <v>5</v>
      </c>
      <c r="U318" s="60"/>
      <c r="V318" s="60"/>
      <c r="W318" s="61"/>
      <c r="X318" s="62" t="s">
        <v>9</v>
      </c>
      <c r="Y318" s="63"/>
      <c r="Z318" s="63"/>
    </row>
    <row r="319" spans="1:26" s="64" customFormat="1" ht="33.75" x14ac:dyDescent="0.2">
      <c r="A319" s="49" t="str">
        <f t="shared" si="49"/>
        <v>S</v>
      </c>
      <c r="B319" s="50">
        <f t="shared" ca="1" si="35"/>
        <v>2</v>
      </c>
      <c r="C319" s="50" t="str">
        <f t="shared" ca="1" si="40"/>
        <v>S</v>
      </c>
      <c r="D319" s="50">
        <f t="shared" ca="1" si="36"/>
        <v>0</v>
      </c>
      <c r="E319" s="50">
        <f t="shared" ca="1" si="41"/>
        <v>2</v>
      </c>
      <c r="F319" s="50">
        <f t="shared" ca="1" si="42"/>
        <v>6</v>
      </c>
      <c r="G319" s="50">
        <f t="shared" ca="1" si="43"/>
        <v>0</v>
      </c>
      <c r="H319" s="50">
        <f t="shared" ca="1" si="44"/>
        <v>0</v>
      </c>
      <c r="I319" s="50">
        <f t="shared" ca="1" si="45"/>
        <v>0</v>
      </c>
      <c r="J319" s="50">
        <f t="shared" ca="1" si="46"/>
        <v>0</v>
      </c>
      <c r="K319" s="50">
        <f t="shared" ca="1" si="47"/>
        <v>0</v>
      </c>
      <c r="L319" s="51" t="s">
        <v>52</v>
      </c>
      <c r="M319" s="52" t="s">
        <v>47</v>
      </c>
      <c r="N319" s="53" t="s">
        <v>47</v>
      </c>
      <c r="O319" s="54" t="s">
        <v>684</v>
      </c>
      <c r="P319" s="55" t="s">
        <v>49</v>
      </c>
      <c r="Q319" s="56">
        <v>91914</v>
      </c>
      <c r="R319" s="57" t="s">
        <v>685</v>
      </c>
      <c r="S319" s="58" t="s">
        <v>167</v>
      </c>
      <c r="T319" s="59">
        <v>15</v>
      </c>
      <c r="U319" s="60"/>
      <c r="V319" s="60"/>
      <c r="W319" s="61"/>
      <c r="X319" s="62" t="s">
        <v>9</v>
      </c>
      <c r="Y319" s="63"/>
      <c r="Z319" s="63"/>
    </row>
    <row r="320" spans="1:26" s="64" customFormat="1" ht="33.75" x14ac:dyDescent="0.2">
      <c r="A320" s="49" t="str">
        <f t="shared" si="49"/>
        <v>S</v>
      </c>
      <c r="B320" s="50">
        <f t="shared" ca="1" si="35"/>
        <v>2</v>
      </c>
      <c r="C320" s="50" t="str">
        <f t="shared" ca="1" si="40"/>
        <v>S</v>
      </c>
      <c r="D320" s="50">
        <f t="shared" ca="1" si="36"/>
        <v>0</v>
      </c>
      <c r="E320" s="50">
        <f t="shared" ca="1" si="41"/>
        <v>2</v>
      </c>
      <c r="F320" s="50">
        <f t="shared" ca="1" si="42"/>
        <v>6</v>
      </c>
      <c r="G320" s="50">
        <f t="shared" ca="1" si="43"/>
        <v>0</v>
      </c>
      <c r="H320" s="50">
        <f t="shared" ca="1" si="44"/>
        <v>0</v>
      </c>
      <c r="I320" s="50">
        <f t="shared" ca="1" si="45"/>
        <v>0</v>
      </c>
      <c r="J320" s="50">
        <f t="shared" ca="1" si="46"/>
        <v>0</v>
      </c>
      <c r="K320" s="50">
        <f t="shared" ca="1" si="47"/>
        <v>0</v>
      </c>
      <c r="L320" s="51" t="s">
        <v>52</v>
      </c>
      <c r="M320" s="52" t="s">
        <v>47</v>
      </c>
      <c r="N320" s="53" t="s">
        <v>47</v>
      </c>
      <c r="O320" s="54" t="s">
        <v>686</v>
      </c>
      <c r="P320" s="55" t="s">
        <v>49</v>
      </c>
      <c r="Q320" s="56">
        <v>91917</v>
      </c>
      <c r="R320" s="57" t="s">
        <v>687</v>
      </c>
      <c r="S320" s="58" t="s">
        <v>167</v>
      </c>
      <c r="T320" s="59">
        <v>7</v>
      </c>
      <c r="U320" s="60"/>
      <c r="V320" s="60"/>
      <c r="W320" s="61"/>
      <c r="X320" s="62" t="s">
        <v>9</v>
      </c>
      <c r="Y320" s="63"/>
      <c r="Z320" s="63"/>
    </row>
    <row r="321" spans="1:26" s="64" customFormat="1" ht="22.5" x14ac:dyDescent="0.2">
      <c r="A321" s="49" t="str">
        <f t="shared" si="49"/>
        <v>S</v>
      </c>
      <c r="B321" s="50">
        <f t="shared" ca="1" si="35"/>
        <v>2</v>
      </c>
      <c r="C321" s="50" t="str">
        <f t="shared" ca="1" si="40"/>
        <v>S</v>
      </c>
      <c r="D321" s="50">
        <f t="shared" ca="1" si="36"/>
        <v>0</v>
      </c>
      <c r="E321" s="50">
        <f t="shared" ca="1" si="41"/>
        <v>2</v>
      </c>
      <c r="F321" s="50">
        <f t="shared" ca="1" si="42"/>
        <v>6</v>
      </c>
      <c r="G321" s="50">
        <f t="shared" ca="1" si="43"/>
        <v>0</v>
      </c>
      <c r="H321" s="50">
        <f t="shared" ca="1" si="44"/>
        <v>0</v>
      </c>
      <c r="I321" s="50">
        <f t="shared" ca="1" si="45"/>
        <v>0</v>
      </c>
      <c r="J321" s="50">
        <f t="shared" ca="1" si="46"/>
        <v>0</v>
      </c>
      <c r="K321" s="50">
        <f t="shared" ca="1" si="47"/>
        <v>0</v>
      </c>
      <c r="L321" s="51" t="s">
        <v>52</v>
      </c>
      <c r="M321" s="52" t="s">
        <v>47</v>
      </c>
      <c r="N321" s="53" t="s">
        <v>47</v>
      </c>
      <c r="O321" s="54" t="s">
        <v>688</v>
      </c>
      <c r="P321" s="55" t="s">
        <v>49</v>
      </c>
      <c r="Q321" s="56">
        <v>93654</v>
      </c>
      <c r="R321" s="57" t="s">
        <v>178</v>
      </c>
      <c r="S321" s="58" t="s">
        <v>167</v>
      </c>
      <c r="T321" s="59">
        <v>3</v>
      </c>
      <c r="U321" s="60"/>
      <c r="V321" s="60"/>
      <c r="W321" s="61"/>
      <c r="X321" s="62" t="s">
        <v>9</v>
      </c>
      <c r="Y321" s="63"/>
      <c r="Z321" s="63"/>
    </row>
    <row r="322" spans="1:26" s="64" customFormat="1" ht="22.5" x14ac:dyDescent="0.2">
      <c r="A322" s="49" t="str">
        <f t="shared" si="49"/>
        <v>S</v>
      </c>
      <c r="B322" s="50">
        <f t="shared" ca="1" si="35"/>
        <v>2</v>
      </c>
      <c r="C322" s="50" t="str">
        <f t="shared" ca="1" si="40"/>
        <v>S</v>
      </c>
      <c r="D322" s="50">
        <f t="shared" ca="1" si="36"/>
        <v>0</v>
      </c>
      <c r="E322" s="50">
        <f t="shared" ca="1" si="41"/>
        <v>2</v>
      </c>
      <c r="F322" s="50">
        <f t="shared" ca="1" si="42"/>
        <v>6</v>
      </c>
      <c r="G322" s="50">
        <f t="shared" ca="1" si="43"/>
        <v>0</v>
      </c>
      <c r="H322" s="50">
        <f t="shared" ca="1" si="44"/>
        <v>0</v>
      </c>
      <c r="I322" s="50">
        <f t="shared" ca="1" si="45"/>
        <v>0</v>
      </c>
      <c r="J322" s="50">
        <f t="shared" ca="1" si="46"/>
        <v>0</v>
      </c>
      <c r="K322" s="50">
        <f t="shared" ca="1" si="47"/>
        <v>0</v>
      </c>
      <c r="L322" s="51" t="s">
        <v>52</v>
      </c>
      <c r="M322" s="52" t="s">
        <v>47</v>
      </c>
      <c r="N322" s="53" t="s">
        <v>47</v>
      </c>
      <c r="O322" s="54" t="s">
        <v>689</v>
      </c>
      <c r="P322" s="55" t="s">
        <v>49</v>
      </c>
      <c r="Q322" s="56">
        <v>93671</v>
      </c>
      <c r="R322" s="57" t="s">
        <v>690</v>
      </c>
      <c r="S322" s="58" t="s">
        <v>167</v>
      </c>
      <c r="T322" s="59">
        <v>1</v>
      </c>
      <c r="U322" s="60"/>
      <c r="V322" s="60"/>
      <c r="W322" s="61"/>
      <c r="X322" s="62" t="s">
        <v>691</v>
      </c>
      <c r="Y322" s="63"/>
      <c r="Z322" s="63"/>
    </row>
    <row r="323" spans="1:26" s="64" customFormat="1" ht="33.75" x14ac:dyDescent="0.2">
      <c r="A323" s="49" t="str">
        <f t="shared" si="49"/>
        <v>S</v>
      </c>
      <c r="B323" s="50">
        <f t="shared" ca="1" si="35"/>
        <v>2</v>
      </c>
      <c r="C323" s="50" t="str">
        <f t="shared" ca="1" si="40"/>
        <v>S</v>
      </c>
      <c r="D323" s="50">
        <f t="shared" ca="1" si="36"/>
        <v>0</v>
      </c>
      <c r="E323" s="50">
        <f t="shared" ca="1" si="41"/>
        <v>2</v>
      </c>
      <c r="F323" s="50">
        <f t="shared" ca="1" si="42"/>
        <v>6</v>
      </c>
      <c r="G323" s="50">
        <f t="shared" ca="1" si="43"/>
        <v>0</v>
      </c>
      <c r="H323" s="50">
        <f t="shared" ca="1" si="44"/>
        <v>0</v>
      </c>
      <c r="I323" s="50">
        <f t="shared" ca="1" si="45"/>
        <v>0</v>
      </c>
      <c r="J323" s="50">
        <f t="shared" ca="1" si="46"/>
        <v>0</v>
      </c>
      <c r="K323" s="50">
        <f t="shared" ca="1" si="47"/>
        <v>0</v>
      </c>
      <c r="L323" s="51" t="s">
        <v>52</v>
      </c>
      <c r="M323" s="52" t="s">
        <v>47</v>
      </c>
      <c r="N323" s="53" t="s">
        <v>47</v>
      </c>
      <c r="O323" s="54" t="s">
        <v>692</v>
      </c>
      <c r="P323" s="55" t="s">
        <v>49</v>
      </c>
      <c r="Q323" s="56">
        <v>91871</v>
      </c>
      <c r="R323" s="57" t="s">
        <v>693</v>
      </c>
      <c r="S323" s="58" t="s">
        <v>187</v>
      </c>
      <c r="T323" s="59">
        <v>24</v>
      </c>
      <c r="U323" s="60"/>
      <c r="V323" s="60"/>
      <c r="W323" s="61"/>
      <c r="X323" s="62" t="s">
        <v>694</v>
      </c>
      <c r="Y323" s="63"/>
      <c r="Z323" s="63"/>
    </row>
    <row r="324" spans="1:26" s="64" customFormat="1" ht="33.75" x14ac:dyDescent="0.2">
      <c r="A324" s="49" t="str">
        <f t="shared" si="49"/>
        <v>S</v>
      </c>
      <c r="B324" s="50">
        <f t="shared" ca="1" si="35"/>
        <v>2</v>
      </c>
      <c r="C324" s="50" t="str">
        <f t="shared" ca="1" si="40"/>
        <v>S</v>
      </c>
      <c r="D324" s="50">
        <f t="shared" ca="1" si="36"/>
        <v>0</v>
      </c>
      <c r="E324" s="50">
        <f t="shared" ca="1" si="41"/>
        <v>2</v>
      </c>
      <c r="F324" s="50">
        <f t="shared" ca="1" si="42"/>
        <v>6</v>
      </c>
      <c r="G324" s="50">
        <f t="shared" ca="1" si="43"/>
        <v>0</v>
      </c>
      <c r="H324" s="50">
        <f t="shared" ca="1" si="44"/>
        <v>0</v>
      </c>
      <c r="I324" s="50">
        <f t="shared" ca="1" si="45"/>
        <v>0</v>
      </c>
      <c r="J324" s="50">
        <f t="shared" ca="1" si="46"/>
        <v>0</v>
      </c>
      <c r="K324" s="50">
        <f t="shared" ca="1" si="47"/>
        <v>0</v>
      </c>
      <c r="L324" s="51" t="s">
        <v>52</v>
      </c>
      <c r="M324" s="52" t="s">
        <v>47</v>
      </c>
      <c r="N324" s="53" t="s">
        <v>47</v>
      </c>
      <c r="O324" s="54" t="s">
        <v>695</v>
      </c>
      <c r="P324" s="55" t="s">
        <v>49</v>
      </c>
      <c r="Q324" s="56">
        <v>91856</v>
      </c>
      <c r="R324" s="57" t="s">
        <v>696</v>
      </c>
      <c r="S324" s="58" t="s">
        <v>187</v>
      </c>
      <c r="T324" s="59">
        <v>13</v>
      </c>
      <c r="U324" s="60"/>
      <c r="V324" s="60"/>
      <c r="W324" s="61"/>
      <c r="X324" s="62" t="s">
        <v>9</v>
      </c>
      <c r="Y324" s="63"/>
      <c r="Z324" s="63"/>
    </row>
    <row r="325" spans="1:26" s="64" customFormat="1" ht="22.5" x14ac:dyDescent="0.2">
      <c r="A325" s="49" t="str">
        <f t="shared" si="49"/>
        <v>S</v>
      </c>
      <c r="B325" s="50">
        <f t="shared" ca="1" si="35"/>
        <v>2</v>
      </c>
      <c r="C325" s="50" t="str">
        <f t="shared" ca="1" si="40"/>
        <v>S</v>
      </c>
      <c r="D325" s="50">
        <f t="shared" ca="1" si="36"/>
        <v>0</v>
      </c>
      <c r="E325" s="50">
        <f t="shared" ca="1" si="41"/>
        <v>2</v>
      </c>
      <c r="F325" s="50">
        <f t="shared" ca="1" si="42"/>
        <v>6</v>
      </c>
      <c r="G325" s="50">
        <f t="shared" ca="1" si="43"/>
        <v>0</v>
      </c>
      <c r="H325" s="50">
        <f t="shared" ca="1" si="44"/>
        <v>0</v>
      </c>
      <c r="I325" s="50">
        <f t="shared" ca="1" si="45"/>
        <v>0</v>
      </c>
      <c r="J325" s="50">
        <f t="shared" ca="1" si="46"/>
        <v>0</v>
      </c>
      <c r="K325" s="50">
        <f t="shared" ca="1" si="47"/>
        <v>0</v>
      </c>
      <c r="L325" s="51" t="s">
        <v>52</v>
      </c>
      <c r="M325" s="52" t="s">
        <v>47</v>
      </c>
      <c r="N325" s="53" t="s">
        <v>47</v>
      </c>
      <c r="O325" s="54" t="s">
        <v>697</v>
      </c>
      <c r="P325" s="55" t="s">
        <v>49</v>
      </c>
      <c r="Q325" s="56">
        <v>91953</v>
      </c>
      <c r="R325" s="57" t="s">
        <v>698</v>
      </c>
      <c r="S325" s="58" t="s">
        <v>167</v>
      </c>
      <c r="T325" s="59">
        <v>1</v>
      </c>
      <c r="U325" s="60"/>
      <c r="V325" s="60"/>
      <c r="W325" s="61"/>
      <c r="X325" s="62" t="s">
        <v>699</v>
      </c>
      <c r="Y325" s="63"/>
      <c r="Z325" s="63"/>
    </row>
    <row r="326" spans="1:26" s="64" customFormat="1" x14ac:dyDescent="0.2">
      <c r="A326" s="49" t="str">
        <f t="shared" si="49"/>
        <v>S</v>
      </c>
      <c r="B326" s="50">
        <f t="shared" ca="1" si="35"/>
        <v>2</v>
      </c>
      <c r="C326" s="50" t="str">
        <f t="shared" ca="1" si="40"/>
        <v>S</v>
      </c>
      <c r="D326" s="50">
        <f t="shared" ca="1" si="36"/>
        <v>0</v>
      </c>
      <c r="E326" s="50">
        <f t="shared" ca="1" si="41"/>
        <v>2</v>
      </c>
      <c r="F326" s="50">
        <f t="shared" ca="1" si="42"/>
        <v>6</v>
      </c>
      <c r="G326" s="50">
        <f t="shared" ca="1" si="43"/>
        <v>0</v>
      </c>
      <c r="H326" s="50">
        <f t="shared" ca="1" si="44"/>
        <v>0</v>
      </c>
      <c r="I326" s="50">
        <f t="shared" ca="1" si="45"/>
        <v>0</v>
      </c>
      <c r="J326" s="50">
        <f t="shared" ca="1" si="46"/>
        <v>0</v>
      </c>
      <c r="K326" s="50">
        <f t="shared" ca="1" si="47"/>
        <v>0</v>
      </c>
      <c r="L326" s="51" t="s">
        <v>52</v>
      </c>
      <c r="M326" s="52" t="s">
        <v>47</v>
      </c>
      <c r="N326" s="53" t="s">
        <v>47</v>
      </c>
      <c r="O326" s="54" t="s">
        <v>700</v>
      </c>
      <c r="P326" s="55" t="s">
        <v>434</v>
      </c>
      <c r="Q326" s="56" t="s">
        <v>701</v>
      </c>
      <c r="R326" s="57" t="s">
        <v>702</v>
      </c>
      <c r="S326" s="58" t="s">
        <v>437</v>
      </c>
      <c r="T326" s="59">
        <v>16</v>
      </c>
      <c r="U326" s="60"/>
      <c r="V326" s="60"/>
      <c r="W326" s="61"/>
      <c r="X326" s="62" t="s">
        <v>9</v>
      </c>
      <c r="Y326" s="63"/>
      <c r="Z326" s="63"/>
    </row>
    <row r="327" spans="1:26" s="64" customFormat="1" ht="22.5" x14ac:dyDescent="0.2">
      <c r="A327" s="49" t="str">
        <f t="shared" si="49"/>
        <v>S</v>
      </c>
      <c r="B327" s="50">
        <f t="shared" ca="1" si="35"/>
        <v>2</v>
      </c>
      <c r="C327" s="50" t="str">
        <f t="shared" ca="1" si="40"/>
        <v>S</v>
      </c>
      <c r="D327" s="50">
        <f t="shared" ca="1" si="36"/>
        <v>0</v>
      </c>
      <c r="E327" s="50">
        <f t="shared" ca="1" si="41"/>
        <v>2</v>
      </c>
      <c r="F327" s="50">
        <f t="shared" ca="1" si="42"/>
        <v>6</v>
      </c>
      <c r="G327" s="50">
        <f t="shared" ca="1" si="43"/>
        <v>0</v>
      </c>
      <c r="H327" s="50">
        <f t="shared" ca="1" si="44"/>
        <v>0</v>
      </c>
      <c r="I327" s="50">
        <f t="shared" ca="1" si="45"/>
        <v>0</v>
      </c>
      <c r="J327" s="50">
        <f t="shared" ca="1" si="46"/>
        <v>0</v>
      </c>
      <c r="K327" s="50">
        <f t="shared" ca="1" si="47"/>
        <v>0</v>
      </c>
      <c r="L327" s="51" t="s">
        <v>52</v>
      </c>
      <c r="M327" s="52" t="s">
        <v>47</v>
      </c>
      <c r="N327" s="53" t="s">
        <v>47</v>
      </c>
      <c r="O327" s="54" t="s">
        <v>703</v>
      </c>
      <c r="P327" s="55" t="s">
        <v>49</v>
      </c>
      <c r="Q327" s="56">
        <v>97585</v>
      </c>
      <c r="R327" s="57" t="s">
        <v>704</v>
      </c>
      <c r="S327" s="58" t="s">
        <v>167</v>
      </c>
      <c r="T327" s="59">
        <v>8</v>
      </c>
      <c r="U327" s="60"/>
      <c r="V327" s="60"/>
      <c r="W327" s="61"/>
      <c r="X327" s="62" t="s">
        <v>9</v>
      </c>
      <c r="Y327" s="63"/>
      <c r="Z327" s="63"/>
    </row>
    <row r="328" spans="1:26" s="64" customFormat="1" ht="33.75" x14ac:dyDescent="0.2">
      <c r="A328" s="49" t="str">
        <f t="shared" si="49"/>
        <v>S</v>
      </c>
      <c r="B328" s="50">
        <f t="shared" ca="1" si="35"/>
        <v>2</v>
      </c>
      <c r="C328" s="50" t="str">
        <f t="shared" ca="1" si="40"/>
        <v>S</v>
      </c>
      <c r="D328" s="50">
        <f t="shared" ca="1" si="36"/>
        <v>0</v>
      </c>
      <c r="E328" s="50">
        <f t="shared" ca="1" si="41"/>
        <v>2</v>
      </c>
      <c r="F328" s="50">
        <f t="shared" ca="1" si="42"/>
        <v>6</v>
      </c>
      <c r="G328" s="50">
        <f t="shared" ca="1" si="43"/>
        <v>0</v>
      </c>
      <c r="H328" s="50">
        <f t="shared" ca="1" si="44"/>
        <v>0</v>
      </c>
      <c r="I328" s="50">
        <f t="shared" ca="1" si="45"/>
        <v>0</v>
      </c>
      <c r="J328" s="50">
        <f t="shared" ca="1" si="46"/>
        <v>0</v>
      </c>
      <c r="K328" s="50">
        <f t="shared" ca="1" si="47"/>
        <v>0</v>
      </c>
      <c r="L328" s="51" t="s">
        <v>52</v>
      </c>
      <c r="M328" s="52" t="s">
        <v>47</v>
      </c>
      <c r="N328" s="53" t="s">
        <v>47</v>
      </c>
      <c r="O328" s="54" t="s">
        <v>705</v>
      </c>
      <c r="P328" s="55" t="s">
        <v>49</v>
      </c>
      <c r="Q328" s="56">
        <v>91884</v>
      </c>
      <c r="R328" s="57" t="s">
        <v>706</v>
      </c>
      <c r="S328" s="58" t="s">
        <v>167</v>
      </c>
      <c r="T328" s="59">
        <v>15</v>
      </c>
      <c r="U328" s="60"/>
      <c r="V328" s="60"/>
      <c r="W328" s="61"/>
      <c r="X328" s="62" t="s">
        <v>707</v>
      </c>
      <c r="Y328" s="63"/>
      <c r="Z328" s="63"/>
    </row>
    <row r="329" spans="1:26" s="64" customFormat="1" ht="33.75" x14ac:dyDescent="0.2">
      <c r="A329" s="49" t="str">
        <f t="shared" si="49"/>
        <v>S</v>
      </c>
      <c r="B329" s="50">
        <f t="shared" ca="1" si="35"/>
        <v>2</v>
      </c>
      <c r="C329" s="50" t="str">
        <f t="shared" ca="1" si="40"/>
        <v>S</v>
      </c>
      <c r="D329" s="50">
        <f t="shared" ca="1" si="36"/>
        <v>0</v>
      </c>
      <c r="E329" s="50">
        <f t="shared" ca="1" si="41"/>
        <v>2</v>
      </c>
      <c r="F329" s="50">
        <f t="shared" ca="1" si="42"/>
        <v>6</v>
      </c>
      <c r="G329" s="50">
        <f t="shared" ca="1" si="43"/>
        <v>0</v>
      </c>
      <c r="H329" s="50">
        <f t="shared" ca="1" si="44"/>
        <v>0</v>
      </c>
      <c r="I329" s="50">
        <f t="shared" ca="1" si="45"/>
        <v>0</v>
      </c>
      <c r="J329" s="50">
        <f t="shared" ca="1" si="46"/>
        <v>0</v>
      </c>
      <c r="K329" s="50">
        <f t="shared" ca="1" si="47"/>
        <v>0</v>
      </c>
      <c r="L329" s="51" t="s">
        <v>52</v>
      </c>
      <c r="M329" s="52" t="s">
        <v>47</v>
      </c>
      <c r="N329" s="53" t="s">
        <v>47</v>
      </c>
      <c r="O329" s="54" t="s">
        <v>708</v>
      </c>
      <c r="P329" s="55" t="s">
        <v>49</v>
      </c>
      <c r="Q329" s="56">
        <v>91885</v>
      </c>
      <c r="R329" s="57" t="s">
        <v>709</v>
      </c>
      <c r="S329" s="58" t="s">
        <v>167</v>
      </c>
      <c r="T329" s="59">
        <v>7</v>
      </c>
      <c r="U329" s="60"/>
      <c r="V329" s="60"/>
      <c r="W329" s="61"/>
      <c r="X329" s="62" t="s">
        <v>225</v>
      </c>
      <c r="Y329" s="63"/>
      <c r="Z329" s="63"/>
    </row>
    <row r="330" spans="1:26" s="64" customFormat="1" ht="22.5" x14ac:dyDescent="0.2">
      <c r="A330" s="49" t="str">
        <f t="shared" si="49"/>
        <v>S</v>
      </c>
      <c r="B330" s="50">
        <f t="shared" ca="1" si="35"/>
        <v>2</v>
      </c>
      <c r="C330" s="50" t="str">
        <f t="shared" ref="C330:C478" ca="1" si="50">IF(OFFSET(C330,-1,0)="L",1,IF(OFFSET(C330,-1,0)=1,2,IF(OR(A330="s",A330=0),"S",IF(AND(OFFSET(C330,-1,0)=2,A330=4),3,IF(AND(OR(OFFSET(C330,-1,0)="s",OFFSET(C330,-1,0)=0),A330&lt;&gt;"s",A330&gt;OFFSET(B330,-1,0)),OFFSET(B330,-1,0),A330)))))</f>
        <v>S</v>
      </c>
      <c r="D330" s="50">
        <f t="shared" ca="1" si="36"/>
        <v>0</v>
      </c>
      <c r="E330" s="50">
        <f t="shared" ref="E330:E478" ca="1" si="51">IF($C330=1,OFFSET(E330,-1,0)+1,OFFSET(E330,-1,0))</f>
        <v>2</v>
      </c>
      <c r="F330" s="50">
        <f t="shared" ref="F330:F478" ca="1" si="52">IF($C330=1,0,IF($C330=2,OFFSET(F330,-1,0)+1,OFFSET(F330,-1,0)))</f>
        <v>6</v>
      </c>
      <c r="G330" s="50">
        <f t="shared" ref="G330:G478" ca="1" si="53">IF(AND($C330&lt;=2,$C330&lt;&gt;0),0,IF($C330=3,OFFSET(G330,-1,0)+1,OFFSET(G330,-1,0)))</f>
        <v>0</v>
      </c>
      <c r="H330" s="50">
        <f t="shared" ref="H330:H478" ca="1" si="54">IF(AND($C330&lt;=3,$C330&lt;&gt;0),0,IF($C330=4,OFFSET(H330,-1,0)+1,OFFSET(H330,-1,0)))</f>
        <v>0</v>
      </c>
      <c r="I330" s="50">
        <f t="shared" ca="1" si="45"/>
        <v>0</v>
      </c>
      <c r="J330" s="50">
        <f t="shared" ca="1" si="46"/>
        <v>0</v>
      </c>
      <c r="K330" s="50">
        <f t="shared" ca="1" si="47"/>
        <v>0</v>
      </c>
      <c r="L330" s="51" t="s">
        <v>52</v>
      </c>
      <c r="M330" s="52" t="s">
        <v>47</v>
      </c>
      <c r="N330" s="53" t="s">
        <v>47</v>
      </c>
      <c r="O330" s="54" t="s">
        <v>710</v>
      </c>
      <c r="P330" s="55" t="s">
        <v>49</v>
      </c>
      <c r="Q330" s="56">
        <v>91996</v>
      </c>
      <c r="R330" s="57" t="s">
        <v>260</v>
      </c>
      <c r="S330" s="58" t="s">
        <v>167</v>
      </c>
      <c r="T330" s="59">
        <v>4</v>
      </c>
      <c r="U330" s="60"/>
      <c r="V330" s="60"/>
      <c r="W330" s="61"/>
      <c r="X330" s="62" t="s">
        <v>261</v>
      </c>
      <c r="Y330" s="63"/>
      <c r="Z330" s="63"/>
    </row>
    <row r="331" spans="1:26" s="64" customFormat="1" ht="22.5" x14ac:dyDescent="0.2">
      <c r="A331" s="49" t="str">
        <f t="shared" si="49"/>
        <v>S</v>
      </c>
      <c r="B331" s="50">
        <f t="shared" ca="1" si="35"/>
        <v>2</v>
      </c>
      <c r="C331" s="50" t="str">
        <f t="shared" ca="1" si="50"/>
        <v>S</v>
      </c>
      <c r="D331" s="50">
        <f t="shared" ca="1" si="36"/>
        <v>0</v>
      </c>
      <c r="E331" s="50">
        <f t="shared" ca="1" si="51"/>
        <v>2</v>
      </c>
      <c r="F331" s="50">
        <f t="shared" ca="1" si="52"/>
        <v>6</v>
      </c>
      <c r="G331" s="50">
        <f t="shared" ca="1" si="53"/>
        <v>0</v>
      </c>
      <c r="H331" s="50">
        <f t="shared" ca="1" si="54"/>
        <v>0</v>
      </c>
      <c r="I331" s="50">
        <f t="shared" ref="I331:I479" ca="1" si="55">IF(AND($C331&lt;=4,$C331&lt;&gt;0),0,IF(AND($C331="S",$W331&gt;0),OFFSET(I331,-1,0)+1,OFFSET(I331,-1,0)))</f>
        <v>0</v>
      </c>
      <c r="J331" s="50">
        <f t="shared" ca="1" si="46"/>
        <v>0</v>
      </c>
      <c r="K331" s="50">
        <f t="shared" ca="1" si="47"/>
        <v>0</v>
      </c>
      <c r="L331" s="51" t="s">
        <v>52</v>
      </c>
      <c r="M331" s="52" t="s">
        <v>47</v>
      </c>
      <c r="N331" s="53" t="s">
        <v>47</v>
      </c>
      <c r="O331" s="54" t="s">
        <v>711</v>
      </c>
      <c r="P331" s="55" t="s">
        <v>49</v>
      </c>
      <c r="Q331" s="56">
        <v>91997</v>
      </c>
      <c r="R331" s="57" t="s">
        <v>712</v>
      </c>
      <c r="S331" s="58" t="s">
        <v>167</v>
      </c>
      <c r="T331" s="59">
        <v>1</v>
      </c>
      <c r="U331" s="60"/>
      <c r="V331" s="60"/>
      <c r="W331" s="61"/>
      <c r="X331" s="62" t="s">
        <v>9</v>
      </c>
      <c r="Y331" s="63"/>
      <c r="Z331" s="63"/>
    </row>
    <row r="332" spans="1:26" s="64" customFormat="1" x14ac:dyDescent="0.2">
      <c r="A332" s="49" t="str">
        <f t="shared" si="49"/>
        <v>S</v>
      </c>
      <c r="B332" s="50">
        <f t="shared" ca="1" si="35"/>
        <v>2</v>
      </c>
      <c r="C332" s="50" t="str">
        <f t="shared" ca="1" si="50"/>
        <v>S</v>
      </c>
      <c r="D332" s="50">
        <f t="shared" ca="1" si="36"/>
        <v>0</v>
      </c>
      <c r="E332" s="50">
        <f t="shared" ca="1" si="51"/>
        <v>2</v>
      </c>
      <c r="F332" s="50">
        <f t="shared" ca="1" si="52"/>
        <v>6</v>
      </c>
      <c r="G332" s="50">
        <f t="shared" ca="1" si="53"/>
        <v>0</v>
      </c>
      <c r="H332" s="50">
        <f t="shared" ca="1" si="54"/>
        <v>0</v>
      </c>
      <c r="I332" s="50">
        <f t="shared" ca="1" si="55"/>
        <v>0</v>
      </c>
      <c r="J332" s="50">
        <f t="shared" ca="1" si="46"/>
        <v>0</v>
      </c>
      <c r="K332" s="50">
        <f t="shared" ca="1" si="47"/>
        <v>0</v>
      </c>
      <c r="L332" s="51" t="s">
        <v>52</v>
      </c>
      <c r="M332" s="52" t="s">
        <v>47</v>
      </c>
      <c r="N332" s="53" t="s">
        <v>47</v>
      </c>
      <c r="O332" s="54" t="s">
        <v>713</v>
      </c>
      <c r="P332" s="55" t="s">
        <v>57</v>
      </c>
      <c r="Q332" s="56">
        <v>71450</v>
      </c>
      <c r="R332" s="57" t="s">
        <v>714</v>
      </c>
      <c r="S332" s="58" t="s">
        <v>70</v>
      </c>
      <c r="T332" s="59">
        <v>3</v>
      </c>
      <c r="U332" s="60"/>
      <c r="V332" s="60"/>
      <c r="W332" s="61"/>
      <c r="X332" s="62" t="s">
        <v>9</v>
      </c>
      <c r="Y332" s="63"/>
      <c r="Z332" s="63"/>
    </row>
    <row r="333" spans="1:26" s="64" customFormat="1" x14ac:dyDescent="0.2">
      <c r="A333" s="49" t="str">
        <f t="shared" si="49"/>
        <v>S</v>
      </c>
      <c r="B333" s="50">
        <f t="shared" ca="1" si="35"/>
        <v>2</v>
      </c>
      <c r="C333" s="50" t="str">
        <f t="shared" ca="1" si="50"/>
        <v>S</v>
      </c>
      <c r="D333" s="50">
        <f t="shared" ca="1" si="36"/>
        <v>0</v>
      </c>
      <c r="E333" s="50">
        <f t="shared" ca="1" si="51"/>
        <v>2</v>
      </c>
      <c r="F333" s="50">
        <f t="shared" ca="1" si="52"/>
        <v>6</v>
      </c>
      <c r="G333" s="50">
        <f t="shared" ca="1" si="53"/>
        <v>0</v>
      </c>
      <c r="H333" s="50">
        <f t="shared" ca="1" si="54"/>
        <v>0</v>
      </c>
      <c r="I333" s="50">
        <f t="shared" ca="1" si="55"/>
        <v>0</v>
      </c>
      <c r="J333" s="50">
        <f t="shared" ca="1" si="46"/>
        <v>0</v>
      </c>
      <c r="K333" s="50">
        <f t="shared" ca="1" si="47"/>
        <v>0</v>
      </c>
      <c r="L333" s="51" t="s">
        <v>52</v>
      </c>
      <c r="M333" s="52" t="s">
        <v>47</v>
      </c>
      <c r="N333" s="53" t="s">
        <v>47</v>
      </c>
      <c r="O333" s="54" t="s">
        <v>715</v>
      </c>
      <c r="P333" s="55" t="s">
        <v>57</v>
      </c>
      <c r="Q333" s="56">
        <v>71331</v>
      </c>
      <c r="R333" s="57" t="s">
        <v>716</v>
      </c>
      <c r="S333" s="58" t="s">
        <v>70</v>
      </c>
      <c r="T333" s="59">
        <v>2</v>
      </c>
      <c r="U333" s="60"/>
      <c r="V333" s="60"/>
      <c r="W333" s="61"/>
      <c r="X333" s="62" t="s">
        <v>9</v>
      </c>
      <c r="Y333" s="63"/>
      <c r="Z333" s="63"/>
    </row>
    <row r="334" spans="1:26" s="64" customFormat="1" x14ac:dyDescent="0.2">
      <c r="A334" s="49" t="str">
        <f t="shared" si="49"/>
        <v>S</v>
      </c>
      <c r="B334" s="50">
        <f t="shared" ca="1" si="35"/>
        <v>2</v>
      </c>
      <c r="C334" s="50" t="str">
        <f t="shared" ca="1" si="50"/>
        <v>S</v>
      </c>
      <c r="D334" s="50">
        <f t="shared" ca="1" si="36"/>
        <v>0</v>
      </c>
      <c r="E334" s="50">
        <f t="shared" ca="1" si="51"/>
        <v>2</v>
      </c>
      <c r="F334" s="50">
        <f t="shared" ca="1" si="52"/>
        <v>6</v>
      </c>
      <c r="G334" s="50">
        <f t="shared" ca="1" si="53"/>
        <v>0</v>
      </c>
      <c r="H334" s="50">
        <f t="shared" ca="1" si="54"/>
        <v>0</v>
      </c>
      <c r="I334" s="50">
        <f t="shared" ca="1" si="55"/>
        <v>0</v>
      </c>
      <c r="J334" s="50">
        <f t="shared" ca="1" si="46"/>
        <v>0</v>
      </c>
      <c r="K334" s="50">
        <f t="shared" ca="1" si="47"/>
        <v>0</v>
      </c>
      <c r="L334" s="51" t="s">
        <v>52</v>
      </c>
      <c r="M334" s="52" t="s">
        <v>47</v>
      </c>
      <c r="N334" s="53" t="s">
        <v>47</v>
      </c>
      <c r="O334" s="54" t="s">
        <v>717</v>
      </c>
      <c r="P334" s="55" t="s">
        <v>57</v>
      </c>
      <c r="Q334" s="56">
        <v>71321</v>
      </c>
      <c r="R334" s="57" t="s">
        <v>718</v>
      </c>
      <c r="S334" s="58" t="s">
        <v>70</v>
      </c>
      <c r="T334" s="59">
        <v>1</v>
      </c>
      <c r="U334" s="60"/>
      <c r="V334" s="60"/>
      <c r="W334" s="61"/>
      <c r="X334" s="62" t="s">
        <v>9</v>
      </c>
      <c r="Y334" s="63"/>
      <c r="Z334" s="63"/>
    </row>
    <row r="335" spans="1:26" s="64" customFormat="1" x14ac:dyDescent="0.2">
      <c r="A335" s="49">
        <f t="shared" si="49"/>
        <v>2</v>
      </c>
      <c r="B335" s="50">
        <f t="shared" ca="1" si="35"/>
        <v>2</v>
      </c>
      <c r="C335" s="50">
        <f t="shared" ca="1" si="50"/>
        <v>2</v>
      </c>
      <c r="D335" s="50">
        <f t="shared" ca="1" si="36"/>
        <v>31</v>
      </c>
      <c r="E335" s="50">
        <f t="shared" ca="1" si="51"/>
        <v>2</v>
      </c>
      <c r="F335" s="50">
        <f t="shared" ca="1" si="52"/>
        <v>7</v>
      </c>
      <c r="G335" s="50">
        <f t="shared" ca="1" si="53"/>
        <v>0</v>
      </c>
      <c r="H335" s="50">
        <f t="shared" ca="1" si="54"/>
        <v>0</v>
      </c>
      <c r="I335" s="50">
        <f t="shared" ca="1" si="55"/>
        <v>0</v>
      </c>
      <c r="J335" s="50">
        <f t="shared" ca="1" si="46"/>
        <v>61</v>
      </c>
      <c r="K335" s="50">
        <f t="shared" ca="1" si="47"/>
        <v>31</v>
      </c>
      <c r="L335" s="51" t="s">
        <v>52</v>
      </c>
      <c r="M335" s="52" t="s">
        <v>58</v>
      </c>
      <c r="N335" s="53" t="s">
        <v>58</v>
      </c>
      <c r="O335" s="54" t="s">
        <v>719</v>
      </c>
      <c r="P335" s="55" t="s">
        <v>49</v>
      </c>
      <c r="Q335" s="56"/>
      <c r="R335" s="57" t="s">
        <v>304</v>
      </c>
      <c r="S335" s="58" t="s">
        <v>48</v>
      </c>
      <c r="T335" s="59"/>
      <c r="U335" s="60"/>
      <c r="V335" s="60"/>
      <c r="W335" s="61"/>
      <c r="X335" s="62" t="s">
        <v>9</v>
      </c>
      <c r="Y335" s="63"/>
      <c r="Z335" s="63"/>
    </row>
    <row r="336" spans="1:26" s="64" customFormat="1" x14ac:dyDescent="0.2">
      <c r="A336" s="49">
        <f t="shared" si="49"/>
        <v>3</v>
      </c>
      <c r="B336" s="50">
        <f t="shared" ca="1" si="35"/>
        <v>3</v>
      </c>
      <c r="C336" s="50">
        <f t="shared" ca="1" si="50"/>
        <v>3</v>
      </c>
      <c r="D336" s="50">
        <f t="shared" ca="1" si="36"/>
        <v>10</v>
      </c>
      <c r="E336" s="50">
        <f t="shared" ca="1" si="51"/>
        <v>2</v>
      </c>
      <c r="F336" s="50">
        <f t="shared" ca="1" si="52"/>
        <v>7</v>
      </c>
      <c r="G336" s="50">
        <f t="shared" ca="1" si="53"/>
        <v>1</v>
      </c>
      <c r="H336" s="50">
        <f t="shared" ca="1" si="54"/>
        <v>0</v>
      </c>
      <c r="I336" s="50">
        <f t="shared" ca="1" si="55"/>
        <v>0</v>
      </c>
      <c r="J336" s="50">
        <f t="shared" ca="1" si="46"/>
        <v>30</v>
      </c>
      <c r="K336" s="50">
        <f t="shared" ca="1" si="47"/>
        <v>10</v>
      </c>
      <c r="L336" s="51" t="s">
        <v>52</v>
      </c>
      <c r="M336" s="52" t="s">
        <v>61</v>
      </c>
      <c r="N336" s="53" t="s">
        <v>61</v>
      </c>
      <c r="O336" s="54" t="s">
        <v>720</v>
      </c>
      <c r="P336" s="55" t="s">
        <v>49</v>
      </c>
      <c r="Q336" s="56"/>
      <c r="R336" s="57" t="s">
        <v>721</v>
      </c>
      <c r="S336" s="58" t="s">
        <v>48</v>
      </c>
      <c r="T336" s="59"/>
      <c r="U336" s="60"/>
      <c r="V336" s="60"/>
      <c r="W336" s="61"/>
      <c r="X336" s="62" t="s">
        <v>9</v>
      </c>
      <c r="Y336" s="63"/>
      <c r="Z336" s="63"/>
    </row>
    <row r="337" spans="1:26" s="64" customFormat="1" x14ac:dyDescent="0.2">
      <c r="A337" s="49" t="str">
        <f t="shared" si="49"/>
        <v>S</v>
      </c>
      <c r="B337" s="50">
        <f t="shared" ca="1" si="35"/>
        <v>3</v>
      </c>
      <c r="C337" s="50" t="str">
        <f t="shared" ca="1" si="50"/>
        <v>S</v>
      </c>
      <c r="D337" s="50">
        <f t="shared" ca="1" si="36"/>
        <v>0</v>
      </c>
      <c r="E337" s="50">
        <f t="shared" ca="1" si="51"/>
        <v>2</v>
      </c>
      <c r="F337" s="50">
        <f t="shared" ca="1" si="52"/>
        <v>7</v>
      </c>
      <c r="G337" s="50">
        <f t="shared" ca="1" si="53"/>
        <v>1</v>
      </c>
      <c r="H337" s="50">
        <f t="shared" ca="1" si="54"/>
        <v>0</v>
      </c>
      <c r="I337" s="50">
        <f t="shared" ca="1" si="55"/>
        <v>0</v>
      </c>
      <c r="J337" s="50">
        <f t="shared" ca="1" si="46"/>
        <v>0</v>
      </c>
      <c r="K337" s="50">
        <f t="shared" ca="1" si="47"/>
        <v>0</v>
      </c>
      <c r="L337" s="51" t="s">
        <v>52</v>
      </c>
      <c r="M337" s="52" t="s">
        <v>47</v>
      </c>
      <c r="N337" s="53" t="s">
        <v>47</v>
      </c>
      <c r="O337" s="54" t="s">
        <v>722</v>
      </c>
      <c r="P337" s="55" t="s">
        <v>57</v>
      </c>
      <c r="Q337" s="56">
        <v>81501</v>
      </c>
      <c r="R337" s="57" t="s">
        <v>396</v>
      </c>
      <c r="S337" s="58" t="s">
        <v>70</v>
      </c>
      <c r="T337" s="59">
        <v>2</v>
      </c>
      <c r="U337" s="60"/>
      <c r="V337" s="60"/>
      <c r="W337" s="61"/>
      <c r="X337" s="62" t="s">
        <v>9</v>
      </c>
      <c r="Y337" s="63"/>
      <c r="Z337" s="63"/>
    </row>
    <row r="338" spans="1:26" s="64" customFormat="1" x14ac:dyDescent="0.2">
      <c r="A338" s="49" t="str">
        <f t="shared" si="49"/>
        <v>S</v>
      </c>
      <c r="B338" s="50">
        <f t="shared" ca="1" si="35"/>
        <v>3</v>
      </c>
      <c r="C338" s="50" t="str">
        <f t="shared" ca="1" si="50"/>
        <v>S</v>
      </c>
      <c r="D338" s="50">
        <f t="shared" ca="1" si="36"/>
        <v>0</v>
      </c>
      <c r="E338" s="50">
        <f t="shared" ca="1" si="51"/>
        <v>2</v>
      </c>
      <c r="F338" s="50">
        <f t="shared" ca="1" si="52"/>
        <v>7</v>
      </c>
      <c r="G338" s="50">
        <f t="shared" ca="1" si="53"/>
        <v>1</v>
      </c>
      <c r="H338" s="50">
        <f t="shared" ca="1" si="54"/>
        <v>0</v>
      </c>
      <c r="I338" s="50">
        <f t="shared" ca="1" si="55"/>
        <v>0</v>
      </c>
      <c r="J338" s="50">
        <f t="shared" ca="1" si="46"/>
        <v>0</v>
      </c>
      <c r="K338" s="50">
        <f t="shared" ca="1" si="47"/>
        <v>0</v>
      </c>
      <c r="L338" s="51" t="s">
        <v>52</v>
      </c>
      <c r="M338" s="52" t="s">
        <v>47</v>
      </c>
      <c r="N338" s="53" t="s">
        <v>47</v>
      </c>
      <c r="O338" s="54" t="s">
        <v>723</v>
      </c>
      <c r="P338" s="55" t="s">
        <v>57</v>
      </c>
      <c r="Q338" s="56">
        <v>81504</v>
      </c>
      <c r="R338" s="57" t="s">
        <v>398</v>
      </c>
      <c r="S338" s="58" t="s">
        <v>70</v>
      </c>
      <c r="T338" s="59">
        <v>2</v>
      </c>
      <c r="U338" s="60"/>
      <c r="V338" s="60"/>
      <c r="W338" s="61"/>
      <c r="X338" s="62" t="s">
        <v>9</v>
      </c>
      <c r="Y338" s="63"/>
      <c r="Z338" s="63"/>
    </row>
    <row r="339" spans="1:26" s="64" customFormat="1" x14ac:dyDescent="0.2">
      <c r="A339" s="49" t="str">
        <f t="shared" si="49"/>
        <v>S</v>
      </c>
      <c r="B339" s="50">
        <f t="shared" ca="1" si="35"/>
        <v>3</v>
      </c>
      <c r="C339" s="50" t="str">
        <f t="shared" ca="1" si="50"/>
        <v>S</v>
      </c>
      <c r="D339" s="50">
        <f t="shared" ca="1" si="36"/>
        <v>0</v>
      </c>
      <c r="E339" s="50">
        <f t="shared" ca="1" si="51"/>
        <v>2</v>
      </c>
      <c r="F339" s="50">
        <f t="shared" ca="1" si="52"/>
        <v>7</v>
      </c>
      <c r="G339" s="50">
        <f t="shared" ca="1" si="53"/>
        <v>1</v>
      </c>
      <c r="H339" s="50">
        <f t="shared" ca="1" si="54"/>
        <v>0</v>
      </c>
      <c r="I339" s="50">
        <f t="shared" ca="1" si="55"/>
        <v>0</v>
      </c>
      <c r="J339" s="50">
        <f t="shared" ca="1" si="46"/>
        <v>0</v>
      </c>
      <c r="K339" s="50">
        <f t="shared" ca="1" si="47"/>
        <v>0</v>
      </c>
      <c r="L339" s="51" t="s">
        <v>52</v>
      </c>
      <c r="M339" s="52" t="s">
        <v>47</v>
      </c>
      <c r="N339" s="53" t="s">
        <v>47</v>
      </c>
      <c r="O339" s="54" t="s">
        <v>724</v>
      </c>
      <c r="P339" s="55" t="s">
        <v>57</v>
      </c>
      <c r="Q339" s="56">
        <v>81825</v>
      </c>
      <c r="R339" s="57" t="s">
        <v>428</v>
      </c>
      <c r="S339" s="58" t="s">
        <v>70</v>
      </c>
      <c r="T339" s="59">
        <v>1</v>
      </c>
      <c r="U339" s="60"/>
      <c r="V339" s="60"/>
      <c r="W339" s="61"/>
      <c r="X339" s="62" t="s">
        <v>9</v>
      </c>
      <c r="Y339" s="63"/>
      <c r="Z339" s="63"/>
    </row>
    <row r="340" spans="1:26" s="64" customFormat="1" x14ac:dyDescent="0.2">
      <c r="A340" s="49" t="str">
        <f t="shared" si="49"/>
        <v>S</v>
      </c>
      <c r="B340" s="50">
        <f t="shared" ca="1" si="35"/>
        <v>3</v>
      </c>
      <c r="C340" s="50" t="str">
        <f t="shared" ca="1" si="50"/>
        <v>S</v>
      </c>
      <c r="D340" s="50">
        <f t="shared" ca="1" si="36"/>
        <v>0</v>
      </c>
      <c r="E340" s="50">
        <f t="shared" ca="1" si="51"/>
        <v>2</v>
      </c>
      <c r="F340" s="50">
        <f t="shared" ca="1" si="52"/>
        <v>7</v>
      </c>
      <c r="G340" s="50">
        <f t="shared" ca="1" si="53"/>
        <v>1</v>
      </c>
      <c r="H340" s="50">
        <f t="shared" ca="1" si="54"/>
        <v>0</v>
      </c>
      <c r="I340" s="50">
        <f t="shared" ca="1" si="55"/>
        <v>0</v>
      </c>
      <c r="J340" s="50">
        <f t="shared" ca="1" si="46"/>
        <v>0</v>
      </c>
      <c r="K340" s="50">
        <f t="shared" ca="1" si="47"/>
        <v>0</v>
      </c>
      <c r="L340" s="51" t="s">
        <v>52</v>
      </c>
      <c r="M340" s="52" t="s">
        <v>47</v>
      </c>
      <c r="N340" s="53" t="s">
        <v>47</v>
      </c>
      <c r="O340" s="54" t="s">
        <v>725</v>
      </c>
      <c r="P340" s="55" t="s">
        <v>49</v>
      </c>
      <c r="Q340" s="56">
        <v>6171</v>
      </c>
      <c r="R340" s="57" t="s">
        <v>284</v>
      </c>
      <c r="S340" s="58" t="s">
        <v>167</v>
      </c>
      <c r="T340" s="59">
        <v>1</v>
      </c>
      <c r="U340" s="60"/>
      <c r="V340" s="60"/>
      <c r="W340" s="61"/>
      <c r="X340" s="62" t="s">
        <v>9</v>
      </c>
      <c r="Y340" s="63"/>
      <c r="Z340" s="63"/>
    </row>
    <row r="341" spans="1:26" s="64" customFormat="1" ht="22.5" x14ac:dyDescent="0.2">
      <c r="A341" s="49" t="str">
        <f t="shared" si="49"/>
        <v>S</v>
      </c>
      <c r="B341" s="50">
        <f t="shared" ca="1" si="35"/>
        <v>3</v>
      </c>
      <c r="C341" s="50" t="str">
        <f t="shared" ca="1" si="50"/>
        <v>S</v>
      </c>
      <c r="D341" s="50">
        <f t="shared" ca="1" si="36"/>
        <v>0</v>
      </c>
      <c r="E341" s="50">
        <f t="shared" ca="1" si="51"/>
        <v>2</v>
      </c>
      <c r="F341" s="50">
        <f t="shared" ca="1" si="52"/>
        <v>7</v>
      </c>
      <c r="G341" s="50">
        <f t="shared" ca="1" si="53"/>
        <v>1</v>
      </c>
      <c r="H341" s="50">
        <f t="shared" ca="1" si="54"/>
        <v>0</v>
      </c>
      <c r="I341" s="50">
        <f t="shared" ca="1" si="55"/>
        <v>0</v>
      </c>
      <c r="J341" s="50">
        <f t="shared" ca="1" si="46"/>
        <v>0</v>
      </c>
      <c r="K341" s="50">
        <f t="shared" ca="1" si="47"/>
        <v>0</v>
      </c>
      <c r="L341" s="51" t="s">
        <v>52</v>
      </c>
      <c r="M341" s="52" t="s">
        <v>47</v>
      </c>
      <c r="N341" s="53" t="s">
        <v>47</v>
      </c>
      <c r="O341" s="54" t="s">
        <v>726</v>
      </c>
      <c r="P341" s="55" t="s">
        <v>49</v>
      </c>
      <c r="Q341" s="56">
        <v>86901</v>
      </c>
      <c r="R341" s="57" t="s">
        <v>727</v>
      </c>
      <c r="S341" s="58" t="s">
        <v>167</v>
      </c>
      <c r="T341" s="59">
        <v>2</v>
      </c>
      <c r="U341" s="60"/>
      <c r="V341" s="60"/>
      <c r="W341" s="61"/>
      <c r="X341" s="62" t="s">
        <v>728</v>
      </c>
      <c r="Y341" s="63"/>
      <c r="Z341" s="63"/>
    </row>
    <row r="342" spans="1:26" s="64" customFormat="1" x14ac:dyDescent="0.2">
      <c r="A342" s="49" t="str">
        <f t="shared" si="49"/>
        <v>S</v>
      </c>
      <c r="B342" s="50">
        <f t="shared" ca="1" si="35"/>
        <v>3</v>
      </c>
      <c r="C342" s="50" t="str">
        <f t="shared" ca="1" si="50"/>
        <v>S</v>
      </c>
      <c r="D342" s="50">
        <f t="shared" ca="1" si="36"/>
        <v>0</v>
      </c>
      <c r="E342" s="50">
        <f t="shared" ca="1" si="51"/>
        <v>2</v>
      </c>
      <c r="F342" s="50">
        <f t="shared" ca="1" si="52"/>
        <v>7</v>
      </c>
      <c r="G342" s="50">
        <f t="shared" ca="1" si="53"/>
        <v>1</v>
      </c>
      <c r="H342" s="50">
        <f t="shared" ca="1" si="54"/>
        <v>0</v>
      </c>
      <c r="I342" s="50">
        <f t="shared" ca="1" si="55"/>
        <v>0</v>
      </c>
      <c r="J342" s="50">
        <f t="shared" ca="1" si="46"/>
        <v>0</v>
      </c>
      <c r="K342" s="50">
        <f t="shared" ca="1" si="47"/>
        <v>0</v>
      </c>
      <c r="L342" s="51" t="s">
        <v>52</v>
      </c>
      <c r="M342" s="52" t="s">
        <v>47</v>
      </c>
      <c r="N342" s="53" t="s">
        <v>47</v>
      </c>
      <c r="O342" s="54" t="s">
        <v>729</v>
      </c>
      <c r="P342" s="55" t="s">
        <v>57</v>
      </c>
      <c r="Q342" s="56">
        <v>80556</v>
      </c>
      <c r="R342" s="57" t="s">
        <v>327</v>
      </c>
      <c r="S342" s="58" t="s">
        <v>70</v>
      </c>
      <c r="T342" s="59">
        <v>2</v>
      </c>
      <c r="U342" s="60"/>
      <c r="V342" s="60"/>
      <c r="W342" s="61"/>
      <c r="X342" s="62" t="s">
        <v>9</v>
      </c>
      <c r="Y342" s="63"/>
      <c r="Z342" s="63"/>
    </row>
    <row r="343" spans="1:26" s="64" customFormat="1" x14ac:dyDescent="0.2">
      <c r="A343" s="49" t="str">
        <f t="shared" si="49"/>
        <v>S</v>
      </c>
      <c r="B343" s="50">
        <f t="shared" ca="1" si="35"/>
        <v>3</v>
      </c>
      <c r="C343" s="50" t="str">
        <f t="shared" ca="1" si="50"/>
        <v>S</v>
      </c>
      <c r="D343" s="50">
        <f t="shared" ca="1" si="36"/>
        <v>0</v>
      </c>
      <c r="E343" s="50">
        <f t="shared" ca="1" si="51"/>
        <v>2</v>
      </c>
      <c r="F343" s="50">
        <f t="shared" ca="1" si="52"/>
        <v>7</v>
      </c>
      <c r="G343" s="50">
        <f t="shared" ca="1" si="53"/>
        <v>1</v>
      </c>
      <c r="H343" s="50">
        <f t="shared" ca="1" si="54"/>
        <v>0</v>
      </c>
      <c r="I343" s="50">
        <f t="shared" ca="1" si="55"/>
        <v>0</v>
      </c>
      <c r="J343" s="50">
        <f t="shared" ref="J343:J406" ca="1" si="56">IF(OR($C343="S",$C343=0),0,MATCH(0,OFFSET($D343,1,$C343,ROW($C$432)-ROW($C343)),0))</f>
        <v>0</v>
      </c>
      <c r="K343" s="50">
        <f t="shared" ref="K343:K406" ca="1" si="57">IF(OR($C343="S",$C343=0),0,MATCH(OFFSET($D343,0,$C343)+1,OFFSET($D343,1,$C343,ROW($C$432)-ROW($C343)),0))</f>
        <v>0</v>
      </c>
      <c r="L343" s="51" t="s">
        <v>52</v>
      </c>
      <c r="M343" s="52" t="s">
        <v>47</v>
      </c>
      <c r="N343" s="53" t="s">
        <v>47</v>
      </c>
      <c r="O343" s="54" t="s">
        <v>730</v>
      </c>
      <c r="P343" s="55" t="s">
        <v>57</v>
      </c>
      <c r="Q343" s="56">
        <v>80562</v>
      </c>
      <c r="R343" s="57" t="s">
        <v>731</v>
      </c>
      <c r="S343" s="58" t="s">
        <v>70</v>
      </c>
      <c r="T343" s="59">
        <v>2</v>
      </c>
      <c r="U343" s="60"/>
      <c r="V343" s="60"/>
      <c r="W343" s="61"/>
      <c r="X343" s="62" t="s">
        <v>9</v>
      </c>
      <c r="Y343" s="63"/>
      <c r="Z343" s="63"/>
    </row>
    <row r="344" spans="1:26" s="64" customFormat="1" ht="33.75" x14ac:dyDescent="0.2">
      <c r="A344" s="49" t="str">
        <f t="shared" si="49"/>
        <v>S</v>
      </c>
      <c r="B344" s="50">
        <f t="shared" ca="1" si="35"/>
        <v>3</v>
      </c>
      <c r="C344" s="50" t="str">
        <f t="shared" ca="1" si="50"/>
        <v>S</v>
      </c>
      <c r="D344" s="50">
        <f t="shared" ca="1" si="36"/>
        <v>0</v>
      </c>
      <c r="E344" s="50">
        <f t="shared" ca="1" si="51"/>
        <v>2</v>
      </c>
      <c r="F344" s="50">
        <f t="shared" ca="1" si="52"/>
        <v>7</v>
      </c>
      <c r="G344" s="50">
        <f t="shared" ca="1" si="53"/>
        <v>1</v>
      </c>
      <c r="H344" s="50">
        <f t="shared" ca="1" si="54"/>
        <v>0</v>
      </c>
      <c r="I344" s="50">
        <f t="shared" ca="1" si="55"/>
        <v>0</v>
      </c>
      <c r="J344" s="50">
        <f t="shared" ca="1" si="56"/>
        <v>0</v>
      </c>
      <c r="K344" s="50">
        <f t="shared" ca="1" si="57"/>
        <v>0</v>
      </c>
      <c r="L344" s="51" t="s">
        <v>52</v>
      </c>
      <c r="M344" s="52" t="s">
        <v>47</v>
      </c>
      <c r="N344" s="53" t="s">
        <v>47</v>
      </c>
      <c r="O344" s="54" t="s">
        <v>732</v>
      </c>
      <c r="P344" s="55" t="s">
        <v>49</v>
      </c>
      <c r="Q344" s="56">
        <v>86877</v>
      </c>
      <c r="R344" s="57" t="s">
        <v>344</v>
      </c>
      <c r="S344" s="58" t="s">
        <v>167</v>
      </c>
      <c r="T344" s="59">
        <v>2</v>
      </c>
      <c r="U344" s="60"/>
      <c r="V344" s="60"/>
      <c r="W344" s="61"/>
      <c r="X344" s="62" t="s">
        <v>345</v>
      </c>
      <c r="Y344" s="63"/>
      <c r="Z344" s="63"/>
    </row>
    <row r="345" spans="1:26" s="64" customFormat="1" x14ac:dyDescent="0.2">
      <c r="A345" s="49" t="str">
        <f t="shared" si="49"/>
        <v>S</v>
      </c>
      <c r="B345" s="50">
        <f t="shared" ca="1" si="35"/>
        <v>3</v>
      </c>
      <c r="C345" s="50" t="str">
        <f t="shared" ca="1" si="50"/>
        <v>S</v>
      </c>
      <c r="D345" s="50">
        <f t="shared" ca="1" si="36"/>
        <v>0</v>
      </c>
      <c r="E345" s="50">
        <f t="shared" ca="1" si="51"/>
        <v>2</v>
      </c>
      <c r="F345" s="50">
        <f t="shared" ca="1" si="52"/>
        <v>7</v>
      </c>
      <c r="G345" s="50">
        <f t="shared" ca="1" si="53"/>
        <v>1</v>
      </c>
      <c r="H345" s="50">
        <f t="shared" ca="1" si="54"/>
        <v>0</v>
      </c>
      <c r="I345" s="50">
        <f t="shared" ca="1" si="55"/>
        <v>0</v>
      </c>
      <c r="J345" s="50">
        <f t="shared" ca="1" si="56"/>
        <v>0</v>
      </c>
      <c r="K345" s="50">
        <f t="shared" ca="1" si="57"/>
        <v>0</v>
      </c>
      <c r="L345" s="51" t="s">
        <v>52</v>
      </c>
      <c r="M345" s="52" t="s">
        <v>47</v>
      </c>
      <c r="N345" s="53" t="s">
        <v>47</v>
      </c>
      <c r="O345" s="54" t="s">
        <v>733</v>
      </c>
      <c r="P345" s="55" t="s">
        <v>57</v>
      </c>
      <c r="Q345" s="56">
        <v>80570</v>
      </c>
      <c r="R345" s="57" t="s">
        <v>734</v>
      </c>
      <c r="S345" s="58" t="s">
        <v>70</v>
      </c>
      <c r="T345" s="59">
        <v>2</v>
      </c>
      <c r="U345" s="60"/>
      <c r="V345" s="60"/>
      <c r="W345" s="61"/>
      <c r="X345" s="62" t="s">
        <v>9</v>
      </c>
      <c r="Y345" s="63"/>
      <c r="Z345" s="63"/>
    </row>
    <row r="346" spans="1:26" s="64" customFormat="1" x14ac:dyDescent="0.2">
      <c r="A346" s="49">
        <f t="shared" si="49"/>
        <v>3</v>
      </c>
      <c r="B346" s="50">
        <f t="shared" ca="1" si="35"/>
        <v>3</v>
      </c>
      <c r="C346" s="50">
        <f t="shared" ca="1" si="50"/>
        <v>3</v>
      </c>
      <c r="D346" s="50">
        <f t="shared" ca="1" si="36"/>
        <v>12</v>
      </c>
      <c r="E346" s="50">
        <f t="shared" ca="1" si="51"/>
        <v>2</v>
      </c>
      <c r="F346" s="50">
        <f t="shared" ca="1" si="52"/>
        <v>7</v>
      </c>
      <c r="G346" s="50">
        <f t="shared" ca="1" si="53"/>
        <v>2</v>
      </c>
      <c r="H346" s="50">
        <f t="shared" ca="1" si="54"/>
        <v>0</v>
      </c>
      <c r="I346" s="50">
        <f t="shared" ca="1" si="55"/>
        <v>0</v>
      </c>
      <c r="J346" s="50">
        <f t="shared" ca="1" si="56"/>
        <v>20</v>
      </c>
      <c r="K346" s="50">
        <f t="shared" ca="1" si="57"/>
        <v>12</v>
      </c>
      <c r="L346" s="51" t="s">
        <v>52</v>
      </c>
      <c r="M346" s="52" t="s">
        <v>61</v>
      </c>
      <c r="N346" s="53" t="s">
        <v>61</v>
      </c>
      <c r="O346" s="54" t="s">
        <v>735</v>
      </c>
      <c r="P346" s="55" t="s">
        <v>49</v>
      </c>
      <c r="Q346" s="56"/>
      <c r="R346" s="57" t="s">
        <v>736</v>
      </c>
      <c r="S346" s="58" t="s">
        <v>48</v>
      </c>
      <c r="T346" s="59"/>
      <c r="U346" s="60"/>
      <c r="V346" s="60"/>
      <c r="W346" s="61"/>
      <c r="X346" s="62" t="s">
        <v>9</v>
      </c>
      <c r="Y346" s="63"/>
      <c r="Z346" s="63"/>
    </row>
    <row r="347" spans="1:26" s="64" customFormat="1" x14ac:dyDescent="0.2">
      <c r="A347" s="49" t="str">
        <f t="shared" si="49"/>
        <v>S</v>
      </c>
      <c r="B347" s="50">
        <f t="shared" ca="1" si="35"/>
        <v>3</v>
      </c>
      <c r="C347" s="50" t="str">
        <f t="shared" ca="1" si="50"/>
        <v>S</v>
      </c>
      <c r="D347" s="50">
        <f t="shared" ca="1" si="36"/>
        <v>0</v>
      </c>
      <c r="E347" s="50">
        <f t="shared" ca="1" si="51"/>
        <v>2</v>
      </c>
      <c r="F347" s="50">
        <f t="shared" ca="1" si="52"/>
        <v>7</v>
      </c>
      <c r="G347" s="50">
        <f t="shared" ca="1" si="53"/>
        <v>2</v>
      </c>
      <c r="H347" s="50">
        <f t="shared" ca="1" si="54"/>
        <v>0</v>
      </c>
      <c r="I347" s="50">
        <f t="shared" ca="1" si="55"/>
        <v>0</v>
      </c>
      <c r="J347" s="50">
        <f t="shared" ca="1" si="56"/>
        <v>0</v>
      </c>
      <c r="K347" s="50">
        <f t="shared" ca="1" si="57"/>
        <v>0</v>
      </c>
      <c r="L347" s="51" t="s">
        <v>52</v>
      </c>
      <c r="M347" s="52" t="s">
        <v>47</v>
      </c>
      <c r="N347" s="53" t="s">
        <v>47</v>
      </c>
      <c r="O347" s="54" t="s">
        <v>737</v>
      </c>
      <c r="P347" s="55" t="s">
        <v>57</v>
      </c>
      <c r="Q347" s="56">
        <v>80927</v>
      </c>
      <c r="R347" s="57" t="s">
        <v>738</v>
      </c>
      <c r="S347" s="58" t="s">
        <v>70</v>
      </c>
      <c r="T347" s="59">
        <v>1</v>
      </c>
      <c r="U347" s="60"/>
      <c r="V347" s="60"/>
      <c r="W347" s="61"/>
      <c r="X347" s="62" t="s">
        <v>9</v>
      </c>
      <c r="Y347" s="63"/>
      <c r="Z347" s="63"/>
    </row>
    <row r="348" spans="1:26" s="64" customFormat="1" ht="22.5" x14ac:dyDescent="0.2">
      <c r="A348" s="49" t="str">
        <f t="shared" si="49"/>
        <v>S</v>
      </c>
      <c r="B348" s="50">
        <f t="shared" ca="1" si="35"/>
        <v>3</v>
      </c>
      <c r="C348" s="50" t="str">
        <f t="shared" ca="1" si="50"/>
        <v>S</v>
      </c>
      <c r="D348" s="50">
        <f t="shared" ca="1" si="36"/>
        <v>0</v>
      </c>
      <c r="E348" s="50">
        <f t="shared" ca="1" si="51"/>
        <v>2</v>
      </c>
      <c r="F348" s="50">
        <f t="shared" ca="1" si="52"/>
        <v>7</v>
      </c>
      <c r="G348" s="50">
        <f t="shared" ca="1" si="53"/>
        <v>2</v>
      </c>
      <c r="H348" s="50">
        <f t="shared" ca="1" si="54"/>
        <v>0</v>
      </c>
      <c r="I348" s="50">
        <f t="shared" ca="1" si="55"/>
        <v>0</v>
      </c>
      <c r="J348" s="50">
        <f t="shared" ca="1" si="56"/>
        <v>0</v>
      </c>
      <c r="K348" s="50">
        <f t="shared" ca="1" si="57"/>
        <v>0</v>
      </c>
      <c r="L348" s="51" t="s">
        <v>52</v>
      </c>
      <c r="M348" s="52" t="s">
        <v>47</v>
      </c>
      <c r="N348" s="53" t="s">
        <v>47</v>
      </c>
      <c r="O348" s="54" t="s">
        <v>739</v>
      </c>
      <c r="P348" s="55" t="s">
        <v>49</v>
      </c>
      <c r="Q348" s="56">
        <v>89402</v>
      </c>
      <c r="R348" s="57" t="s">
        <v>362</v>
      </c>
      <c r="S348" s="58" t="s">
        <v>187</v>
      </c>
      <c r="T348" s="59">
        <v>3</v>
      </c>
      <c r="U348" s="60"/>
      <c r="V348" s="60"/>
      <c r="W348" s="61"/>
      <c r="X348" s="62" t="s">
        <v>363</v>
      </c>
      <c r="Y348" s="63"/>
      <c r="Z348" s="63"/>
    </row>
    <row r="349" spans="1:26" s="64" customFormat="1" ht="22.5" x14ac:dyDescent="0.2">
      <c r="A349" s="49" t="str">
        <f t="shared" si="49"/>
        <v>S</v>
      </c>
      <c r="B349" s="50">
        <f t="shared" ca="1" si="35"/>
        <v>3</v>
      </c>
      <c r="C349" s="50" t="str">
        <f t="shared" ca="1" si="50"/>
        <v>S</v>
      </c>
      <c r="D349" s="50">
        <f t="shared" ca="1" si="36"/>
        <v>0</v>
      </c>
      <c r="E349" s="50">
        <f t="shared" ca="1" si="51"/>
        <v>2</v>
      </c>
      <c r="F349" s="50">
        <f t="shared" ca="1" si="52"/>
        <v>7</v>
      </c>
      <c r="G349" s="50">
        <f t="shared" ca="1" si="53"/>
        <v>2</v>
      </c>
      <c r="H349" s="50">
        <f t="shared" ca="1" si="54"/>
        <v>0</v>
      </c>
      <c r="I349" s="50">
        <f t="shared" ca="1" si="55"/>
        <v>0</v>
      </c>
      <c r="J349" s="50">
        <f t="shared" ca="1" si="56"/>
        <v>0</v>
      </c>
      <c r="K349" s="50">
        <f t="shared" ca="1" si="57"/>
        <v>0</v>
      </c>
      <c r="L349" s="51" t="s">
        <v>52</v>
      </c>
      <c r="M349" s="52" t="s">
        <v>47</v>
      </c>
      <c r="N349" s="53" t="s">
        <v>47</v>
      </c>
      <c r="O349" s="54" t="s">
        <v>740</v>
      </c>
      <c r="P349" s="55" t="s">
        <v>49</v>
      </c>
      <c r="Q349" s="56">
        <v>89447</v>
      </c>
      <c r="R349" s="57" t="s">
        <v>365</v>
      </c>
      <c r="S349" s="58" t="s">
        <v>187</v>
      </c>
      <c r="T349" s="59">
        <v>6</v>
      </c>
      <c r="U349" s="60"/>
      <c r="V349" s="60"/>
      <c r="W349" s="61"/>
      <c r="X349" s="62" t="s">
        <v>9</v>
      </c>
      <c r="Y349" s="63"/>
      <c r="Z349" s="63"/>
    </row>
    <row r="350" spans="1:26" s="64" customFormat="1" ht="45" x14ac:dyDescent="0.2">
      <c r="A350" s="49" t="str">
        <f t="shared" ref="A350:A384" si="58">CHOOSE(1+LOG(1+2*(ORÇAMENTO.Nivel="Nível 1")+4*(ORÇAMENTO.Nivel="Nível 2")+8*(ORÇAMENTO.Nivel="Nível 3")+16*(ORÇAMENTO.Nivel="Nível 4")+32*(ORÇAMENTO.Nivel="Serviço"),2),0,1,2,3,4,"S")</f>
        <v>S</v>
      </c>
      <c r="B350" s="50">
        <f t="shared" ca="1" si="35"/>
        <v>3</v>
      </c>
      <c r="C350" s="50" t="str">
        <f t="shared" ca="1" si="50"/>
        <v>S</v>
      </c>
      <c r="D350" s="50">
        <f t="shared" ca="1" si="36"/>
        <v>0</v>
      </c>
      <c r="E350" s="50">
        <f t="shared" ca="1" si="51"/>
        <v>2</v>
      </c>
      <c r="F350" s="50">
        <f t="shared" ca="1" si="52"/>
        <v>7</v>
      </c>
      <c r="G350" s="50">
        <f t="shared" ca="1" si="53"/>
        <v>2</v>
      </c>
      <c r="H350" s="50">
        <f t="shared" ca="1" si="54"/>
        <v>0</v>
      </c>
      <c r="I350" s="50">
        <f t="shared" ca="1" si="55"/>
        <v>0</v>
      </c>
      <c r="J350" s="50">
        <f t="shared" ca="1" si="56"/>
        <v>0</v>
      </c>
      <c r="K350" s="50">
        <f t="shared" ca="1" si="57"/>
        <v>0</v>
      </c>
      <c r="L350" s="51" t="s">
        <v>52</v>
      </c>
      <c r="M350" s="52" t="s">
        <v>47</v>
      </c>
      <c r="N350" s="53" t="s">
        <v>47</v>
      </c>
      <c r="O350" s="54" t="s">
        <v>741</v>
      </c>
      <c r="P350" s="55" t="s">
        <v>49</v>
      </c>
      <c r="Q350" s="56">
        <v>94709</v>
      </c>
      <c r="R350" s="57" t="s">
        <v>742</v>
      </c>
      <c r="S350" s="58" t="s">
        <v>167</v>
      </c>
      <c r="T350" s="59">
        <v>2</v>
      </c>
      <c r="U350" s="60"/>
      <c r="V350" s="60"/>
      <c r="W350" s="61"/>
      <c r="X350" s="62" t="s">
        <v>743</v>
      </c>
      <c r="Y350" s="63"/>
      <c r="Z350" s="63"/>
    </row>
    <row r="351" spans="1:26" s="64" customFormat="1" ht="22.5" x14ac:dyDescent="0.2">
      <c r="A351" s="49" t="str">
        <f t="shared" si="58"/>
        <v>S</v>
      </c>
      <c r="B351" s="50">
        <f t="shared" ca="1" si="35"/>
        <v>3</v>
      </c>
      <c r="C351" s="50" t="str">
        <f t="shared" ca="1" si="50"/>
        <v>S</v>
      </c>
      <c r="D351" s="50">
        <f t="shared" ca="1" si="36"/>
        <v>0</v>
      </c>
      <c r="E351" s="50">
        <f t="shared" ca="1" si="51"/>
        <v>2</v>
      </c>
      <c r="F351" s="50">
        <f t="shared" ca="1" si="52"/>
        <v>7</v>
      </c>
      <c r="G351" s="50">
        <f t="shared" ca="1" si="53"/>
        <v>2</v>
      </c>
      <c r="H351" s="50">
        <f t="shared" ca="1" si="54"/>
        <v>0</v>
      </c>
      <c r="I351" s="50">
        <f t="shared" ca="1" si="55"/>
        <v>0</v>
      </c>
      <c r="J351" s="50">
        <f t="shared" ca="1" si="56"/>
        <v>0</v>
      </c>
      <c r="K351" s="50">
        <f t="shared" ca="1" si="57"/>
        <v>0</v>
      </c>
      <c r="L351" s="51" t="s">
        <v>52</v>
      </c>
      <c r="M351" s="52" t="s">
        <v>47</v>
      </c>
      <c r="N351" s="53" t="s">
        <v>47</v>
      </c>
      <c r="O351" s="54" t="s">
        <v>744</v>
      </c>
      <c r="P351" s="55" t="s">
        <v>49</v>
      </c>
      <c r="Q351" s="56">
        <v>96662</v>
      </c>
      <c r="R351" s="57" t="s">
        <v>745</v>
      </c>
      <c r="S351" s="58" t="s">
        <v>167</v>
      </c>
      <c r="T351" s="59">
        <v>1</v>
      </c>
      <c r="U351" s="60"/>
      <c r="V351" s="60"/>
      <c r="W351" s="61"/>
      <c r="X351" s="62" t="s">
        <v>9</v>
      </c>
      <c r="Y351" s="63"/>
      <c r="Z351" s="63"/>
    </row>
    <row r="352" spans="1:26" s="64" customFormat="1" ht="22.5" x14ac:dyDescent="0.2">
      <c r="A352" s="49" t="str">
        <f t="shared" si="58"/>
        <v>S</v>
      </c>
      <c r="B352" s="50">
        <f t="shared" ca="1" si="35"/>
        <v>3</v>
      </c>
      <c r="C352" s="50" t="str">
        <f t="shared" ca="1" si="50"/>
        <v>S</v>
      </c>
      <c r="D352" s="50">
        <f t="shared" ca="1" si="36"/>
        <v>0</v>
      </c>
      <c r="E352" s="50">
        <f t="shared" ca="1" si="51"/>
        <v>2</v>
      </c>
      <c r="F352" s="50">
        <f t="shared" ca="1" si="52"/>
        <v>7</v>
      </c>
      <c r="G352" s="50">
        <f t="shared" ca="1" si="53"/>
        <v>2</v>
      </c>
      <c r="H352" s="50">
        <f t="shared" ca="1" si="54"/>
        <v>0</v>
      </c>
      <c r="I352" s="50">
        <f t="shared" ca="1" si="55"/>
        <v>0</v>
      </c>
      <c r="J352" s="50">
        <f t="shared" ca="1" si="56"/>
        <v>0</v>
      </c>
      <c r="K352" s="50">
        <f t="shared" ca="1" si="57"/>
        <v>0</v>
      </c>
      <c r="L352" s="51" t="s">
        <v>52</v>
      </c>
      <c r="M352" s="52" t="s">
        <v>47</v>
      </c>
      <c r="N352" s="53" t="s">
        <v>47</v>
      </c>
      <c r="O352" s="54" t="s">
        <v>746</v>
      </c>
      <c r="P352" s="55" t="s">
        <v>49</v>
      </c>
      <c r="Q352" s="56">
        <v>89481</v>
      </c>
      <c r="R352" s="57" t="s">
        <v>747</v>
      </c>
      <c r="S352" s="58" t="s">
        <v>167</v>
      </c>
      <c r="T352" s="59">
        <v>1</v>
      </c>
      <c r="U352" s="60"/>
      <c r="V352" s="60"/>
      <c r="W352" s="61"/>
      <c r="X352" s="62" t="s">
        <v>9</v>
      </c>
      <c r="Y352" s="63"/>
      <c r="Z352" s="63"/>
    </row>
    <row r="353" spans="1:26" s="64" customFormat="1" x14ac:dyDescent="0.2">
      <c r="A353" s="49" t="str">
        <f t="shared" si="58"/>
        <v>S</v>
      </c>
      <c r="B353" s="50">
        <f t="shared" ca="1" si="35"/>
        <v>3</v>
      </c>
      <c r="C353" s="50" t="str">
        <f t="shared" ca="1" si="50"/>
        <v>S</v>
      </c>
      <c r="D353" s="50">
        <f t="shared" ca="1" si="36"/>
        <v>0</v>
      </c>
      <c r="E353" s="50">
        <f t="shared" ca="1" si="51"/>
        <v>2</v>
      </c>
      <c r="F353" s="50">
        <f t="shared" ca="1" si="52"/>
        <v>7</v>
      </c>
      <c r="G353" s="50">
        <f t="shared" ca="1" si="53"/>
        <v>2</v>
      </c>
      <c r="H353" s="50">
        <f t="shared" ca="1" si="54"/>
        <v>0</v>
      </c>
      <c r="I353" s="50">
        <f t="shared" ca="1" si="55"/>
        <v>0</v>
      </c>
      <c r="J353" s="50">
        <f t="shared" ca="1" si="56"/>
        <v>0</v>
      </c>
      <c r="K353" s="50">
        <f t="shared" ca="1" si="57"/>
        <v>0</v>
      </c>
      <c r="L353" s="51" t="s">
        <v>52</v>
      </c>
      <c r="M353" s="52" t="s">
        <v>47</v>
      </c>
      <c r="N353" s="53" t="s">
        <v>47</v>
      </c>
      <c r="O353" s="54" t="s">
        <v>748</v>
      </c>
      <c r="P353" s="55" t="s">
        <v>57</v>
      </c>
      <c r="Q353" s="56">
        <v>81341</v>
      </c>
      <c r="R353" s="57" t="s">
        <v>749</v>
      </c>
      <c r="S353" s="58" t="s">
        <v>70</v>
      </c>
      <c r="T353" s="59">
        <v>3</v>
      </c>
      <c r="U353" s="60"/>
      <c r="V353" s="60"/>
      <c r="W353" s="61"/>
      <c r="X353" s="62" t="s">
        <v>9</v>
      </c>
      <c r="Y353" s="63"/>
      <c r="Z353" s="63"/>
    </row>
    <row r="354" spans="1:26" s="64" customFormat="1" x14ac:dyDescent="0.2">
      <c r="A354" s="49" t="str">
        <f t="shared" si="58"/>
        <v>S</v>
      </c>
      <c r="B354" s="50">
        <f t="shared" ca="1" si="35"/>
        <v>3</v>
      </c>
      <c r="C354" s="50" t="str">
        <f t="shared" ca="1" si="50"/>
        <v>S</v>
      </c>
      <c r="D354" s="50">
        <f t="shared" ca="1" si="36"/>
        <v>0</v>
      </c>
      <c r="E354" s="50">
        <f t="shared" ca="1" si="51"/>
        <v>2</v>
      </c>
      <c r="F354" s="50">
        <f t="shared" ca="1" si="52"/>
        <v>7</v>
      </c>
      <c r="G354" s="50">
        <f t="shared" ca="1" si="53"/>
        <v>2</v>
      </c>
      <c r="H354" s="50">
        <f t="shared" ca="1" si="54"/>
        <v>0</v>
      </c>
      <c r="I354" s="50">
        <f t="shared" ca="1" si="55"/>
        <v>0</v>
      </c>
      <c r="J354" s="50">
        <f t="shared" ca="1" si="56"/>
        <v>0</v>
      </c>
      <c r="K354" s="50">
        <f t="shared" ca="1" si="57"/>
        <v>0</v>
      </c>
      <c r="L354" s="51" t="s">
        <v>52</v>
      </c>
      <c r="M354" s="52" t="s">
        <v>47</v>
      </c>
      <c r="N354" s="53" t="s">
        <v>47</v>
      </c>
      <c r="O354" s="54" t="s">
        <v>750</v>
      </c>
      <c r="P354" s="55" t="s">
        <v>57</v>
      </c>
      <c r="Q354" s="56">
        <v>81342</v>
      </c>
      <c r="R354" s="57" t="s">
        <v>751</v>
      </c>
      <c r="S354" s="58" t="s">
        <v>70</v>
      </c>
      <c r="T354" s="59">
        <v>1</v>
      </c>
      <c r="U354" s="60"/>
      <c r="V354" s="60"/>
      <c r="W354" s="61"/>
      <c r="X354" s="62" t="s">
        <v>9</v>
      </c>
      <c r="Y354" s="63"/>
      <c r="Z354" s="63"/>
    </row>
    <row r="355" spans="1:26" s="64" customFormat="1" x14ac:dyDescent="0.2">
      <c r="A355" s="49" t="str">
        <f t="shared" si="58"/>
        <v>S</v>
      </c>
      <c r="B355" s="50">
        <f t="shared" ca="1" si="35"/>
        <v>3</v>
      </c>
      <c r="C355" s="50" t="str">
        <f t="shared" ca="1" si="50"/>
        <v>S</v>
      </c>
      <c r="D355" s="50">
        <f t="shared" ca="1" si="36"/>
        <v>0</v>
      </c>
      <c r="E355" s="50">
        <f t="shared" ca="1" si="51"/>
        <v>2</v>
      </c>
      <c r="F355" s="50">
        <f t="shared" ca="1" si="52"/>
        <v>7</v>
      </c>
      <c r="G355" s="50">
        <f t="shared" ca="1" si="53"/>
        <v>2</v>
      </c>
      <c r="H355" s="50">
        <f t="shared" ca="1" si="54"/>
        <v>0</v>
      </c>
      <c r="I355" s="50">
        <f t="shared" ca="1" si="55"/>
        <v>0</v>
      </c>
      <c r="J355" s="50">
        <f t="shared" ca="1" si="56"/>
        <v>0</v>
      </c>
      <c r="K355" s="50">
        <f t="shared" ca="1" si="57"/>
        <v>0</v>
      </c>
      <c r="L355" s="51" t="s">
        <v>52</v>
      </c>
      <c r="M355" s="52" t="s">
        <v>47</v>
      </c>
      <c r="N355" s="53" t="s">
        <v>47</v>
      </c>
      <c r="O355" s="54" t="s">
        <v>752</v>
      </c>
      <c r="P355" s="55" t="s">
        <v>57</v>
      </c>
      <c r="Q355" s="56">
        <v>81322</v>
      </c>
      <c r="R355" s="57" t="s">
        <v>753</v>
      </c>
      <c r="S355" s="58" t="s">
        <v>70</v>
      </c>
      <c r="T355" s="59">
        <v>20</v>
      </c>
      <c r="U355" s="60"/>
      <c r="V355" s="60"/>
      <c r="W355" s="61"/>
      <c r="X355" s="62" t="s">
        <v>9</v>
      </c>
      <c r="Y355" s="63"/>
      <c r="Z355" s="63"/>
    </row>
    <row r="356" spans="1:26" s="64" customFormat="1" x14ac:dyDescent="0.2">
      <c r="A356" s="49" t="str">
        <f t="shared" si="58"/>
        <v>S</v>
      </c>
      <c r="B356" s="50">
        <f t="shared" ca="1" si="35"/>
        <v>3</v>
      </c>
      <c r="C356" s="50" t="str">
        <f t="shared" ca="1" si="50"/>
        <v>S</v>
      </c>
      <c r="D356" s="50">
        <f t="shared" ca="1" si="36"/>
        <v>0</v>
      </c>
      <c r="E356" s="50">
        <f t="shared" ca="1" si="51"/>
        <v>2</v>
      </c>
      <c r="F356" s="50">
        <f t="shared" ca="1" si="52"/>
        <v>7</v>
      </c>
      <c r="G356" s="50">
        <f t="shared" ca="1" si="53"/>
        <v>2</v>
      </c>
      <c r="H356" s="50">
        <f t="shared" ca="1" si="54"/>
        <v>0</v>
      </c>
      <c r="I356" s="50">
        <f t="shared" ca="1" si="55"/>
        <v>0</v>
      </c>
      <c r="J356" s="50">
        <f t="shared" ca="1" si="56"/>
        <v>0</v>
      </c>
      <c r="K356" s="50">
        <f t="shared" ca="1" si="57"/>
        <v>0</v>
      </c>
      <c r="L356" s="51" t="s">
        <v>52</v>
      </c>
      <c r="M356" s="52" t="s">
        <v>47</v>
      </c>
      <c r="N356" s="53" t="s">
        <v>47</v>
      </c>
      <c r="O356" s="54" t="s">
        <v>754</v>
      </c>
      <c r="P356" s="55" t="s">
        <v>57</v>
      </c>
      <c r="Q356" s="56">
        <v>81421</v>
      </c>
      <c r="R356" s="57" t="s">
        <v>755</v>
      </c>
      <c r="S356" s="58" t="s">
        <v>70</v>
      </c>
      <c r="T356" s="59">
        <v>2</v>
      </c>
      <c r="U356" s="60"/>
      <c r="V356" s="60"/>
      <c r="W356" s="61"/>
      <c r="X356" s="62" t="s">
        <v>9</v>
      </c>
      <c r="Y356" s="63"/>
      <c r="Z356" s="63"/>
    </row>
    <row r="357" spans="1:26" s="64" customFormat="1" ht="22.5" x14ac:dyDescent="0.2">
      <c r="A357" s="49" t="str">
        <f t="shared" si="58"/>
        <v>S</v>
      </c>
      <c r="B357" s="50">
        <f t="shared" ca="1" si="35"/>
        <v>3</v>
      </c>
      <c r="C357" s="50" t="str">
        <f t="shared" ca="1" si="50"/>
        <v>S</v>
      </c>
      <c r="D357" s="50">
        <f t="shared" ca="1" si="36"/>
        <v>0</v>
      </c>
      <c r="E357" s="50">
        <f t="shared" ca="1" si="51"/>
        <v>2</v>
      </c>
      <c r="F357" s="50">
        <f t="shared" ca="1" si="52"/>
        <v>7</v>
      </c>
      <c r="G357" s="50">
        <f t="shared" ca="1" si="53"/>
        <v>2</v>
      </c>
      <c r="H357" s="50">
        <f t="shared" ca="1" si="54"/>
        <v>0</v>
      </c>
      <c r="I357" s="50">
        <f t="shared" ca="1" si="55"/>
        <v>0</v>
      </c>
      <c r="J357" s="50">
        <f t="shared" ca="1" si="56"/>
        <v>0</v>
      </c>
      <c r="K357" s="50">
        <f t="shared" ca="1" si="57"/>
        <v>0</v>
      </c>
      <c r="L357" s="51" t="s">
        <v>52</v>
      </c>
      <c r="M357" s="52" t="s">
        <v>47</v>
      </c>
      <c r="N357" s="53" t="s">
        <v>47</v>
      </c>
      <c r="O357" s="54" t="s">
        <v>756</v>
      </c>
      <c r="P357" s="55" t="s">
        <v>49</v>
      </c>
      <c r="Q357" s="56">
        <v>89617</v>
      </c>
      <c r="R357" s="57" t="s">
        <v>390</v>
      </c>
      <c r="S357" s="58" t="s">
        <v>167</v>
      </c>
      <c r="T357" s="59">
        <v>1</v>
      </c>
      <c r="U357" s="60"/>
      <c r="V357" s="60"/>
      <c r="W357" s="61"/>
      <c r="X357" s="62" t="s">
        <v>9</v>
      </c>
      <c r="Y357" s="63"/>
      <c r="Z357" s="63"/>
    </row>
    <row r="358" spans="1:26" s="64" customFormat="1" x14ac:dyDescent="0.2">
      <c r="A358" s="49">
        <f t="shared" si="58"/>
        <v>3</v>
      </c>
      <c r="B358" s="50">
        <f t="shared" ca="1" si="35"/>
        <v>3</v>
      </c>
      <c r="C358" s="50">
        <f t="shared" ca="1" si="50"/>
        <v>3</v>
      </c>
      <c r="D358" s="50">
        <f t="shared" ca="1" si="36"/>
        <v>8</v>
      </c>
      <c r="E358" s="50">
        <f t="shared" ca="1" si="51"/>
        <v>2</v>
      </c>
      <c r="F358" s="50">
        <f t="shared" ca="1" si="52"/>
        <v>7</v>
      </c>
      <c r="G358" s="50">
        <f t="shared" ca="1" si="53"/>
        <v>3</v>
      </c>
      <c r="H358" s="50">
        <f t="shared" ca="1" si="54"/>
        <v>0</v>
      </c>
      <c r="I358" s="50">
        <f t="shared" ca="1" si="55"/>
        <v>0</v>
      </c>
      <c r="J358" s="50">
        <f t="shared" ca="1" si="56"/>
        <v>8</v>
      </c>
      <c r="K358" s="50" t="e">
        <f t="shared" ca="1" si="57"/>
        <v>#N/A</v>
      </c>
      <c r="L358" s="51" t="s">
        <v>52</v>
      </c>
      <c r="M358" s="52" t="s">
        <v>61</v>
      </c>
      <c r="N358" s="53" t="s">
        <v>61</v>
      </c>
      <c r="O358" s="54" t="s">
        <v>757</v>
      </c>
      <c r="P358" s="55"/>
      <c r="Q358" s="56"/>
      <c r="R358" s="57" t="s">
        <v>400</v>
      </c>
      <c r="S358" s="58" t="s">
        <v>48</v>
      </c>
      <c r="T358" s="59"/>
      <c r="U358" s="60"/>
      <c r="V358" s="60"/>
      <c r="W358" s="61"/>
      <c r="X358" s="62" t="s">
        <v>9</v>
      </c>
      <c r="Y358" s="63"/>
      <c r="Z358" s="63"/>
    </row>
    <row r="359" spans="1:26" s="64" customFormat="1" x14ac:dyDescent="0.2">
      <c r="A359" s="49" t="str">
        <f t="shared" si="58"/>
        <v>S</v>
      </c>
      <c r="B359" s="50">
        <f t="shared" ca="1" si="35"/>
        <v>3</v>
      </c>
      <c r="C359" s="50" t="str">
        <f t="shared" ca="1" si="50"/>
        <v>S</v>
      </c>
      <c r="D359" s="50">
        <f t="shared" ca="1" si="36"/>
        <v>0</v>
      </c>
      <c r="E359" s="50">
        <f t="shared" ca="1" si="51"/>
        <v>2</v>
      </c>
      <c r="F359" s="50">
        <f t="shared" ca="1" si="52"/>
        <v>7</v>
      </c>
      <c r="G359" s="50">
        <f t="shared" ca="1" si="53"/>
        <v>3</v>
      </c>
      <c r="H359" s="50">
        <f t="shared" ca="1" si="54"/>
        <v>0</v>
      </c>
      <c r="I359" s="50">
        <f t="shared" ca="1" si="55"/>
        <v>0</v>
      </c>
      <c r="J359" s="50">
        <f t="shared" ca="1" si="56"/>
        <v>0</v>
      </c>
      <c r="K359" s="50">
        <f t="shared" ca="1" si="57"/>
        <v>0</v>
      </c>
      <c r="L359" s="51" t="s">
        <v>52</v>
      </c>
      <c r="M359" s="52" t="s">
        <v>47</v>
      </c>
      <c r="N359" s="53" t="s">
        <v>47</v>
      </c>
      <c r="O359" s="54" t="s">
        <v>758</v>
      </c>
      <c r="P359" s="55" t="s">
        <v>57</v>
      </c>
      <c r="Q359" s="56">
        <v>81663</v>
      </c>
      <c r="R359" s="57" t="s">
        <v>404</v>
      </c>
      <c r="S359" s="58" t="s">
        <v>70</v>
      </c>
      <c r="T359" s="59">
        <v>1</v>
      </c>
      <c r="U359" s="60"/>
      <c r="V359" s="60"/>
      <c r="W359" s="61"/>
      <c r="X359" s="62" t="s">
        <v>9</v>
      </c>
      <c r="Y359" s="63"/>
      <c r="Z359" s="63"/>
    </row>
    <row r="360" spans="1:26" s="64" customFormat="1" x14ac:dyDescent="0.2">
      <c r="A360" s="49" t="str">
        <f t="shared" si="58"/>
        <v>S</v>
      </c>
      <c r="B360" s="50">
        <f t="shared" ca="1" si="35"/>
        <v>3</v>
      </c>
      <c r="C360" s="50" t="str">
        <f t="shared" ca="1" si="50"/>
        <v>S</v>
      </c>
      <c r="D360" s="50">
        <f t="shared" ca="1" si="36"/>
        <v>0</v>
      </c>
      <c r="E360" s="50">
        <f t="shared" ca="1" si="51"/>
        <v>2</v>
      </c>
      <c r="F360" s="50">
        <f t="shared" ca="1" si="52"/>
        <v>7</v>
      </c>
      <c r="G360" s="50">
        <f t="shared" ca="1" si="53"/>
        <v>3</v>
      </c>
      <c r="H360" s="50">
        <f t="shared" ca="1" si="54"/>
        <v>0</v>
      </c>
      <c r="I360" s="50">
        <f t="shared" ca="1" si="55"/>
        <v>0</v>
      </c>
      <c r="J360" s="50">
        <f t="shared" ca="1" si="56"/>
        <v>0</v>
      </c>
      <c r="K360" s="50">
        <f t="shared" ca="1" si="57"/>
        <v>0</v>
      </c>
      <c r="L360" s="51" t="s">
        <v>52</v>
      </c>
      <c r="M360" s="52" t="s">
        <v>47</v>
      </c>
      <c r="N360" s="53" t="s">
        <v>47</v>
      </c>
      <c r="O360" s="54" t="s">
        <v>759</v>
      </c>
      <c r="P360" s="55" t="s">
        <v>57</v>
      </c>
      <c r="Q360" s="56">
        <v>81752</v>
      </c>
      <c r="R360" s="57" t="s">
        <v>760</v>
      </c>
      <c r="S360" s="58" t="s">
        <v>70</v>
      </c>
      <c r="T360" s="59">
        <v>1</v>
      </c>
      <c r="U360" s="60"/>
      <c r="V360" s="60"/>
      <c r="W360" s="61"/>
      <c r="X360" s="62" t="s">
        <v>9</v>
      </c>
      <c r="Y360" s="63"/>
      <c r="Z360" s="63"/>
    </row>
    <row r="361" spans="1:26" s="64" customFormat="1" ht="33.75" x14ac:dyDescent="0.2">
      <c r="A361" s="49" t="str">
        <f t="shared" si="58"/>
        <v>S</v>
      </c>
      <c r="B361" s="50">
        <f t="shared" ca="1" si="35"/>
        <v>3</v>
      </c>
      <c r="C361" s="50" t="str">
        <f t="shared" ca="1" si="50"/>
        <v>S</v>
      </c>
      <c r="D361" s="50">
        <f t="shared" ca="1" si="36"/>
        <v>0</v>
      </c>
      <c r="E361" s="50">
        <f t="shared" ca="1" si="51"/>
        <v>2</v>
      </c>
      <c r="F361" s="50">
        <f t="shared" ca="1" si="52"/>
        <v>7</v>
      </c>
      <c r="G361" s="50">
        <f t="shared" ca="1" si="53"/>
        <v>3</v>
      </c>
      <c r="H361" s="50">
        <f t="shared" ca="1" si="54"/>
        <v>0</v>
      </c>
      <c r="I361" s="50">
        <f t="shared" ca="1" si="55"/>
        <v>0</v>
      </c>
      <c r="J361" s="50">
        <f t="shared" ca="1" si="56"/>
        <v>0</v>
      </c>
      <c r="K361" s="50">
        <f t="shared" ca="1" si="57"/>
        <v>0</v>
      </c>
      <c r="L361" s="51" t="s">
        <v>52</v>
      </c>
      <c r="M361" s="52" t="s">
        <v>47</v>
      </c>
      <c r="N361" s="53" t="s">
        <v>47</v>
      </c>
      <c r="O361" s="54" t="s">
        <v>761</v>
      </c>
      <c r="P361" s="55" t="s">
        <v>49</v>
      </c>
      <c r="Q361" s="56">
        <v>89726</v>
      </c>
      <c r="R361" s="57" t="s">
        <v>762</v>
      </c>
      <c r="S361" s="58" t="s">
        <v>167</v>
      </c>
      <c r="T361" s="59">
        <v>2</v>
      </c>
      <c r="U361" s="60"/>
      <c r="V361" s="60"/>
      <c r="W361" s="61"/>
      <c r="X361" s="62" t="s">
        <v>9</v>
      </c>
      <c r="Y361" s="63"/>
      <c r="Z361" s="63"/>
    </row>
    <row r="362" spans="1:26" s="64" customFormat="1" ht="33.75" x14ac:dyDescent="0.2">
      <c r="A362" s="49" t="str">
        <f t="shared" si="58"/>
        <v>S</v>
      </c>
      <c r="B362" s="50">
        <f t="shared" ca="1" si="35"/>
        <v>3</v>
      </c>
      <c r="C362" s="50" t="str">
        <f t="shared" ca="1" si="50"/>
        <v>S</v>
      </c>
      <c r="D362" s="50">
        <f t="shared" ca="1" si="36"/>
        <v>0</v>
      </c>
      <c r="E362" s="50">
        <f t="shared" ca="1" si="51"/>
        <v>2</v>
      </c>
      <c r="F362" s="50">
        <f t="shared" ca="1" si="52"/>
        <v>7</v>
      </c>
      <c r="G362" s="50">
        <f t="shared" ca="1" si="53"/>
        <v>3</v>
      </c>
      <c r="H362" s="50">
        <f t="shared" ca="1" si="54"/>
        <v>0</v>
      </c>
      <c r="I362" s="50">
        <f t="shared" ca="1" si="55"/>
        <v>0</v>
      </c>
      <c r="J362" s="50">
        <f t="shared" ca="1" si="56"/>
        <v>0</v>
      </c>
      <c r="K362" s="50">
        <f t="shared" ca="1" si="57"/>
        <v>0</v>
      </c>
      <c r="L362" s="51" t="s">
        <v>52</v>
      </c>
      <c r="M362" s="52" t="s">
        <v>47</v>
      </c>
      <c r="N362" s="53" t="s">
        <v>47</v>
      </c>
      <c r="O362" s="54" t="s">
        <v>763</v>
      </c>
      <c r="P362" s="55" t="s">
        <v>49</v>
      </c>
      <c r="Q362" s="56">
        <v>89724</v>
      </c>
      <c r="R362" s="57" t="s">
        <v>764</v>
      </c>
      <c r="S362" s="58" t="s">
        <v>167</v>
      </c>
      <c r="T362" s="59">
        <v>3</v>
      </c>
      <c r="U362" s="60"/>
      <c r="V362" s="60"/>
      <c r="W362" s="61"/>
      <c r="X362" s="62" t="s">
        <v>9</v>
      </c>
      <c r="Y362" s="63"/>
      <c r="Z362" s="63"/>
    </row>
    <row r="363" spans="1:26" s="64" customFormat="1" x14ac:dyDescent="0.2">
      <c r="A363" s="49" t="str">
        <f t="shared" si="58"/>
        <v>S</v>
      </c>
      <c r="B363" s="50">
        <f t="shared" ca="1" si="35"/>
        <v>3</v>
      </c>
      <c r="C363" s="50" t="str">
        <f t="shared" ca="1" si="50"/>
        <v>S</v>
      </c>
      <c r="D363" s="50">
        <f t="shared" ca="1" si="36"/>
        <v>0</v>
      </c>
      <c r="E363" s="50">
        <f t="shared" ca="1" si="51"/>
        <v>2</v>
      </c>
      <c r="F363" s="50">
        <f t="shared" ca="1" si="52"/>
        <v>7</v>
      </c>
      <c r="G363" s="50">
        <f t="shared" ca="1" si="53"/>
        <v>3</v>
      </c>
      <c r="H363" s="50">
        <f t="shared" ca="1" si="54"/>
        <v>0</v>
      </c>
      <c r="I363" s="50">
        <f t="shared" ca="1" si="55"/>
        <v>0</v>
      </c>
      <c r="J363" s="50">
        <f t="shared" ca="1" si="56"/>
        <v>0</v>
      </c>
      <c r="K363" s="50">
        <f t="shared" ca="1" si="57"/>
        <v>0</v>
      </c>
      <c r="L363" s="51" t="s">
        <v>52</v>
      </c>
      <c r="M363" s="52" t="s">
        <v>47</v>
      </c>
      <c r="N363" s="53" t="s">
        <v>47</v>
      </c>
      <c r="O363" s="54" t="s">
        <v>765</v>
      </c>
      <c r="P363" s="55" t="s">
        <v>57</v>
      </c>
      <c r="Q363" s="56">
        <v>81927</v>
      </c>
      <c r="R363" s="57" t="s">
        <v>766</v>
      </c>
      <c r="S363" s="58" t="s">
        <v>70</v>
      </c>
      <c r="T363" s="59">
        <v>3</v>
      </c>
      <c r="U363" s="60"/>
      <c r="V363" s="60"/>
      <c r="W363" s="61"/>
      <c r="X363" s="62" t="s">
        <v>9</v>
      </c>
      <c r="Y363" s="63"/>
      <c r="Z363" s="63"/>
    </row>
    <row r="364" spans="1:26" s="64" customFormat="1" ht="33.75" x14ac:dyDescent="0.2">
      <c r="A364" s="49" t="str">
        <f t="shared" si="58"/>
        <v>S</v>
      </c>
      <c r="B364" s="50">
        <f t="shared" ca="1" si="35"/>
        <v>3</v>
      </c>
      <c r="C364" s="50" t="str">
        <f t="shared" ca="1" si="50"/>
        <v>S</v>
      </c>
      <c r="D364" s="50">
        <f t="shared" ca="1" si="36"/>
        <v>0</v>
      </c>
      <c r="E364" s="50">
        <f t="shared" ca="1" si="51"/>
        <v>2</v>
      </c>
      <c r="F364" s="50">
        <f t="shared" ca="1" si="52"/>
        <v>7</v>
      </c>
      <c r="G364" s="50">
        <f t="shared" ca="1" si="53"/>
        <v>3</v>
      </c>
      <c r="H364" s="50">
        <f t="shared" ca="1" si="54"/>
        <v>0</v>
      </c>
      <c r="I364" s="50">
        <f t="shared" ca="1" si="55"/>
        <v>0</v>
      </c>
      <c r="J364" s="50">
        <f t="shared" ca="1" si="56"/>
        <v>0</v>
      </c>
      <c r="K364" s="50">
        <f t="shared" ca="1" si="57"/>
        <v>0</v>
      </c>
      <c r="L364" s="51" t="s">
        <v>52</v>
      </c>
      <c r="M364" s="52" t="s">
        <v>47</v>
      </c>
      <c r="N364" s="53" t="s">
        <v>47</v>
      </c>
      <c r="O364" s="54" t="s">
        <v>767</v>
      </c>
      <c r="P364" s="55" t="s">
        <v>49</v>
      </c>
      <c r="Q364" s="56">
        <v>89711</v>
      </c>
      <c r="R364" s="57" t="s">
        <v>416</v>
      </c>
      <c r="S364" s="58" t="s">
        <v>187</v>
      </c>
      <c r="T364" s="59">
        <v>6</v>
      </c>
      <c r="U364" s="60"/>
      <c r="V364" s="60"/>
      <c r="W364" s="61"/>
      <c r="X364" s="62" t="s">
        <v>417</v>
      </c>
      <c r="Y364" s="63"/>
      <c r="Z364" s="63"/>
    </row>
    <row r="365" spans="1:26" s="64" customFormat="1" ht="33.75" x14ac:dyDescent="0.2">
      <c r="A365" s="49" t="str">
        <f t="shared" si="58"/>
        <v>S</v>
      </c>
      <c r="B365" s="50">
        <f t="shared" ca="1" si="35"/>
        <v>3</v>
      </c>
      <c r="C365" s="50" t="str">
        <f t="shared" ca="1" si="50"/>
        <v>S</v>
      </c>
      <c r="D365" s="50">
        <f t="shared" ca="1" si="36"/>
        <v>0</v>
      </c>
      <c r="E365" s="50">
        <f t="shared" ca="1" si="51"/>
        <v>2</v>
      </c>
      <c r="F365" s="50">
        <f t="shared" ca="1" si="52"/>
        <v>7</v>
      </c>
      <c r="G365" s="50">
        <f t="shared" ca="1" si="53"/>
        <v>3</v>
      </c>
      <c r="H365" s="50">
        <f t="shared" ca="1" si="54"/>
        <v>0</v>
      </c>
      <c r="I365" s="50">
        <f t="shared" ca="1" si="55"/>
        <v>0</v>
      </c>
      <c r="J365" s="50">
        <f t="shared" ca="1" si="56"/>
        <v>0</v>
      </c>
      <c r="K365" s="50">
        <f t="shared" ca="1" si="57"/>
        <v>0</v>
      </c>
      <c r="L365" s="51" t="s">
        <v>52</v>
      </c>
      <c r="M365" s="52" t="s">
        <v>47</v>
      </c>
      <c r="N365" s="53" t="s">
        <v>47</v>
      </c>
      <c r="O365" s="54" t="s">
        <v>768</v>
      </c>
      <c r="P365" s="55" t="s">
        <v>49</v>
      </c>
      <c r="Q365" s="56">
        <v>89798</v>
      </c>
      <c r="R365" s="57" t="s">
        <v>419</v>
      </c>
      <c r="S365" s="58" t="s">
        <v>187</v>
      </c>
      <c r="T365" s="59">
        <v>3</v>
      </c>
      <c r="U365" s="60"/>
      <c r="V365" s="60"/>
      <c r="W365" s="61"/>
      <c r="X365" s="62" t="s">
        <v>9</v>
      </c>
      <c r="Y365" s="63"/>
      <c r="Z365" s="63"/>
    </row>
    <row r="366" spans="1:26" s="64" customFormat="1" x14ac:dyDescent="0.2">
      <c r="A366" s="49">
        <f t="shared" si="58"/>
        <v>2</v>
      </c>
      <c r="B366" s="50">
        <f t="shared" ca="1" si="35"/>
        <v>2</v>
      </c>
      <c r="C366" s="50">
        <f t="shared" ca="1" si="50"/>
        <v>2</v>
      </c>
      <c r="D366" s="50">
        <f t="shared" ca="1" si="36"/>
        <v>4</v>
      </c>
      <c r="E366" s="50">
        <f t="shared" ca="1" si="51"/>
        <v>2</v>
      </c>
      <c r="F366" s="50">
        <f t="shared" ca="1" si="52"/>
        <v>8</v>
      </c>
      <c r="G366" s="50">
        <f t="shared" ca="1" si="53"/>
        <v>0</v>
      </c>
      <c r="H366" s="50">
        <f t="shared" ca="1" si="54"/>
        <v>0</v>
      </c>
      <c r="I366" s="50">
        <f t="shared" ca="1" si="55"/>
        <v>0</v>
      </c>
      <c r="J366" s="50">
        <f t="shared" ca="1" si="56"/>
        <v>30</v>
      </c>
      <c r="K366" s="50">
        <f t="shared" ca="1" si="57"/>
        <v>4</v>
      </c>
      <c r="L366" s="51" t="s">
        <v>52</v>
      </c>
      <c r="M366" s="52" t="s">
        <v>58</v>
      </c>
      <c r="N366" s="53" t="s">
        <v>58</v>
      </c>
      <c r="O366" s="54" t="s">
        <v>769</v>
      </c>
      <c r="P366" s="55" t="s">
        <v>49</v>
      </c>
      <c r="Q366" s="56"/>
      <c r="R366" s="57" t="s">
        <v>463</v>
      </c>
      <c r="S366" s="58" t="s">
        <v>48</v>
      </c>
      <c r="T366" s="59"/>
      <c r="U366" s="60"/>
      <c r="V366" s="60"/>
      <c r="W366" s="61"/>
      <c r="X366" s="62" t="s">
        <v>9</v>
      </c>
      <c r="Y366" s="63"/>
      <c r="Z366" s="63"/>
    </row>
    <row r="367" spans="1:26" s="64" customFormat="1" ht="45" x14ac:dyDescent="0.2">
      <c r="A367" s="49" t="str">
        <f t="shared" si="58"/>
        <v>S</v>
      </c>
      <c r="B367" s="50">
        <f t="shared" ca="1" si="35"/>
        <v>2</v>
      </c>
      <c r="C367" s="50" t="str">
        <f t="shared" ca="1" si="50"/>
        <v>S</v>
      </c>
      <c r="D367" s="50">
        <f t="shared" ca="1" si="36"/>
        <v>0</v>
      </c>
      <c r="E367" s="50">
        <f t="shared" ca="1" si="51"/>
        <v>2</v>
      </c>
      <c r="F367" s="50">
        <f t="shared" ca="1" si="52"/>
        <v>8</v>
      </c>
      <c r="G367" s="50">
        <f t="shared" ca="1" si="53"/>
        <v>0</v>
      </c>
      <c r="H367" s="50">
        <f t="shared" ca="1" si="54"/>
        <v>0</v>
      </c>
      <c r="I367" s="50">
        <f t="shared" ca="1" si="55"/>
        <v>0</v>
      </c>
      <c r="J367" s="50">
        <f t="shared" ca="1" si="56"/>
        <v>0</v>
      </c>
      <c r="K367" s="50">
        <f t="shared" ca="1" si="57"/>
        <v>0</v>
      </c>
      <c r="L367" s="51" t="s">
        <v>52</v>
      </c>
      <c r="M367" s="52" t="s">
        <v>47</v>
      </c>
      <c r="N367" s="53" t="s">
        <v>47</v>
      </c>
      <c r="O367" s="54" t="s">
        <v>770</v>
      </c>
      <c r="P367" s="55" t="s">
        <v>49</v>
      </c>
      <c r="Q367" s="56">
        <v>87471</v>
      </c>
      <c r="R367" s="57" t="s">
        <v>771</v>
      </c>
      <c r="S367" s="58" t="s">
        <v>66</v>
      </c>
      <c r="T367" s="59">
        <v>45.440000000000005</v>
      </c>
      <c r="U367" s="60"/>
      <c r="V367" s="60"/>
      <c r="W367" s="61"/>
      <c r="X367" s="62" t="s">
        <v>9</v>
      </c>
      <c r="Y367" s="63"/>
      <c r="Z367" s="63"/>
    </row>
    <row r="368" spans="1:26" s="64" customFormat="1" ht="22.5" x14ac:dyDescent="0.2">
      <c r="A368" s="49" t="str">
        <f t="shared" si="58"/>
        <v>S</v>
      </c>
      <c r="B368" s="50">
        <f t="shared" ca="1" si="35"/>
        <v>2</v>
      </c>
      <c r="C368" s="50" t="str">
        <f t="shared" ca="1" si="50"/>
        <v>S</v>
      </c>
      <c r="D368" s="50">
        <f t="shared" ca="1" si="36"/>
        <v>0</v>
      </c>
      <c r="E368" s="50">
        <f t="shared" ca="1" si="51"/>
        <v>2</v>
      </c>
      <c r="F368" s="50">
        <f t="shared" ca="1" si="52"/>
        <v>8</v>
      </c>
      <c r="G368" s="50">
        <f t="shared" ca="1" si="53"/>
        <v>0</v>
      </c>
      <c r="H368" s="50">
        <f t="shared" ca="1" si="54"/>
        <v>0</v>
      </c>
      <c r="I368" s="50">
        <f t="shared" ca="1" si="55"/>
        <v>0</v>
      </c>
      <c r="J368" s="50">
        <f t="shared" ca="1" si="56"/>
        <v>0</v>
      </c>
      <c r="K368" s="50">
        <f t="shared" ca="1" si="57"/>
        <v>0</v>
      </c>
      <c r="L368" s="51" t="s">
        <v>52</v>
      </c>
      <c r="M368" s="52" t="s">
        <v>47</v>
      </c>
      <c r="N368" s="53" t="s">
        <v>47</v>
      </c>
      <c r="O368" s="54" t="s">
        <v>772</v>
      </c>
      <c r="P368" s="55" t="s">
        <v>49</v>
      </c>
      <c r="Q368" s="56">
        <v>93202</v>
      </c>
      <c r="R368" s="57" t="s">
        <v>773</v>
      </c>
      <c r="S368" s="58" t="s">
        <v>187</v>
      </c>
      <c r="T368" s="59">
        <v>5.6</v>
      </c>
      <c r="U368" s="60"/>
      <c r="V368" s="60"/>
      <c r="W368" s="61"/>
      <c r="X368" s="62" t="s">
        <v>774</v>
      </c>
      <c r="Y368" s="63"/>
      <c r="Z368" s="63"/>
    </row>
    <row r="369" spans="1:26" s="64" customFormat="1" ht="22.5" x14ac:dyDescent="0.2">
      <c r="A369" s="49" t="str">
        <f t="shared" si="58"/>
        <v>S</v>
      </c>
      <c r="B369" s="50">
        <f t="shared" ca="1" si="35"/>
        <v>2</v>
      </c>
      <c r="C369" s="50" t="str">
        <f t="shared" ca="1" si="50"/>
        <v>S</v>
      </c>
      <c r="D369" s="50">
        <f t="shared" ca="1" si="36"/>
        <v>0</v>
      </c>
      <c r="E369" s="50">
        <f t="shared" ca="1" si="51"/>
        <v>2</v>
      </c>
      <c r="F369" s="50">
        <f t="shared" ca="1" si="52"/>
        <v>8</v>
      </c>
      <c r="G369" s="50">
        <f t="shared" ca="1" si="53"/>
        <v>0</v>
      </c>
      <c r="H369" s="50">
        <f t="shared" ca="1" si="54"/>
        <v>0</v>
      </c>
      <c r="I369" s="50">
        <f t="shared" ca="1" si="55"/>
        <v>0</v>
      </c>
      <c r="J369" s="50">
        <f t="shared" ca="1" si="56"/>
        <v>0</v>
      </c>
      <c r="K369" s="50">
        <f t="shared" ca="1" si="57"/>
        <v>0</v>
      </c>
      <c r="L369" s="51" t="s">
        <v>52</v>
      </c>
      <c r="M369" s="52" t="s">
        <v>47</v>
      </c>
      <c r="N369" s="53" t="s">
        <v>47</v>
      </c>
      <c r="O369" s="54" t="s">
        <v>775</v>
      </c>
      <c r="P369" s="55" t="s">
        <v>49</v>
      </c>
      <c r="Q369" s="56">
        <v>95465</v>
      </c>
      <c r="R369" s="57" t="s">
        <v>776</v>
      </c>
      <c r="S369" s="58" t="s">
        <v>66</v>
      </c>
      <c r="T369" s="59">
        <v>24.56</v>
      </c>
      <c r="U369" s="60"/>
      <c r="V369" s="60"/>
      <c r="W369" s="61"/>
      <c r="X369" s="62" t="s">
        <v>9</v>
      </c>
      <c r="Y369" s="63"/>
      <c r="Z369" s="63"/>
    </row>
    <row r="370" spans="1:26" s="64" customFormat="1" x14ac:dyDescent="0.2">
      <c r="A370" s="49">
        <f t="shared" si="58"/>
        <v>2</v>
      </c>
      <c r="B370" s="50">
        <f t="shared" ca="1" si="35"/>
        <v>2</v>
      </c>
      <c r="C370" s="50">
        <f t="shared" ca="1" si="50"/>
        <v>2</v>
      </c>
      <c r="D370" s="50">
        <f t="shared" ca="1" si="36"/>
        <v>2</v>
      </c>
      <c r="E370" s="50">
        <f t="shared" ca="1" si="51"/>
        <v>2</v>
      </c>
      <c r="F370" s="50">
        <f t="shared" ca="1" si="52"/>
        <v>9</v>
      </c>
      <c r="G370" s="50">
        <f t="shared" ca="1" si="53"/>
        <v>0</v>
      </c>
      <c r="H370" s="50">
        <f t="shared" ca="1" si="54"/>
        <v>0</v>
      </c>
      <c r="I370" s="50">
        <f t="shared" ca="1" si="55"/>
        <v>0</v>
      </c>
      <c r="J370" s="50">
        <f t="shared" ca="1" si="56"/>
        <v>26</v>
      </c>
      <c r="K370" s="50">
        <f t="shared" ca="1" si="57"/>
        <v>2</v>
      </c>
      <c r="L370" s="51" t="s">
        <v>52</v>
      </c>
      <c r="M370" s="52" t="s">
        <v>58</v>
      </c>
      <c r="N370" s="53" t="s">
        <v>58</v>
      </c>
      <c r="O370" s="54" t="s">
        <v>777</v>
      </c>
      <c r="P370" s="55" t="s">
        <v>49</v>
      </c>
      <c r="Q370" s="56"/>
      <c r="R370" s="57" t="s">
        <v>778</v>
      </c>
      <c r="S370" s="58" t="s">
        <v>48</v>
      </c>
      <c r="T370" s="59"/>
      <c r="U370" s="60"/>
      <c r="V370" s="60"/>
      <c r="W370" s="61"/>
      <c r="X370" s="62" t="s">
        <v>9</v>
      </c>
      <c r="Y370" s="63"/>
      <c r="Z370" s="63"/>
    </row>
    <row r="371" spans="1:26" s="64" customFormat="1" ht="33.75" x14ac:dyDescent="0.2">
      <c r="A371" s="49" t="str">
        <f t="shared" si="58"/>
        <v>S</v>
      </c>
      <c r="B371" s="50">
        <f t="shared" ca="1" si="35"/>
        <v>2</v>
      </c>
      <c r="C371" s="50" t="str">
        <f t="shared" ca="1" si="50"/>
        <v>S</v>
      </c>
      <c r="D371" s="50">
        <f t="shared" ca="1" si="36"/>
        <v>0</v>
      </c>
      <c r="E371" s="50">
        <f t="shared" ca="1" si="51"/>
        <v>2</v>
      </c>
      <c r="F371" s="50">
        <f t="shared" ca="1" si="52"/>
        <v>9</v>
      </c>
      <c r="G371" s="50">
        <f t="shared" ca="1" si="53"/>
        <v>0</v>
      </c>
      <c r="H371" s="50">
        <f t="shared" ca="1" si="54"/>
        <v>0</v>
      </c>
      <c r="I371" s="50">
        <f t="shared" ca="1" si="55"/>
        <v>0</v>
      </c>
      <c r="J371" s="50">
        <f t="shared" ca="1" si="56"/>
        <v>0</v>
      </c>
      <c r="K371" s="50">
        <f t="shared" ca="1" si="57"/>
        <v>0</v>
      </c>
      <c r="L371" s="51" t="s">
        <v>52</v>
      </c>
      <c r="M371" s="52" t="s">
        <v>47</v>
      </c>
      <c r="N371" s="53" t="s">
        <v>47</v>
      </c>
      <c r="O371" s="54" t="s">
        <v>779</v>
      </c>
      <c r="P371" s="55" t="s">
        <v>49</v>
      </c>
      <c r="Q371" s="56">
        <v>98546</v>
      </c>
      <c r="R371" s="57" t="s">
        <v>780</v>
      </c>
      <c r="S371" s="58" t="s">
        <v>66</v>
      </c>
      <c r="T371" s="59">
        <v>30.3</v>
      </c>
      <c r="U371" s="60"/>
      <c r="V371" s="60"/>
      <c r="W371" s="61"/>
      <c r="X371" s="62" t="s">
        <v>781</v>
      </c>
      <c r="Y371" s="63"/>
      <c r="Z371" s="63"/>
    </row>
    <row r="372" spans="1:26" s="64" customFormat="1" x14ac:dyDescent="0.2">
      <c r="A372" s="49">
        <f t="shared" si="58"/>
        <v>2</v>
      </c>
      <c r="B372" s="50">
        <f t="shared" ca="1" si="35"/>
        <v>2</v>
      </c>
      <c r="C372" s="50">
        <f t="shared" ca="1" si="50"/>
        <v>2</v>
      </c>
      <c r="D372" s="50">
        <f t="shared" ca="1" si="36"/>
        <v>2</v>
      </c>
      <c r="E372" s="50">
        <f t="shared" ca="1" si="51"/>
        <v>2</v>
      </c>
      <c r="F372" s="50">
        <f t="shared" ca="1" si="52"/>
        <v>10</v>
      </c>
      <c r="G372" s="50">
        <f t="shared" ca="1" si="53"/>
        <v>0</v>
      </c>
      <c r="H372" s="50">
        <f t="shared" ca="1" si="54"/>
        <v>0</v>
      </c>
      <c r="I372" s="50">
        <f t="shared" ca="1" si="55"/>
        <v>0</v>
      </c>
      <c r="J372" s="50">
        <f t="shared" ca="1" si="56"/>
        <v>24</v>
      </c>
      <c r="K372" s="50">
        <f t="shared" ca="1" si="57"/>
        <v>2</v>
      </c>
      <c r="L372" s="51" t="s">
        <v>52</v>
      </c>
      <c r="M372" s="52" t="s">
        <v>58</v>
      </c>
      <c r="N372" s="53" t="s">
        <v>58</v>
      </c>
      <c r="O372" s="54" t="s">
        <v>782</v>
      </c>
      <c r="P372" s="55" t="s">
        <v>49</v>
      </c>
      <c r="Q372" s="56"/>
      <c r="R372" s="57" t="s">
        <v>473</v>
      </c>
      <c r="S372" s="58" t="s">
        <v>48</v>
      </c>
      <c r="T372" s="59"/>
      <c r="U372" s="60"/>
      <c r="V372" s="60"/>
      <c r="W372" s="61"/>
      <c r="X372" s="62" t="s">
        <v>9</v>
      </c>
      <c r="Y372" s="63"/>
      <c r="Z372" s="63"/>
    </row>
    <row r="373" spans="1:26" s="64" customFormat="1" ht="22.5" x14ac:dyDescent="0.2">
      <c r="A373" s="49" t="str">
        <f t="shared" si="58"/>
        <v>S</v>
      </c>
      <c r="B373" s="50">
        <f t="shared" ca="1" si="35"/>
        <v>2</v>
      </c>
      <c r="C373" s="50" t="str">
        <f t="shared" ca="1" si="50"/>
        <v>S</v>
      </c>
      <c r="D373" s="50">
        <f t="shared" ca="1" si="36"/>
        <v>0</v>
      </c>
      <c r="E373" s="50">
        <f t="shared" ca="1" si="51"/>
        <v>2</v>
      </c>
      <c r="F373" s="50">
        <f t="shared" ca="1" si="52"/>
        <v>10</v>
      </c>
      <c r="G373" s="50">
        <f t="shared" ca="1" si="53"/>
        <v>0</v>
      </c>
      <c r="H373" s="50">
        <f t="shared" ca="1" si="54"/>
        <v>0</v>
      </c>
      <c r="I373" s="50">
        <f t="shared" ca="1" si="55"/>
        <v>0</v>
      </c>
      <c r="J373" s="50">
        <f t="shared" ca="1" si="56"/>
        <v>0</v>
      </c>
      <c r="K373" s="50">
        <f t="shared" ca="1" si="57"/>
        <v>0</v>
      </c>
      <c r="L373" s="51" t="s">
        <v>52</v>
      </c>
      <c r="M373" s="52" t="s">
        <v>47</v>
      </c>
      <c r="N373" s="53" t="s">
        <v>47</v>
      </c>
      <c r="O373" s="54" t="s">
        <v>783</v>
      </c>
      <c r="P373" s="55" t="s">
        <v>57</v>
      </c>
      <c r="Q373" s="56">
        <v>150103</v>
      </c>
      <c r="R373" s="57" t="s">
        <v>475</v>
      </c>
      <c r="S373" s="58" t="s">
        <v>476</v>
      </c>
      <c r="T373" s="59">
        <v>1638.68</v>
      </c>
      <c r="U373" s="60"/>
      <c r="V373" s="60"/>
      <c r="W373" s="61"/>
      <c r="X373" s="62" t="s">
        <v>9</v>
      </c>
      <c r="Y373" s="63"/>
      <c r="Z373" s="63"/>
    </row>
    <row r="374" spans="1:26" s="64" customFormat="1" x14ac:dyDescent="0.2">
      <c r="A374" s="49">
        <f t="shared" si="58"/>
        <v>2</v>
      </c>
      <c r="B374" s="50">
        <f t="shared" ca="1" si="35"/>
        <v>2</v>
      </c>
      <c r="C374" s="50">
        <f t="shared" ca="1" si="50"/>
        <v>2</v>
      </c>
      <c r="D374" s="50">
        <f t="shared" ca="1" si="36"/>
        <v>4</v>
      </c>
      <c r="E374" s="50">
        <f t="shared" ca="1" si="51"/>
        <v>2</v>
      </c>
      <c r="F374" s="50">
        <f t="shared" ca="1" si="52"/>
        <v>11</v>
      </c>
      <c r="G374" s="50">
        <f t="shared" ca="1" si="53"/>
        <v>0</v>
      </c>
      <c r="H374" s="50">
        <f t="shared" ca="1" si="54"/>
        <v>0</v>
      </c>
      <c r="I374" s="50">
        <f t="shared" ca="1" si="55"/>
        <v>0</v>
      </c>
      <c r="J374" s="50">
        <f t="shared" ca="1" si="56"/>
        <v>22</v>
      </c>
      <c r="K374" s="50">
        <f t="shared" ca="1" si="57"/>
        <v>4</v>
      </c>
      <c r="L374" s="51" t="s">
        <v>52</v>
      </c>
      <c r="M374" s="52" t="s">
        <v>58</v>
      </c>
      <c r="N374" s="53" t="s">
        <v>58</v>
      </c>
      <c r="O374" s="54" t="s">
        <v>784</v>
      </c>
      <c r="P374" s="55" t="s">
        <v>49</v>
      </c>
      <c r="Q374" s="56"/>
      <c r="R374" s="57" t="s">
        <v>478</v>
      </c>
      <c r="S374" s="58" t="s">
        <v>48</v>
      </c>
      <c r="T374" s="59"/>
      <c r="U374" s="60"/>
      <c r="V374" s="60"/>
      <c r="W374" s="61"/>
      <c r="X374" s="62" t="s">
        <v>9</v>
      </c>
      <c r="Y374" s="63"/>
      <c r="Z374" s="63"/>
    </row>
    <row r="375" spans="1:26" s="64" customFormat="1" ht="22.5" x14ac:dyDescent="0.2">
      <c r="A375" s="49" t="str">
        <f t="shared" si="58"/>
        <v>S</v>
      </c>
      <c r="B375" s="50">
        <f t="shared" ca="1" si="35"/>
        <v>2</v>
      </c>
      <c r="C375" s="50" t="str">
        <f t="shared" ca="1" si="50"/>
        <v>S</v>
      </c>
      <c r="D375" s="50">
        <f t="shared" ca="1" si="36"/>
        <v>0</v>
      </c>
      <c r="E375" s="50">
        <f t="shared" ca="1" si="51"/>
        <v>2</v>
      </c>
      <c r="F375" s="50">
        <f t="shared" ca="1" si="52"/>
        <v>11</v>
      </c>
      <c r="G375" s="50">
        <f t="shared" ca="1" si="53"/>
        <v>0</v>
      </c>
      <c r="H375" s="50">
        <f t="shared" ca="1" si="54"/>
        <v>0</v>
      </c>
      <c r="I375" s="50">
        <f t="shared" ca="1" si="55"/>
        <v>0</v>
      </c>
      <c r="J375" s="50">
        <f t="shared" ca="1" si="56"/>
        <v>0</v>
      </c>
      <c r="K375" s="50">
        <f t="shared" ca="1" si="57"/>
        <v>0</v>
      </c>
      <c r="L375" s="51" t="s">
        <v>52</v>
      </c>
      <c r="M375" s="52" t="s">
        <v>47</v>
      </c>
      <c r="N375" s="53" t="s">
        <v>47</v>
      </c>
      <c r="O375" s="54" t="s">
        <v>785</v>
      </c>
      <c r="P375" s="55" t="s">
        <v>49</v>
      </c>
      <c r="Q375" s="56">
        <v>94445</v>
      </c>
      <c r="R375" s="57" t="s">
        <v>485</v>
      </c>
      <c r="S375" s="58" t="s">
        <v>66</v>
      </c>
      <c r="T375" s="59">
        <v>124.64</v>
      </c>
      <c r="U375" s="60"/>
      <c r="V375" s="60"/>
      <c r="W375" s="61"/>
      <c r="X375" s="62" t="s">
        <v>486</v>
      </c>
      <c r="Y375" s="63"/>
      <c r="Z375" s="63"/>
    </row>
    <row r="376" spans="1:26" s="64" customFormat="1" ht="33.75" x14ac:dyDescent="0.2">
      <c r="A376" s="49" t="str">
        <f t="shared" si="58"/>
        <v>S</v>
      </c>
      <c r="B376" s="50">
        <f t="shared" ca="1" si="35"/>
        <v>2</v>
      </c>
      <c r="C376" s="50" t="str">
        <f t="shared" ca="1" si="50"/>
        <v>S</v>
      </c>
      <c r="D376" s="50">
        <f t="shared" ca="1" si="36"/>
        <v>0</v>
      </c>
      <c r="E376" s="50">
        <f t="shared" ca="1" si="51"/>
        <v>2</v>
      </c>
      <c r="F376" s="50">
        <f t="shared" ca="1" si="52"/>
        <v>11</v>
      </c>
      <c r="G376" s="50">
        <f t="shared" ca="1" si="53"/>
        <v>0</v>
      </c>
      <c r="H376" s="50">
        <f t="shared" ca="1" si="54"/>
        <v>0</v>
      </c>
      <c r="I376" s="50">
        <f t="shared" ca="1" si="55"/>
        <v>0</v>
      </c>
      <c r="J376" s="50">
        <f t="shared" ca="1" si="56"/>
        <v>0</v>
      </c>
      <c r="K376" s="50">
        <f t="shared" ca="1" si="57"/>
        <v>0</v>
      </c>
      <c r="L376" s="51" t="s">
        <v>52</v>
      </c>
      <c r="M376" s="52" t="s">
        <v>47</v>
      </c>
      <c r="N376" s="53" t="s">
        <v>47</v>
      </c>
      <c r="O376" s="54" t="s">
        <v>786</v>
      </c>
      <c r="P376" s="55" t="s">
        <v>49</v>
      </c>
      <c r="Q376" s="56">
        <v>94221</v>
      </c>
      <c r="R376" s="57" t="s">
        <v>488</v>
      </c>
      <c r="S376" s="58" t="s">
        <v>187</v>
      </c>
      <c r="T376" s="59">
        <v>15.2</v>
      </c>
      <c r="U376" s="60"/>
      <c r="V376" s="60"/>
      <c r="W376" s="61"/>
      <c r="X376" s="62" t="s">
        <v>9</v>
      </c>
      <c r="Y376" s="63"/>
      <c r="Z376" s="63"/>
    </row>
    <row r="377" spans="1:26" s="64" customFormat="1" ht="22.5" x14ac:dyDescent="0.2">
      <c r="A377" s="49" t="str">
        <f t="shared" si="58"/>
        <v>S</v>
      </c>
      <c r="B377" s="50">
        <f t="shared" ca="1" si="35"/>
        <v>2</v>
      </c>
      <c r="C377" s="50" t="str">
        <f t="shared" ca="1" si="50"/>
        <v>S</v>
      </c>
      <c r="D377" s="50">
        <f t="shared" ca="1" si="36"/>
        <v>0</v>
      </c>
      <c r="E377" s="50">
        <f t="shared" ca="1" si="51"/>
        <v>2</v>
      </c>
      <c r="F377" s="50">
        <f t="shared" ca="1" si="52"/>
        <v>11</v>
      </c>
      <c r="G377" s="50">
        <f t="shared" ca="1" si="53"/>
        <v>0</v>
      </c>
      <c r="H377" s="50">
        <f t="shared" ca="1" si="54"/>
        <v>0</v>
      </c>
      <c r="I377" s="50">
        <f t="shared" ca="1" si="55"/>
        <v>0</v>
      </c>
      <c r="J377" s="50">
        <f t="shared" ca="1" si="56"/>
        <v>0</v>
      </c>
      <c r="K377" s="50">
        <f t="shared" ca="1" si="57"/>
        <v>0</v>
      </c>
      <c r="L377" s="51" t="s">
        <v>52</v>
      </c>
      <c r="M377" s="52" t="s">
        <v>47</v>
      </c>
      <c r="N377" s="53" t="s">
        <v>47</v>
      </c>
      <c r="O377" s="54" t="s">
        <v>787</v>
      </c>
      <c r="P377" s="55" t="s">
        <v>49</v>
      </c>
      <c r="Q377" s="56">
        <v>94224</v>
      </c>
      <c r="R377" s="57" t="s">
        <v>490</v>
      </c>
      <c r="S377" s="58" t="s">
        <v>187</v>
      </c>
      <c r="T377" s="59">
        <v>47.2</v>
      </c>
      <c r="U377" s="60"/>
      <c r="V377" s="60"/>
      <c r="W377" s="61"/>
      <c r="X377" s="62" t="s">
        <v>491</v>
      </c>
      <c r="Y377" s="63"/>
      <c r="Z377" s="63"/>
    </row>
    <row r="378" spans="1:26" s="64" customFormat="1" x14ac:dyDescent="0.2">
      <c r="A378" s="49">
        <f t="shared" si="58"/>
        <v>2</v>
      </c>
      <c r="B378" s="50">
        <f t="shared" ca="1" si="35"/>
        <v>2</v>
      </c>
      <c r="C378" s="50">
        <f t="shared" ca="1" si="50"/>
        <v>2</v>
      </c>
      <c r="D378" s="50">
        <f t="shared" ca="1" si="36"/>
        <v>5</v>
      </c>
      <c r="E378" s="50">
        <f t="shared" ca="1" si="51"/>
        <v>2</v>
      </c>
      <c r="F378" s="50">
        <f t="shared" ca="1" si="52"/>
        <v>12</v>
      </c>
      <c r="G378" s="50">
        <f t="shared" ca="1" si="53"/>
        <v>0</v>
      </c>
      <c r="H378" s="50">
        <f t="shared" ca="1" si="54"/>
        <v>0</v>
      </c>
      <c r="I378" s="50">
        <f t="shared" ca="1" si="55"/>
        <v>0</v>
      </c>
      <c r="J378" s="50">
        <f t="shared" ca="1" si="56"/>
        <v>18</v>
      </c>
      <c r="K378" s="50">
        <f t="shared" ca="1" si="57"/>
        <v>5</v>
      </c>
      <c r="L378" s="51" t="s">
        <v>52</v>
      </c>
      <c r="M378" s="52" t="s">
        <v>58</v>
      </c>
      <c r="N378" s="53" t="s">
        <v>58</v>
      </c>
      <c r="O378" s="54" t="s">
        <v>788</v>
      </c>
      <c r="P378" s="55" t="s">
        <v>49</v>
      </c>
      <c r="Q378" s="56"/>
      <c r="R378" s="57" t="s">
        <v>520</v>
      </c>
      <c r="S378" s="58" t="s">
        <v>48</v>
      </c>
      <c r="T378" s="59"/>
      <c r="U378" s="60"/>
      <c r="V378" s="60"/>
      <c r="W378" s="61"/>
      <c r="X378" s="62" t="s">
        <v>9</v>
      </c>
      <c r="Y378" s="63"/>
      <c r="Z378" s="63"/>
    </row>
    <row r="379" spans="1:26" s="64" customFormat="1" ht="33.75" x14ac:dyDescent="0.2">
      <c r="A379" s="49" t="str">
        <f t="shared" si="58"/>
        <v>S</v>
      </c>
      <c r="B379" s="50">
        <f t="shared" ca="1" si="35"/>
        <v>2</v>
      </c>
      <c r="C379" s="50" t="str">
        <f t="shared" ca="1" si="50"/>
        <v>S</v>
      </c>
      <c r="D379" s="50">
        <f t="shared" ca="1" si="36"/>
        <v>0</v>
      </c>
      <c r="E379" s="50">
        <f t="shared" ca="1" si="51"/>
        <v>2</v>
      </c>
      <c r="F379" s="50">
        <f t="shared" ca="1" si="52"/>
        <v>12</v>
      </c>
      <c r="G379" s="50">
        <f t="shared" ca="1" si="53"/>
        <v>0</v>
      </c>
      <c r="H379" s="50">
        <f t="shared" ca="1" si="54"/>
        <v>0</v>
      </c>
      <c r="I379" s="50">
        <f t="shared" ca="1" si="55"/>
        <v>0</v>
      </c>
      <c r="J379" s="50">
        <f t="shared" ca="1" si="56"/>
        <v>0</v>
      </c>
      <c r="K379" s="50">
        <f t="shared" ca="1" si="57"/>
        <v>0</v>
      </c>
      <c r="L379" s="51" t="s">
        <v>52</v>
      </c>
      <c r="M379" s="52" t="s">
        <v>47</v>
      </c>
      <c r="N379" s="53" t="s">
        <v>47</v>
      </c>
      <c r="O379" s="54" t="s">
        <v>789</v>
      </c>
      <c r="P379" s="55" t="s">
        <v>49</v>
      </c>
      <c r="Q379" s="56">
        <v>87879</v>
      </c>
      <c r="R379" s="57" t="s">
        <v>790</v>
      </c>
      <c r="S379" s="58" t="s">
        <v>66</v>
      </c>
      <c r="T379" s="59">
        <v>75.52</v>
      </c>
      <c r="U379" s="60"/>
      <c r="V379" s="60"/>
      <c r="W379" s="61"/>
      <c r="X379" s="62" t="s">
        <v>9</v>
      </c>
      <c r="Y379" s="63"/>
      <c r="Z379" s="63"/>
    </row>
    <row r="380" spans="1:26" s="64" customFormat="1" ht="45" x14ac:dyDescent="0.2">
      <c r="A380" s="49" t="str">
        <f t="shared" si="58"/>
        <v>S</v>
      </c>
      <c r="B380" s="50">
        <f t="shared" ca="1" si="35"/>
        <v>2</v>
      </c>
      <c r="C380" s="50" t="str">
        <f t="shared" ca="1" si="50"/>
        <v>S</v>
      </c>
      <c r="D380" s="50">
        <f t="shared" ca="1" si="36"/>
        <v>0</v>
      </c>
      <c r="E380" s="50">
        <f t="shared" ca="1" si="51"/>
        <v>2</v>
      </c>
      <c r="F380" s="50">
        <f t="shared" ca="1" si="52"/>
        <v>12</v>
      </c>
      <c r="G380" s="50">
        <f t="shared" ca="1" si="53"/>
        <v>0</v>
      </c>
      <c r="H380" s="50">
        <f t="shared" ca="1" si="54"/>
        <v>0</v>
      </c>
      <c r="I380" s="50">
        <f t="shared" ca="1" si="55"/>
        <v>0</v>
      </c>
      <c r="J380" s="50">
        <f t="shared" ca="1" si="56"/>
        <v>0</v>
      </c>
      <c r="K380" s="50">
        <f t="shared" ca="1" si="57"/>
        <v>0</v>
      </c>
      <c r="L380" s="51" t="s">
        <v>52</v>
      </c>
      <c r="M380" s="52" t="s">
        <v>47</v>
      </c>
      <c r="N380" s="53" t="s">
        <v>47</v>
      </c>
      <c r="O380" s="54" t="s">
        <v>791</v>
      </c>
      <c r="P380" s="55" t="s">
        <v>49</v>
      </c>
      <c r="Q380" s="56">
        <v>87547</v>
      </c>
      <c r="R380" s="57" t="s">
        <v>531</v>
      </c>
      <c r="S380" s="58" t="s">
        <v>66</v>
      </c>
      <c r="T380" s="59">
        <v>72.36999999999999</v>
      </c>
      <c r="U380" s="60"/>
      <c r="V380" s="60"/>
      <c r="W380" s="61"/>
      <c r="X380" s="62" t="s">
        <v>9</v>
      </c>
      <c r="Y380" s="63"/>
      <c r="Z380" s="63"/>
    </row>
    <row r="381" spans="1:26" s="64" customFormat="1" ht="45" x14ac:dyDescent="0.2">
      <c r="A381" s="49" t="str">
        <f t="shared" si="58"/>
        <v>S</v>
      </c>
      <c r="B381" s="50">
        <f t="shared" ca="1" si="35"/>
        <v>2</v>
      </c>
      <c r="C381" s="50" t="str">
        <f t="shared" ca="1" si="50"/>
        <v>S</v>
      </c>
      <c r="D381" s="50">
        <f t="shared" ca="1" si="36"/>
        <v>0</v>
      </c>
      <c r="E381" s="50">
        <f t="shared" ca="1" si="51"/>
        <v>2</v>
      </c>
      <c r="F381" s="50">
        <f t="shared" ca="1" si="52"/>
        <v>12</v>
      </c>
      <c r="G381" s="50">
        <f t="shared" ca="1" si="53"/>
        <v>0</v>
      </c>
      <c r="H381" s="50">
        <f t="shared" ca="1" si="54"/>
        <v>0</v>
      </c>
      <c r="I381" s="50">
        <f t="shared" ca="1" si="55"/>
        <v>0</v>
      </c>
      <c r="J381" s="50">
        <f t="shared" ca="1" si="56"/>
        <v>0</v>
      </c>
      <c r="K381" s="50">
        <f t="shared" ca="1" si="57"/>
        <v>0</v>
      </c>
      <c r="L381" s="51" t="s">
        <v>52</v>
      </c>
      <c r="M381" s="52" t="s">
        <v>47</v>
      </c>
      <c r="N381" s="53" t="s">
        <v>47</v>
      </c>
      <c r="O381" s="54" t="s">
        <v>792</v>
      </c>
      <c r="P381" s="55" t="s">
        <v>49</v>
      </c>
      <c r="Q381" s="56">
        <v>87336</v>
      </c>
      <c r="R381" s="57" t="s">
        <v>793</v>
      </c>
      <c r="S381" s="58" t="s">
        <v>73</v>
      </c>
      <c r="T381" s="59">
        <v>3.15</v>
      </c>
      <c r="U381" s="60"/>
      <c r="V381" s="60"/>
      <c r="W381" s="61"/>
      <c r="X381" s="62" t="s">
        <v>9</v>
      </c>
      <c r="Y381" s="63"/>
      <c r="Z381" s="63"/>
    </row>
    <row r="382" spans="1:26" s="64" customFormat="1" ht="33.75" x14ac:dyDescent="0.2">
      <c r="A382" s="49" t="str">
        <f t="shared" si="58"/>
        <v>S</v>
      </c>
      <c r="B382" s="50">
        <f t="shared" ca="1" si="35"/>
        <v>2</v>
      </c>
      <c r="C382" s="50" t="str">
        <f t="shared" ca="1" si="50"/>
        <v>S</v>
      </c>
      <c r="D382" s="50">
        <f t="shared" ca="1" si="36"/>
        <v>0</v>
      </c>
      <c r="E382" s="50">
        <f t="shared" ca="1" si="51"/>
        <v>2</v>
      </c>
      <c r="F382" s="50">
        <f t="shared" ca="1" si="52"/>
        <v>12</v>
      </c>
      <c r="G382" s="50">
        <f t="shared" ca="1" si="53"/>
        <v>0</v>
      </c>
      <c r="H382" s="50">
        <f t="shared" ca="1" si="54"/>
        <v>0</v>
      </c>
      <c r="I382" s="50">
        <f t="shared" ca="1" si="55"/>
        <v>0</v>
      </c>
      <c r="J382" s="50">
        <f t="shared" ca="1" si="56"/>
        <v>0</v>
      </c>
      <c r="K382" s="50">
        <f t="shared" ca="1" si="57"/>
        <v>0</v>
      </c>
      <c r="L382" s="51" t="s">
        <v>52</v>
      </c>
      <c r="M382" s="52" t="s">
        <v>47</v>
      </c>
      <c r="N382" s="53" t="s">
        <v>47</v>
      </c>
      <c r="O382" s="54" t="s">
        <v>794</v>
      </c>
      <c r="P382" s="55" t="s">
        <v>49</v>
      </c>
      <c r="Q382" s="56">
        <v>87274</v>
      </c>
      <c r="R382" s="57" t="s">
        <v>795</v>
      </c>
      <c r="S382" s="58" t="s">
        <v>66</v>
      </c>
      <c r="T382" s="59">
        <v>3.15</v>
      </c>
      <c r="U382" s="60"/>
      <c r="V382" s="60"/>
      <c r="W382" s="61"/>
      <c r="X382" s="62" t="s">
        <v>796</v>
      </c>
      <c r="Y382" s="63"/>
      <c r="Z382" s="63"/>
    </row>
    <row r="383" spans="1:26" s="64" customFormat="1" x14ac:dyDescent="0.2">
      <c r="A383" s="49">
        <f t="shared" si="58"/>
        <v>2</v>
      </c>
      <c r="B383" s="50">
        <f t="shared" ca="1" si="35"/>
        <v>2</v>
      </c>
      <c r="C383" s="50">
        <f t="shared" ca="1" si="50"/>
        <v>2</v>
      </c>
      <c r="D383" s="50">
        <f t="shared" ca="1" si="36"/>
        <v>5</v>
      </c>
      <c r="E383" s="50">
        <f t="shared" ca="1" si="51"/>
        <v>2</v>
      </c>
      <c r="F383" s="50">
        <f t="shared" ca="1" si="52"/>
        <v>13</v>
      </c>
      <c r="G383" s="50">
        <f t="shared" ca="1" si="53"/>
        <v>0</v>
      </c>
      <c r="H383" s="50">
        <f t="shared" ca="1" si="54"/>
        <v>0</v>
      </c>
      <c r="I383" s="50">
        <f t="shared" ca="1" si="55"/>
        <v>0</v>
      </c>
      <c r="J383" s="50">
        <f t="shared" ca="1" si="56"/>
        <v>13</v>
      </c>
      <c r="K383" s="50">
        <f t="shared" ca="1" si="57"/>
        <v>5</v>
      </c>
      <c r="L383" s="51" t="s">
        <v>52</v>
      </c>
      <c r="M383" s="52" t="s">
        <v>58</v>
      </c>
      <c r="N383" s="53" t="s">
        <v>58</v>
      </c>
      <c r="O383" s="54" t="s">
        <v>797</v>
      </c>
      <c r="P383" s="55" t="s">
        <v>49</v>
      </c>
      <c r="Q383" s="56"/>
      <c r="R383" s="57" t="s">
        <v>541</v>
      </c>
      <c r="S383" s="58" t="s">
        <v>48</v>
      </c>
      <c r="T383" s="59"/>
      <c r="U383" s="60"/>
      <c r="V383" s="60"/>
      <c r="W383" s="61"/>
      <c r="X383" s="62" t="s">
        <v>9</v>
      </c>
      <c r="Y383" s="63"/>
      <c r="Z383" s="63"/>
    </row>
    <row r="384" spans="1:26" s="64" customFormat="1" ht="22.5" x14ac:dyDescent="0.2">
      <c r="A384" s="49" t="str">
        <f t="shared" si="58"/>
        <v>S</v>
      </c>
      <c r="B384" s="50">
        <f t="shared" ca="1" si="35"/>
        <v>2</v>
      </c>
      <c r="C384" s="50" t="str">
        <f t="shared" ca="1" si="50"/>
        <v>S</v>
      </c>
      <c r="D384" s="50">
        <f t="shared" ca="1" si="36"/>
        <v>0</v>
      </c>
      <c r="E384" s="50">
        <f t="shared" ca="1" si="51"/>
        <v>2</v>
      </c>
      <c r="F384" s="50">
        <f t="shared" ca="1" si="52"/>
        <v>13</v>
      </c>
      <c r="G384" s="50">
        <f t="shared" ca="1" si="53"/>
        <v>0</v>
      </c>
      <c r="H384" s="50">
        <f t="shared" ca="1" si="54"/>
        <v>0</v>
      </c>
      <c r="I384" s="50">
        <f t="shared" ca="1" si="55"/>
        <v>0</v>
      </c>
      <c r="J384" s="50">
        <f t="shared" ca="1" si="56"/>
        <v>0</v>
      </c>
      <c r="K384" s="50">
        <f t="shared" ca="1" si="57"/>
        <v>0</v>
      </c>
      <c r="L384" s="51" t="s">
        <v>52</v>
      </c>
      <c r="M384" s="52" t="s">
        <v>47</v>
      </c>
      <c r="N384" s="53" t="s">
        <v>47</v>
      </c>
      <c r="O384" s="54" t="s">
        <v>798</v>
      </c>
      <c r="P384" s="55" t="s">
        <v>49</v>
      </c>
      <c r="Q384" s="56">
        <v>95241</v>
      </c>
      <c r="R384" s="57" t="s">
        <v>799</v>
      </c>
      <c r="S384" s="58" t="s">
        <v>66</v>
      </c>
      <c r="T384" s="59">
        <v>89.67</v>
      </c>
      <c r="U384" s="60"/>
      <c r="V384" s="60"/>
      <c r="W384" s="61"/>
      <c r="X384" s="62" t="s">
        <v>9</v>
      </c>
      <c r="Y384" s="63"/>
      <c r="Z384" s="63"/>
    </row>
    <row r="385" spans="1:26" s="64" customFormat="1" ht="22.5" x14ac:dyDescent="0.2">
      <c r="A385" s="49" t="str">
        <f t="shared" si="48"/>
        <v>S</v>
      </c>
      <c r="B385" s="50">
        <f t="shared" ca="1" si="35"/>
        <v>2</v>
      </c>
      <c r="C385" s="50" t="str">
        <f t="shared" ca="1" si="50"/>
        <v>S</v>
      </c>
      <c r="D385" s="50">
        <f t="shared" ca="1" si="36"/>
        <v>0</v>
      </c>
      <c r="E385" s="50">
        <f t="shared" ca="1" si="51"/>
        <v>2</v>
      </c>
      <c r="F385" s="50">
        <f t="shared" ca="1" si="52"/>
        <v>13</v>
      </c>
      <c r="G385" s="50">
        <f t="shared" ca="1" si="53"/>
        <v>0</v>
      </c>
      <c r="H385" s="50">
        <f t="shared" ca="1" si="54"/>
        <v>0</v>
      </c>
      <c r="I385" s="50">
        <f t="shared" ca="1" si="55"/>
        <v>0</v>
      </c>
      <c r="J385" s="50">
        <f t="shared" ca="1" si="56"/>
        <v>0</v>
      </c>
      <c r="K385" s="50">
        <f t="shared" ca="1" si="57"/>
        <v>0</v>
      </c>
      <c r="L385" s="51" t="s">
        <v>52</v>
      </c>
      <c r="M385" s="52" t="s">
        <v>47</v>
      </c>
      <c r="N385" s="53" t="s">
        <v>47</v>
      </c>
      <c r="O385" s="54" t="s">
        <v>800</v>
      </c>
      <c r="P385" s="55" t="s">
        <v>49</v>
      </c>
      <c r="Q385" s="56">
        <v>84191</v>
      </c>
      <c r="R385" s="57" t="s">
        <v>549</v>
      </c>
      <c r="S385" s="58" t="s">
        <v>66</v>
      </c>
      <c r="T385" s="59">
        <v>90.723500000000001</v>
      </c>
      <c r="U385" s="60"/>
      <c r="V385" s="60"/>
      <c r="W385" s="61"/>
      <c r="X385" s="62" t="s">
        <v>550</v>
      </c>
      <c r="Y385" s="63"/>
      <c r="Z385" s="63"/>
    </row>
    <row r="386" spans="1:26" s="64" customFormat="1" x14ac:dyDescent="0.2">
      <c r="A386" s="49" t="str">
        <f t="shared" si="48"/>
        <v>S</v>
      </c>
      <c r="B386" s="50">
        <f t="shared" ca="1" si="35"/>
        <v>2</v>
      </c>
      <c r="C386" s="50" t="str">
        <f t="shared" ca="1" si="50"/>
        <v>S</v>
      </c>
      <c r="D386" s="50">
        <f t="shared" ca="1" si="36"/>
        <v>0</v>
      </c>
      <c r="E386" s="50">
        <f t="shared" ca="1" si="51"/>
        <v>2</v>
      </c>
      <c r="F386" s="50">
        <f t="shared" ca="1" si="52"/>
        <v>13</v>
      </c>
      <c r="G386" s="50">
        <f t="shared" ca="1" si="53"/>
        <v>0</v>
      </c>
      <c r="H386" s="50">
        <f t="shared" ca="1" si="54"/>
        <v>0</v>
      </c>
      <c r="I386" s="50">
        <f t="shared" ca="1" si="55"/>
        <v>0</v>
      </c>
      <c r="J386" s="50">
        <f t="shared" ca="1" si="56"/>
        <v>0</v>
      </c>
      <c r="K386" s="50">
        <f t="shared" ca="1" si="57"/>
        <v>0</v>
      </c>
      <c r="L386" s="51" t="s">
        <v>52</v>
      </c>
      <c r="M386" s="52" t="s">
        <v>47</v>
      </c>
      <c r="N386" s="53" t="s">
        <v>47</v>
      </c>
      <c r="O386" s="54" t="s">
        <v>801</v>
      </c>
      <c r="P386" s="55" t="s">
        <v>57</v>
      </c>
      <c r="Q386" s="56">
        <v>221104</v>
      </c>
      <c r="R386" s="57" t="s">
        <v>552</v>
      </c>
      <c r="S386" s="58" t="s">
        <v>82</v>
      </c>
      <c r="T386" s="59">
        <v>90.723500000000001</v>
      </c>
      <c r="U386" s="60"/>
      <c r="V386" s="60"/>
      <c r="W386" s="61"/>
      <c r="X386" s="62" t="s">
        <v>9</v>
      </c>
      <c r="Y386" s="63"/>
      <c r="Z386" s="63"/>
    </row>
    <row r="387" spans="1:26" s="64" customFormat="1" ht="33.75" x14ac:dyDescent="0.2">
      <c r="A387" s="49" t="str">
        <f t="shared" si="48"/>
        <v>S</v>
      </c>
      <c r="B387" s="50">
        <f t="shared" ca="1" si="35"/>
        <v>2</v>
      </c>
      <c r="C387" s="50" t="str">
        <f t="shared" ca="1" si="50"/>
        <v>S</v>
      </c>
      <c r="D387" s="50">
        <f t="shared" ca="1" si="36"/>
        <v>0</v>
      </c>
      <c r="E387" s="50">
        <f t="shared" ca="1" si="51"/>
        <v>2</v>
      </c>
      <c r="F387" s="50">
        <f t="shared" ca="1" si="52"/>
        <v>13</v>
      </c>
      <c r="G387" s="50">
        <f t="shared" ca="1" si="53"/>
        <v>0</v>
      </c>
      <c r="H387" s="50">
        <f t="shared" ca="1" si="54"/>
        <v>0</v>
      </c>
      <c r="I387" s="50">
        <f t="shared" ca="1" si="55"/>
        <v>0</v>
      </c>
      <c r="J387" s="50">
        <f t="shared" ca="1" si="56"/>
        <v>0</v>
      </c>
      <c r="K387" s="50">
        <f t="shared" ca="1" si="57"/>
        <v>0</v>
      </c>
      <c r="L387" s="51" t="s">
        <v>52</v>
      </c>
      <c r="M387" s="52" t="s">
        <v>47</v>
      </c>
      <c r="N387" s="53" t="s">
        <v>47</v>
      </c>
      <c r="O387" s="54" t="s">
        <v>802</v>
      </c>
      <c r="P387" s="55" t="s">
        <v>49</v>
      </c>
      <c r="Q387" s="56">
        <v>94992</v>
      </c>
      <c r="R387" s="57" t="s">
        <v>803</v>
      </c>
      <c r="S387" s="58" t="s">
        <v>66</v>
      </c>
      <c r="T387" s="59">
        <v>25.68</v>
      </c>
      <c r="U387" s="60"/>
      <c r="V387" s="60"/>
      <c r="W387" s="61"/>
      <c r="X387" s="62" t="s">
        <v>9</v>
      </c>
      <c r="Y387" s="63"/>
      <c r="Z387" s="63"/>
    </row>
    <row r="388" spans="1:26" s="64" customFormat="1" x14ac:dyDescent="0.2">
      <c r="A388" s="49">
        <f t="shared" si="48"/>
        <v>2</v>
      </c>
      <c r="B388" s="50">
        <f t="shared" ca="1" si="35"/>
        <v>2</v>
      </c>
      <c r="C388" s="50">
        <f t="shared" ca="1" si="50"/>
        <v>2</v>
      </c>
      <c r="D388" s="50">
        <f t="shared" ca="1" si="36"/>
        <v>4</v>
      </c>
      <c r="E388" s="50">
        <f t="shared" ca="1" si="51"/>
        <v>2</v>
      </c>
      <c r="F388" s="50">
        <f t="shared" ca="1" si="52"/>
        <v>14</v>
      </c>
      <c r="G388" s="50">
        <f t="shared" ca="1" si="53"/>
        <v>0</v>
      </c>
      <c r="H388" s="50">
        <f t="shared" ca="1" si="54"/>
        <v>0</v>
      </c>
      <c r="I388" s="50">
        <f t="shared" ca="1" si="55"/>
        <v>0</v>
      </c>
      <c r="J388" s="50">
        <f t="shared" ca="1" si="56"/>
        <v>8</v>
      </c>
      <c r="K388" s="50">
        <f t="shared" ca="1" si="57"/>
        <v>4</v>
      </c>
      <c r="L388" s="51" t="s">
        <v>52</v>
      </c>
      <c r="M388" s="52" t="s">
        <v>58</v>
      </c>
      <c r="N388" s="53" t="s">
        <v>58</v>
      </c>
      <c r="O388" s="54" t="s">
        <v>804</v>
      </c>
      <c r="P388" s="55" t="s">
        <v>49</v>
      </c>
      <c r="Q388" s="56"/>
      <c r="R388" s="57" t="s">
        <v>576</v>
      </c>
      <c r="S388" s="58" t="s">
        <v>48</v>
      </c>
      <c r="T388" s="59"/>
      <c r="U388" s="60"/>
      <c r="V388" s="60"/>
      <c r="W388" s="61"/>
      <c r="X388" s="62" t="s">
        <v>9</v>
      </c>
      <c r="Y388" s="63"/>
      <c r="Z388" s="63"/>
    </row>
    <row r="389" spans="1:26" s="64" customFormat="1" ht="22.5" x14ac:dyDescent="0.2">
      <c r="A389" s="49" t="str">
        <f t="shared" si="48"/>
        <v>S</v>
      </c>
      <c r="B389" s="50">
        <f t="shared" ca="1" si="35"/>
        <v>2</v>
      </c>
      <c r="C389" s="50" t="str">
        <f t="shared" ca="1" si="50"/>
        <v>S</v>
      </c>
      <c r="D389" s="50">
        <f t="shared" ca="1" si="36"/>
        <v>0</v>
      </c>
      <c r="E389" s="50">
        <f t="shared" ca="1" si="51"/>
        <v>2</v>
      </c>
      <c r="F389" s="50">
        <f t="shared" ca="1" si="52"/>
        <v>14</v>
      </c>
      <c r="G389" s="50">
        <f t="shared" ca="1" si="53"/>
        <v>0</v>
      </c>
      <c r="H389" s="50">
        <f t="shared" ca="1" si="54"/>
        <v>0</v>
      </c>
      <c r="I389" s="50">
        <f t="shared" ca="1" si="55"/>
        <v>0</v>
      </c>
      <c r="J389" s="50">
        <f t="shared" ca="1" si="56"/>
        <v>0</v>
      </c>
      <c r="K389" s="50">
        <f t="shared" ca="1" si="57"/>
        <v>0</v>
      </c>
      <c r="L389" s="51" t="s">
        <v>52</v>
      </c>
      <c r="M389" s="52" t="s">
        <v>47</v>
      </c>
      <c r="N389" s="53" t="s">
        <v>47</v>
      </c>
      <c r="O389" s="54" t="s">
        <v>805</v>
      </c>
      <c r="P389" s="55" t="s">
        <v>49</v>
      </c>
      <c r="Q389" s="56">
        <v>88497</v>
      </c>
      <c r="R389" s="57" t="s">
        <v>582</v>
      </c>
      <c r="S389" s="58" t="s">
        <v>66</v>
      </c>
      <c r="T389" s="59">
        <v>65.36</v>
      </c>
      <c r="U389" s="60"/>
      <c r="V389" s="60"/>
      <c r="W389" s="61"/>
      <c r="X389" s="62" t="s">
        <v>583</v>
      </c>
      <c r="Y389" s="63"/>
      <c r="Z389" s="63"/>
    </row>
    <row r="390" spans="1:26" s="64" customFormat="1" ht="22.5" x14ac:dyDescent="0.2">
      <c r="A390" s="49" t="str">
        <f t="shared" si="48"/>
        <v>S</v>
      </c>
      <c r="B390" s="50">
        <f t="shared" ca="1" si="35"/>
        <v>2</v>
      </c>
      <c r="C390" s="50" t="str">
        <f t="shared" ca="1" si="50"/>
        <v>S</v>
      </c>
      <c r="D390" s="50">
        <f t="shared" ca="1" si="36"/>
        <v>0</v>
      </c>
      <c r="E390" s="50">
        <f t="shared" ca="1" si="51"/>
        <v>2</v>
      </c>
      <c r="F390" s="50">
        <f t="shared" ca="1" si="52"/>
        <v>14</v>
      </c>
      <c r="G390" s="50">
        <f t="shared" ca="1" si="53"/>
        <v>0</v>
      </c>
      <c r="H390" s="50">
        <f t="shared" ca="1" si="54"/>
        <v>0</v>
      </c>
      <c r="I390" s="50">
        <f t="shared" ca="1" si="55"/>
        <v>0</v>
      </c>
      <c r="J390" s="50">
        <f t="shared" ca="1" si="56"/>
        <v>0</v>
      </c>
      <c r="K390" s="50">
        <f t="shared" ca="1" si="57"/>
        <v>0</v>
      </c>
      <c r="L390" s="51" t="s">
        <v>52</v>
      </c>
      <c r="M390" s="52" t="s">
        <v>47</v>
      </c>
      <c r="N390" s="53" t="s">
        <v>47</v>
      </c>
      <c r="O390" s="54" t="s">
        <v>806</v>
      </c>
      <c r="P390" s="55" t="s">
        <v>49</v>
      </c>
      <c r="Q390" s="56">
        <v>88489</v>
      </c>
      <c r="R390" s="57" t="s">
        <v>585</v>
      </c>
      <c r="S390" s="58" t="s">
        <v>66</v>
      </c>
      <c r="T390" s="59">
        <v>65.36</v>
      </c>
      <c r="U390" s="60"/>
      <c r="V390" s="60"/>
      <c r="W390" s="61"/>
      <c r="X390" s="62" t="s">
        <v>586</v>
      </c>
      <c r="Y390" s="63"/>
      <c r="Z390" s="63"/>
    </row>
    <row r="391" spans="1:26" s="64" customFormat="1" ht="33.75" x14ac:dyDescent="0.2">
      <c r="A391" s="49" t="str">
        <f t="shared" si="48"/>
        <v>S</v>
      </c>
      <c r="B391" s="50">
        <f t="shared" ca="1" si="35"/>
        <v>2</v>
      </c>
      <c r="C391" s="50" t="str">
        <f t="shared" ca="1" si="50"/>
        <v>S</v>
      </c>
      <c r="D391" s="50">
        <f t="shared" ca="1" si="36"/>
        <v>0</v>
      </c>
      <c r="E391" s="50">
        <f t="shared" ca="1" si="51"/>
        <v>2</v>
      </c>
      <c r="F391" s="50">
        <f t="shared" ca="1" si="52"/>
        <v>14</v>
      </c>
      <c r="G391" s="50">
        <f t="shared" ca="1" si="53"/>
        <v>0</v>
      </c>
      <c r="H391" s="50">
        <f t="shared" ca="1" si="54"/>
        <v>0</v>
      </c>
      <c r="I391" s="50">
        <f t="shared" ca="1" si="55"/>
        <v>0</v>
      </c>
      <c r="J391" s="50">
        <f t="shared" ca="1" si="56"/>
        <v>0</v>
      </c>
      <c r="K391" s="50">
        <f t="shared" ca="1" si="57"/>
        <v>0</v>
      </c>
      <c r="L391" s="51" t="s">
        <v>52</v>
      </c>
      <c r="M391" s="52" t="s">
        <v>47</v>
      </c>
      <c r="N391" s="53" t="s">
        <v>47</v>
      </c>
      <c r="O391" s="54" t="s">
        <v>807</v>
      </c>
      <c r="P391" s="55" t="s">
        <v>49</v>
      </c>
      <c r="Q391" s="56" t="s">
        <v>601</v>
      </c>
      <c r="R391" s="57" t="s">
        <v>602</v>
      </c>
      <c r="S391" s="58" t="s">
        <v>66</v>
      </c>
      <c r="T391" s="59">
        <v>128.9</v>
      </c>
      <c r="U391" s="60"/>
      <c r="V391" s="60"/>
      <c r="W391" s="61"/>
      <c r="X391" s="62" t="s">
        <v>603</v>
      </c>
      <c r="Y391" s="63"/>
      <c r="Z391" s="63"/>
    </row>
    <row r="392" spans="1:26" s="64" customFormat="1" x14ac:dyDescent="0.2">
      <c r="A392" s="49">
        <f t="shared" si="48"/>
        <v>2</v>
      </c>
      <c r="B392" s="50">
        <f t="shared" ca="1" si="35"/>
        <v>2</v>
      </c>
      <c r="C392" s="50">
        <f t="shared" ca="1" si="50"/>
        <v>2</v>
      </c>
      <c r="D392" s="50">
        <f t="shared" ca="1" si="36"/>
        <v>4</v>
      </c>
      <c r="E392" s="50">
        <f t="shared" ca="1" si="51"/>
        <v>2</v>
      </c>
      <c r="F392" s="50">
        <f t="shared" ca="1" si="52"/>
        <v>15</v>
      </c>
      <c r="G392" s="50">
        <f t="shared" ca="1" si="53"/>
        <v>0</v>
      </c>
      <c r="H392" s="50">
        <f t="shared" ca="1" si="54"/>
        <v>0</v>
      </c>
      <c r="I392" s="50">
        <f t="shared" ca="1" si="55"/>
        <v>0</v>
      </c>
      <c r="J392" s="50">
        <f t="shared" ca="1" si="56"/>
        <v>4</v>
      </c>
      <c r="K392" s="50" t="e">
        <f t="shared" ca="1" si="57"/>
        <v>#N/A</v>
      </c>
      <c r="L392" s="51" t="s">
        <v>52</v>
      </c>
      <c r="M392" s="52" t="s">
        <v>58</v>
      </c>
      <c r="N392" s="53" t="s">
        <v>58</v>
      </c>
      <c r="O392" s="54" t="s">
        <v>808</v>
      </c>
      <c r="P392" s="55" t="s">
        <v>49</v>
      </c>
      <c r="Q392" s="56"/>
      <c r="R392" s="57" t="s">
        <v>611</v>
      </c>
      <c r="S392" s="58" t="s">
        <v>48</v>
      </c>
      <c r="T392" s="59"/>
      <c r="U392" s="60"/>
      <c r="V392" s="60"/>
      <c r="W392" s="61"/>
      <c r="X392" s="62" t="s">
        <v>9</v>
      </c>
      <c r="Y392" s="63"/>
      <c r="Z392" s="63"/>
    </row>
    <row r="393" spans="1:26" s="64" customFormat="1" x14ac:dyDescent="0.2">
      <c r="A393" s="49" t="str">
        <f t="shared" si="48"/>
        <v>S</v>
      </c>
      <c r="B393" s="50">
        <f t="shared" ca="1" si="35"/>
        <v>2</v>
      </c>
      <c r="C393" s="50" t="str">
        <f t="shared" ca="1" si="50"/>
        <v>S</v>
      </c>
      <c r="D393" s="50">
        <f t="shared" ca="1" si="36"/>
        <v>0</v>
      </c>
      <c r="E393" s="50">
        <f t="shared" ca="1" si="51"/>
        <v>2</v>
      </c>
      <c r="F393" s="50">
        <f t="shared" ca="1" si="52"/>
        <v>15</v>
      </c>
      <c r="G393" s="50">
        <f t="shared" ca="1" si="53"/>
        <v>0</v>
      </c>
      <c r="H393" s="50">
        <f t="shared" ca="1" si="54"/>
        <v>0</v>
      </c>
      <c r="I393" s="50">
        <f t="shared" ca="1" si="55"/>
        <v>0</v>
      </c>
      <c r="J393" s="50">
        <f t="shared" ca="1" si="56"/>
        <v>0</v>
      </c>
      <c r="K393" s="50">
        <f t="shared" ca="1" si="57"/>
        <v>0</v>
      </c>
      <c r="L393" s="51" t="s">
        <v>52</v>
      </c>
      <c r="M393" s="52" t="s">
        <v>47</v>
      </c>
      <c r="N393" s="53" t="s">
        <v>47</v>
      </c>
      <c r="O393" s="54" t="s">
        <v>809</v>
      </c>
      <c r="P393" s="55" t="s">
        <v>57</v>
      </c>
      <c r="Q393" s="56">
        <v>270501</v>
      </c>
      <c r="R393" s="57" t="s">
        <v>613</v>
      </c>
      <c r="S393" s="58" t="s">
        <v>82</v>
      </c>
      <c r="T393" s="59">
        <v>89.67</v>
      </c>
      <c r="U393" s="60"/>
      <c r="V393" s="60"/>
      <c r="W393" s="61"/>
      <c r="X393" s="62" t="s">
        <v>9</v>
      </c>
      <c r="Y393" s="63"/>
      <c r="Z393" s="63"/>
    </row>
    <row r="394" spans="1:26" s="64" customFormat="1" ht="22.5" x14ac:dyDescent="0.2">
      <c r="A394" s="49" t="str">
        <f t="shared" si="48"/>
        <v>S</v>
      </c>
      <c r="B394" s="50">
        <f t="shared" ca="1" si="35"/>
        <v>2</v>
      </c>
      <c r="C394" s="50" t="str">
        <f t="shared" ca="1" si="50"/>
        <v>S</v>
      </c>
      <c r="D394" s="50">
        <f t="shared" ca="1" si="36"/>
        <v>0</v>
      </c>
      <c r="E394" s="50">
        <f t="shared" ca="1" si="51"/>
        <v>2</v>
      </c>
      <c r="F394" s="50">
        <f t="shared" ca="1" si="52"/>
        <v>15</v>
      </c>
      <c r="G394" s="50">
        <f t="shared" ca="1" si="53"/>
        <v>0</v>
      </c>
      <c r="H394" s="50">
        <f t="shared" ca="1" si="54"/>
        <v>0</v>
      </c>
      <c r="I394" s="50">
        <f t="shared" ca="1" si="55"/>
        <v>0</v>
      </c>
      <c r="J394" s="50">
        <f t="shared" ca="1" si="56"/>
        <v>0</v>
      </c>
      <c r="K394" s="50">
        <f t="shared" ca="1" si="57"/>
        <v>0</v>
      </c>
      <c r="L394" s="51" t="s">
        <v>52</v>
      </c>
      <c r="M394" s="52" t="s">
        <v>47</v>
      </c>
      <c r="N394" s="53" t="s">
        <v>47</v>
      </c>
      <c r="O394" s="54" t="s">
        <v>810</v>
      </c>
      <c r="P394" s="55" t="s">
        <v>57</v>
      </c>
      <c r="Q394" s="56">
        <v>271303</v>
      </c>
      <c r="R394" s="57" t="s">
        <v>811</v>
      </c>
      <c r="S394" s="58" t="s">
        <v>812</v>
      </c>
      <c r="T394" s="59">
        <v>12.6</v>
      </c>
      <c r="U394" s="60"/>
      <c r="V394" s="60"/>
      <c r="W394" s="61"/>
      <c r="X394" s="62" t="s">
        <v>9</v>
      </c>
      <c r="Y394" s="63"/>
      <c r="Z394" s="63"/>
    </row>
    <row r="395" spans="1:26" s="64" customFormat="1" x14ac:dyDescent="0.2">
      <c r="A395" s="49" t="str">
        <f t="shared" si="48"/>
        <v>S</v>
      </c>
      <c r="B395" s="50">
        <f t="shared" ca="1" si="35"/>
        <v>2</v>
      </c>
      <c r="C395" s="50" t="str">
        <f t="shared" ca="1" si="50"/>
        <v>S</v>
      </c>
      <c r="D395" s="50">
        <f t="shared" ca="1" si="36"/>
        <v>0</v>
      </c>
      <c r="E395" s="50">
        <f t="shared" ca="1" si="51"/>
        <v>2</v>
      </c>
      <c r="F395" s="50">
        <f t="shared" ca="1" si="52"/>
        <v>15</v>
      </c>
      <c r="G395" s="50">
        <f t="shared" ca="1" si="53"/>
        <v>0</v>
      </c>
      <c r="H395" s="50">
        <f t="shared" ca="1" si="54"/>
        <v>0</v>
      </c>
      <c r="I395" s="50">
        <f t="shared" ca="1" si="55"/>
        <v>0</v>
      </c>
      <c r="J395" s="50">
        <f t="shared" ca="1" si="56"/>
        <v>0</v>
      </c>
      <c r="K395" s="50">
        <f t="shared" ca="1" si="57"/>
        <v>0</v>
      </c>
      <c r="L395" s="51" t="s">
        <v>52</v>
      </c>
      <c r="M395" s="52" t="s">
        <v>47</v>
      </c>
      <c r="N395" s="53" t="s">
        <v>47</v>
      </c>
      <c r="O395" s="54" t="s">
        <v>813</v>
      </c>
      <c r="P395" s="55" t="s">
        <v>57</v>
      </c>
      <c r="Q395" s="56">
        <v>271608</v>
      </c>
      <c r="R395" s="57" t="s">
        <v>814</v>
      </c>
      <c r="S395" s="58" t="s">
        <v>82</v>
      </c>
      <c r="T395" s="59">
        <v>1.4824999999999999</v>
      </c>
      <c r="U395" s="60"/>
      <c r="V395" s="60"/>
      <c r="W395" s="61"/>
      <c r="X395" s="62" t="s">
        <v>9</v>
      </c>
      <c r="Y395" s="63"/>
      <c r="Z395" s="63"/>
    </row>
    <row r="396" spans="1:26" s="64" customFormat="1" ht="14.25" x14ac:dyDescent="0.2">
      <c r="A396" s="49">
        <f t="shared" si="48"/>
        <v>1</v>
      </c>
      <c r="B396" s="50">
        <f t="shared" ca="1" si="35"/>
        <v>1</v>
      </c>
      <c r="C396" s="50">
        <f t="shared" ca="1" si="50"/>
        <v>1</v>
      </c>
      <c r="D396" s="50">
        <f t="shared" ca="1" si="36"/>
        <v>36</v>
      </c>
      <c r="E396" s="50">
        <f t="shared" ca="1" si="51"/>
        <v>3</v>
      </c>
      <c r="F396" s="50">
        <f t="shared" ca="1" si="52"/>
        <v>0</v>
      </c>
      <c r="G396" s="50">
        <f t="shared" ca="1" si="53"/>
        <v>0</v>
      </c>
      <c r="H396" s="50">
        <f t="shared" ca="1" si="54"/>
        <v>0</v>
      </c>
      <c r="I396" s="50">
        <f t="shared" ca="1" si="55"/>
        <v>0</v>
      </c>
      <c r="J396" s="50">
        <f t="shared" ca="1" si="56"/>
        <v>36</v>
      </c>
      <c r="K396" s="50" t="e">
        <f t="shared" ca="1" si="57"/>
        <v>#N/A</v>
      </c>
      <c r="L396" s="51" t="s">
        <v>52</v>
      </c>
      <c r="M396" s="52" t="s">
        <v>55</v>
      </c>
      <c r="N396" s="53" t="s">
        <v>55</v>
      </c>
      <c r="O396" s="54" t="s">
        <v>815</v>
      </c>
      <c r="P396" s="55" t="s">
        <v>49</v>
      </c>
      <c r="Q396" s="56"/>
      <c r="R396" s="82" t="s">
        <v>816</v>
      </c>
      <c r="S396" s="58" t="s">
        <v>48</v>
      </c>
      <c r="T396" s="59"/>
      <c r="U396" s="60"/>
      <c r="V396" s="60"/>
      <c r="W396" s="61"/>
      <c r="X396" s="62" t="s">
        <v>9</v>
      </c>
      <c r="Y396" s="63"/>
      <c r="Z396" s="63"/>
    </row>
    <row r="397" spans="1:26" s="64" customFormat="1" x14ac:dyDescent="0.2">
      <c r="A397" s="49">
        <f t="shared" si="48"/>
        <v>2</v>
      </c>
      <c r="B397" s="50">
        <f t="shared" ca="1" si="35"/>
        <v>2</v>
      </c>
      <c r="C397" s="50">
        <f t="shared" ca="1" si="50"/>
        <v>2</v>
      </c>
      <c r="D397" s="50">
        <f t="shared" ca="1" si="36"/>
        <v>2</v>
      </c>
      <c r="E397" s="50">
        <f t="shared" ca="1" si="51"/>
        <v>3</v>
      </c>
      <c r="F397" s="50">
        <f t="shared" ca="1" si="52"/>
        <v>1</v>
      </c>
      <c r="G397" s="50">
        <f t="shared" ca="1" si="53"/>
        <v>0</v>
      </c>
      <c r="H397" s="50">
        <f t="shared" ca="1" si="54"/>
        <v>0</v>
      </c>
      <c r="I397" s="50">
        <f t="shared" ca="1" si="55"/>
        <v>0</v>
      </c>
      <c r="J397" s="50">
        <f t="shared" ca="1" si="56"/>
        <v>35</v>
      </c>
      <c r="K397" s="50">
        <f t="shared" ca="1" si="57"/>
        <v>2</v>
      </c>
      <c r="L397" s="51" t="s">
        <v>52</v>
      </c>
      <c r="M397" s="52" t="s">
        <v>58</v>
      </c>
      <c r="N397" s="53" t="s">
        <v>58</v>
      </c>
      <c r="O397" s="54" t="s">
        <v>817</v>
      </c>
      <c r="P397" s="55" t="s">
        <v>49</v>
      </c>
      <c r="Q397" s="56"/>
      <c r="R397" s="89" t="s">
        <v>60</v>
      </c>
      <c r="S397" s="58" t="s">
        <v>48</v>
      </c>
      <c r="T397" s="59"/>
      <c r="U397" s="60"/>
      <c r="V397" s="60"/>
      <c r="W397" s="61"/>
      <c r="X397" s="62" t="s">
        <v>9</v>
      </c>
      <c r="Y397" s="63"/>
      <c r="Z397" s="63"/>
    </row>
    <row r="398" spans="1:26" s="64" customFormat="1" ht="33.75" x14ac:dyDescent="0.2">
      <c r="A398" s="49" t="str">
        <f t="shared" si="48"/>
        <v>S</v>
      </c>
      <c r="B398" s="50">
        <f t="shared" ca="1" si="35"/>
        <v>2</v>
      </c>
      <c r="C398" s="50" t="str">
        <f t="shared" ca="1" si="50"/>
        <v>S</v>
      </c>
      <c r="D398" s="50">
        <f t="shared" ca="1" si="36"/>
        <v>0</v>
      </c>
      <c r="E398" s="50">
        <f t="shared" ca="1" si="51"/>
        <v>3</v>
      </c>
      <c r="F398" s="50">
        <f t="shared" ca="1" si="52"/>
        <v>1</v>
      </c>
      <c r="G398" s="50">
        <f t="shared" ca="1" si="53"/>
        <v>0</v>
      </c>
      <c r="H398" s="50">
        <f t="shared" ca="1" si="54"/>
        <v>0</v>
      </c>
      <c r="I398" s="50">
        <f t="shared" ca="1" si="55"/>
        <v>0</v>
      </c>
      <c r="J398" s="50">
        <f t="shared" ca="1" si="56"/>
        <v>0</v>
      </c>
      <c r="K398" s="50">
        <f t="shared" ca="1" si="57"/>
        <v>0</v>
      </c>
      <c r="L398" s="51" t="s">
        <v>52</v>
      </c>
      <c r="M398" s="52" t="s">
        <v>47</v>
      </c>
      <c r="N398" s="53" t="s">
        <v>47</v>
      </c>
      <c r="O398" s="54" t="s">
        <v>818</v>
      </c>
      <c r="P398" s="55" t="s">
        <v>57</v>
      </c>
      <c r="Q398" s="56">
        <v>20701</v>
      </c>
      <c r="R398" s="57" t="s">
        <v>819</v>
      </c>
      <c r="S398" s="58" t="s">
        <v>82</v>
      </c>
      <c r="T398" s="59">
        <v>10.08</v>
      </c>
      <c r="U398" s="60"/>
      <c r="V398" s="60"/>
      <c r="W398" s="61"/>
      <c r="X398" s="62" t="s">
        <v>9</v>
      </c>
      <c r="Y398" s="63"/>
      <c r="Z398" s="63"/>
    </row>
    <row r="399" spans="1:26" s="64" customFormat="1" x14ac:dyDescent="0.2">
      <c r="A399" s="49">
        <f t="shared" si="48"/>
        <v>2</v>
      </c>
      <c r="B399" s="50">
        <f t="shared" ca="1" si="35"/>
        <v>2</v>
      </c>
      <c r="C399" s="50">
        <f t="shared" ca="1" si="50"/>
        <v>2</v>
      </c>
      <c r="D399" s="50">
        <f t="shared" ca="1" si="36"/>
        <v>3</v>
      </c>
      <c r="E399" s="50">
        <f t="shared" ca="1" si="51"/>
        <v>3</v>
      </c>
      <c r="F399" s="50">
        <f t="shared" ca="1" si="52"/>
        <v>2</v>
      </c>
      <c r="G399" s="50">
        <f t="shared" ca="1" si="53"/>
        <v>0</v>
      </c>
      <c r="H399" s="50">
        <f t="shared" ca="1" si="54"/>
        <v>0</v>
      </c>
      <c r="I399" s="50">
        <f t="shared" ca="1" si="55"/>
        <v>0</v>
      </c>
      <c r="J399" s="50">
        <f t="shared" ca="1" si="56"/>
        <v>33</v>
      </c>
      <c r="K399" s="50">
        <f t="shared" ca="1" si="57"/>
        <v>3</v>
      </c>
      <c r="L399" s="51" t="s">
        <v>52</v>
      </c>
      <c r="M399" s="52" t="s">
        <v>58</v>
      </c>
      <c r="N399" s="53" t="s">
        <v>58</v>
      </c>
      <c r="O399" s="54" t="s">
        <v>820</v>
      </c>
      <c r="P399" s="55" t="s">
        <v>57</v>
      </c>
      <c r="Q399" s="56"/>
      <c r="R399" s="89" t="s">
        <v>118</v>
      </c>
      <c r="S399" s="58" t="s">
        <v>48</v>
      </c>
      <c r="T399" s="59"/>
      <c r="U399" s="60"/>
      <c r="V399" s="60"/>
      <c r="W399" s="61"/>
      <c r="X399" s="62" t="s">
        <v>9</v>
      </c>
      <c r="Y399" s="63"/>
      <c r="Z399" s="63"/>
    </row>
    <row r="400" spans="1:26" s="64" customFormat="1" ht="22.5" x14ac:dyDescent="0.2">
      <c r="A400" s="49" t="str">
        <f t="shared" si="48"/>
        <v>S</v>
      </c>
      <c r="B400" s="50">
        <f t="shared" ca="1" si="35"/>
        <v>2</v>
      </c>
      <c r="C400" s="50" t="str">
        <f t="shared" ca="1" si="50"/>
        <v>S</v>
      </c>
      <c r="D400" s="50">
        <f t="shared" ca="1" si="36"/>
        <v>0</v>
      </c>
      <c r="E400" s="50">
        <f t="shared" ca="1" si="51"/>
        <v>3</v>
      </c>
      <c r="F400" s="50">
        <f t="shared" ca="1" si="52"/>
        <v>2</v>
      </c>
      <c r="G400" s="50">
        <f t="shared" ca="1" si="53"/>
        <v>0</v>
      </c>
      <c r="H400" s="50">
        <f t="shared" ca="1" si="54"/>
        <v>0</v>
      </c>
      <c r="I400" s="50">
        <f t="shared" ca="1" si="55"/>
        <v>0</v>
      </c>
      <c r="J400" s="50">
        <f t="shared" ca="1" si="56"/>
        <v>0</v>
      </c>
      <c r="K400" s="50">
        <f t="shared" ca="1" si="57"/>
        <v>0</v>
      </c>
      <c r="L400" s="51" t="s">
        <v>52</v>
      </c>
      <c r="M400" s="52" t="s">
        <v>47</v>
      </c>
      <c r="N400" s="53" t="s">
        <v>47</v>
      </c>
      <c r="O400" s="54" t="s">
        <v>821</v>
      </c>
      <c r="P400" s="55" t="s">
        <v>49</v>
      </c>
      <c r="Q400" s="56">
        <v>72900</v>
      </c>
      <c r="R400" s="57" t="s">
        <v>120</v>
      </c>
      <c r="S400" s="58" t="s">
        <v>73</v>
      </c>
      <c r="T400" s="59">
        <v>3</v>
      </c>
      <c r="U400" s="60"/>
      <c r="V400" s="60"/>
      <c r="W400" s="61"/>
      <c r="X400" s="62" t="s">
        <v>9</v>
      </c>
      <c r="Y400" s="63"/>
      <c r="Z400" s="63"/>
    </row>
    <row r="401" spans="1:26" s="64" customFormat="1" x14ac:dyDescent="0.2">
      <c r="A401" s="49" t="str">
        <f t="shared" si="48"/>
        <v>S</v>
      </c>
      <c r="B401" s="50">
        <f t="shared" ca="1" si="35"/>
        <v>2</v>
      </c>
      <c r="C401" s="50" t="str">
        <f t="shared" ca="1" si="50"/>
        <v>S</v>
      </c>
      <c r="D401" s="50">
        <f t="shared" ca="1" si="36"/>
        <v>0</v>
      </c>
      <c r="E401" s="50">
        <f t="shared" ca="1" si="51"/>
        <v>3</v>
      </c>
      <c r="F401" s="50">
        <f t="shared" ca="1" si="52"/>
        <v>2</v>
      </c>
      <c r="G401" s="50">
        <f t="shared" ca="1" si="53"/>
        <v>0</v>
      </c>
      <c r="H401" s="50">
        <f t="shared" ca="1" si="54"/>
        <v>0</v>
      </c>
      <c r="I401" s="50">
        <f t="shared" ca="1" si="55"/>
        <v>0</v>
      </c>
      <c r="J401" s="50">
        <f t="shared" ca="1" si="56"/>
        <v>0</v>
      </c>
      <c r="K401" s="50">
        <f t="shared" ca="1" si="57"/>
        <v>0</v>
      </c>
      <c r="L401" s="51" t="s">
        <v>52</v>
      </c>
      <c r="M401" s="52" t="s">
        <v>47</v>
      </c>
      <c r="N401" s="53" t="s">
        <v>47</v>
      </c>
      <c r="O401" s="54" t="s">
        <v>822</v>
      </c>
      <c r="P401" s="55" t="s">
        <v>49</v>
      </c>
      <c r="Q401" s="56">
        <v>72897</v>
      </c>
      <c r="R401" s="57" t="s">
        <v>122</v>
      </c>
      <c r="S401" s="58" t="s">
        <v>73</v>
      </c>
      <c r="T401" s="59">
        <v>3</v>
      </c>
      <c r="U401" s="60"/>
      <c r="V401" s="60"/>
      <c r="W401" s="61"/>
      <c r="X401" s="62" t="s">
        <v>9</v>
      </c>
      <c r="Y401" s="63"/>
      <c r="Z401" s="63"/>
    </row>
    <row r="402" spans="1:26" s="64" customFormat="1" x14ac:dyDescent="0.2">
      <c r="A402" s="49">
        <f t="shared" si="48"/>
        <v>2</v>
      </c>
      <c r="B402" s="50">
        <f t="shared" ca="1" si="35"/>
        <v>2</v>
      </c>
      <c r="C402" s="50">
        <f t="shared" ca="1" si="50"/>
        <v>2</v>
      </c>
      <c r="D402" s="50">
        <f t="shared" ca="1" si="36"/>
        <v>9</v>
      </c>
      <c r="E402" s="50">
        <f t="shared" ca="1" si="51"/>
        <v>3</v>
      </c>
      <c r="F402" s="50">
        <f t="shared" ca="1" si="52"/>
        <v>3</v>
      </c>
      <c r="G402" s="50">
        <f t="shared" ca="1" si="53"/>
        <v>0</v>
      </c>
      <c r="H402" s="50">
        <f t="shared" ca="1" si="54"/>
        <v>0</v>
      </c>
      <c r="I402" s="50">
        <f t="shared" ca="1" si="55"/>
        <v>0</v>
      </c>
      <c r="J402" s="50">
        <f t="shared" ca="1" si="56"/>
        <v>30</v>
      </c>
      <c r="K402" s="50">
        <f t="shared" ca="1" si="57"/>
        <v>9</v>
      </c>
      <c r="L402" s="51" t="s">
        <v>52</v>
      </c>
      <c r="M402" s="52" t="s">
        <v>58</v>
      </c>
      <c r="N402" s="53" t="s">
        <v>58</v>
      </c>
      <c r="O402" s="54" t="s">
        <v>823</v>
      </c>
      <c r="P402" s="55" t="s">
        <v>57</v>
      </c>
      <c r="Q402" s="56"/>
      <c r="R402" s="89" t="s">
        <v>634</v>
      </c>
      <c r="S402" s="58" t="s">
        <v>48</v>
      </c>
      <c r="T402" s="59"/>
      <c r="U402" s="60"/>
      <c r="V402" s="60"/>
      <c r="W402" s="61"/>
      <c r="X402" s="62" t="s">
        <v>9</v>
      </c>
      <c r="Y402" s="63"/>
      <c r="Z402" s="63"/>
    </row>
    <row r="403" spans="1:26" s="64" customFormat="1" ht="33.75" x14ac:dyDescent="0.2">
      <c r="A403" s="49" t="str">
        <f t="shared" si="48"/>
        <v>S</v>
      </c>
      <c r="B403" s="50">
        <f t="shared" ca="1" si="35"/>
        <v>2</v>
      </c>
      <c r="C403" s="50" t="str">
        <f t="shared" ca="1" si="50"/>
        <v>S</v>
      </c>
      <c r="D403" s="50">
        <f t="shared" ca="1" si="36"/>
        <v>0</v>
      </c>
      <c r="E403" s="50">
        <f t="shared" ca="1" si="51"/>
        <v>3</v>
      </c>
      <c r="F403" s="50">
        <f t="shared" ca="1" si="52"/>
        <v>3</v>
      </c>
      <c r="G403" s="50">
        <f t="shared" ca="1" si="53"/>
        <v>0</v>
      </c>
      <c r="H403" s="50">
        <f t="shared" ca="1" si="54"/>
        <v>0</v>
      </c>
      <c r="I403" s="50">
        <f t="shared" ca="1" si="55"/>
        <v>0</v>
      </c>
      <c r="J403" s="50">
        <f t="shared" ca="1" si="56"/>
        <v>0</v>
      </c>
      <c r="K403" s="50">
        <f t="shared" ca="1" si="57"/>
        <v>0</v>
      </c>
      <c r="L403" s="51" t="s">
        <v>52</v>
      </c>
      <c r="M403" s="52" t="s">
        <v>47</v>
      </c>
      <c r="N403" s="53" t="s">
        <v>47</v>
      </c>
      <c r="O403" s="54" t="s">
        <v>824</v>
      </c>
      <c r="P403" s="55" t="s">
        <v>49</v>
      </c>
      <c r="Q403" s="56">
        <v>96534</v>
      </c>
      <c r="R403" s="57" t="s">
        <v>644</v>
      </c>
      <c r="S403" s="58" t="s">
        <v>66</v>
      </c>
      <c r="T403" s="59">
        <v>5.28</v>
      </c>
      <c r="U403" s="60"/>
      <c r="V403" s="60"/>
      <c r="W403" s="61"/>
      <c r="X403" s="62" t="s">
        <v>645</v>
      </c>
      <c r="Y403" s="63"/>
      <c r="Z403" s="63"/>
    </row>
    <row r="404" spans="1:26" s="64" customFormat="1" ht="22.5" x14ac:dyDescent="0.2">
      <c r="A404" s="49" t="str">
        <f t="shared" si="48"/>
        <v>S</v>
      </c>
      <c r="B404" s="50">
        <f t="shared" ca="1" si="35"/>
        <v>2</v>
      </c>
      <c r="C404" s="50" t="str">
        <f t="shared" ca="1" si="50"/>
        <v>S</v>
      </c>
      <c r="D404" s="50">
        <f t="shared" ca="1" si="36"/>
        <v>0</v>
      </c>
      <c r="E404" s="50">
        <f t="shared" ca="1" si="51"/>
        <v>3</v>
      </c>
      <c r="F404" s="50">
        <f t="shared" ca="1" si="52"/>
        <v>3</v>
      </c>
      <c r="G404" s="50">
        <f t="shared" ca="1" si="53"/>
        <v>0</v>
      </c>
      <c r="H404" s="50">
        <f t="shared" ca="1" si="54"/>
        <v>0</v>
      </c>
      <c r="I404" s="50">
        <f t="shared" ca="1" si="55"/>
        <v>0</v>
      </c>
      <c r="J404" s="50">
        <f t="shared" ca="1" si="56"/>
        <v>0</v>
      </c>
      <c r="K404" s="50">
        <f t="shared" ca="1" si="57"/>
        <v>0</v>
      </c>
      <c r="L404" s="51" t="s">
        <v>52</v>
      </c>
      <c r="M404" s="52" t="s">
        <v>47</v>
      </c>
      <c r="N404" s="53" t="s">
        <v>47</v>
      </c>
      <c r="O404" s="54" t="s">
        <v>825</v>
      </c>
      <c r="P404" s="55" t="s">
        <v>49</v>
      </c>
      <c r="Q404" s="56">
        <v>96523</v>
      </c>
      <c r="R404" s="57" t="s">
        <v>826</v>
      </c>
      <c r="S404" s="58" t="s">
        <v>73</v>
      </c>
      <c r="T404" s="59">
        <v>1.0289999999999999</v>
      </c>
      <c r="U404" s="60"/>
      <c r="V404" s="60"/>
      <c r="W404" s="61"/>
      <c r="X404" s="62" t="s">
        <v>827</v>
      </c>
      <c r="Y404" s="63"/>
      <c r="Z404" s="63"/>
    </row>
    <row r="405" spans="1:26" s="64" customFormat="1" x14ac:dyDescent="0.2">
      <c r="A405" s="49" t="str">
        <f t="shared" si="48"/>
        <v>S</v>
      </c>
      <c r="B405" s="50">
        <f t="shared" ca="1" si="35"/>
        <v>2</v>
      </c>
      <c r="C405" s="50" t="str">
        <f t="shared" ca="1" si="50"/>
        <v>S</v>
      </c>
      <c r="D405" s="50">
        <f t="shared" ca="1" si="36"/>
        <v>0</v>
      </c>
      <c r="E405" s="50">
        <f t="shared" ca="1" si="51"/>
        <v>3</v>
      </c>
      <c r="F405" s="50">
        <f t="shared" ca="1" si="52"/>
        <v>3</v>
      </c>
      <c r="G405" s="50">
        <f t="shared" ca="1" si="53"/>
        <v>0</v>
      </c>
      <c r="H405" s="50">
        <f t="shared" ca="1" si="54"/>
        <v>0</v>
      </c>
      <c r="I405" s="50">
        <f t="shared" ca="1" si="55"/>
        <v>0</v>
      </c>
      <c r="J405" s="50">
        <f t="shared" ca="1" si="56"/>
        <v>0</v>
      </c>
      <c r="K405" s="50">
        <f t="shared" ca="1" si="57"/>
        <v>0</v>
      </c>
      <c r="L405" s="51" t="s">
        <v>52</v>
      </c>
      <c r="M405" s="52" t="s">
        <v>47</v>
      </c>
      <c r="N405" s="53" t="s">
        <v>47</v>
      </c>
      <c r="O405" s="54" t="s">
        <v>828</v>
      </c>
      <c r="P405" s="55" t="s">
        <v>57</v>
      </c>
      <c r="Q405" s="56">
        <v>50902</v>
      </c>
      <c r="R405" s="57" t="s">
        <v>829</v>
      </c>
      <c r="S405" s="58" t="s">
        <v>82</v>
      </c>
      <c r="T405" s="59">
        <v>1</v>
      </c>
      <c r="U405" s="60"/>
      <c r="V405" s="60"/>
      <c r="W405" s="61"/>
      <c r="X405" s="62" t="s">
        <v>9</v>
      </c>
      <c r="Y405" s="63"/>
      <c r="Z405" s="63"/>
    </row>
    <row r="406" spans="1:26" s="64" customFormat="1" x14ac:dyDescent="0.2">
      <c r="A406" s="49" t="str">
        <f t="shared" si="48"/>
        <v>S</v>
      </c>
      <c r="B406" s="50">
        <f t="shared" ca="1" si="35"/>
        <v>2</v>
      </c>
      <c r="C406" s="50" t="str">
        <f t="shared" ca="1" si="50"/>
        <v>S</v>
      </c>
      <c r="D406" s="50">
        <f t="shared" ca="1" si="36"/>
        <v>0</v>
      </c>
      <c r="E406" s="50">
        <f t="shared" ca="1" si="51"/>
        <v>3</v>
      </c>
      <c r="F406" s="50">
        <f t="shared" ca="1" si="52"/>
        <v>3</v>
      </c>
      <c r="G406" s="50">
        <f t="shared" ca="1" si="53"/>
        <v>0</v>
      </c>
      <c r="H406" s="50">
        <f t="shared" ca="1" si="54"/>
        <v>0</v>
      </c>
      <c r="I406" s="50">
        <f t="shared" ca="1" si="55"/>
        <v>0</v>
      </c>
      <c r="J406" s="50">
        <f t="shared" ca="1" si="56"/>
        <v>0</v>
      </c>
      <c r="K406" s="50">
        <f t="shared" ca="1" si="57"/>
        <v>0</v>
      </c>
      <c r="L406" s="51" t="s">
        <v>52</v>
      </c>
      <c r="M406" s="52" t="s">
        <v>47</v>
      </c>
      <c r="N406" s="53" t="s">
        <v>47</v>
      </c>
      <c r="O406" s="54" t="s">
        <v>830</v>
      </c>
      <c r="P406" s="55" t="s">
        <v>49</v>
      </c>
      <c r="Q406" s="56">
        <v>96995</v>
      </c>
      <c r="R406" s="57" t="s">
        <v>626</v>
      </c>
      <c r="S406" s="58" t="s">
        <v>73</v>
      </c>
      <c r="T406" s="59">
        <v>0.44899999999999995</v>
      </c>
      <c r="U406" s="60"/>
      <c r="V406" s="60"/>
      <c r="W406" s="61"/>
      <c r="X406" s="62" t="s">
        <v>627</v>
      </c>
      <c r="Y406" s="63"/>
      <c r="Z406" s="63"/>
    </row>
    <row r="407" spans="1:26" s="64" customFormat="1" ht="22.5" x14ac:dyDescent="0.2">
      <c r="A407" s="49" t="str">
        <f t="shared" si="48"/>
        <v>S</v>
      </c>
      <c r="B407" s="50">
        <f t="shared" ca="1" si="35"/>
        <v>2</v>
      </c>
      <c r="C407" s="50" t="str">
        <f t="shared" ca="1" si="50"/>
        <v>S</v>
      </c>
      <c r="D407" s="50">
        <f t="shared" ca="1" si="36"/>
        <v>0</v>
      </c>
      <c r="E407" s="50">
        <f t="shared" ca="1" si="51"/>
        <v>3</v>
      </c>
      <c r="F407" s="50">
        <f t="shared" ca="1" si="52"/>
        <v>3</v>
      </c>
      <c r="G407" s="50">
        <f t="shared" ca="1" si="53"/>
        <v>0</v>
      </c>
      <c r="H407" s="50">
        <f t="shared" ca="1" si="54"/>
        <v>0</v>
      </c>
      <c r="I407" s="50">
        <f t="shared" ca="1" si="55"/>
        <v>0</v>
      </c>
      <c r="J407" s="50">
        <f t="shared" ref="J407:J470" ca="1" si="59">IF(OR($C407="S",$C407=0),0,MATCH(0,OFFSET($D407,1,$C407,ROW($C$432)-ROW($C407)),0))</f>
        <v>0</v>
      </c>
      <c r="K407" s="50">
        <f t="shared" ref="K407:K470" ca="1" si="60">IF(OR($C407="S",$C407=0),0,MATCH(OFFSET($D407,0,$C407)+1,OFFSET($D407,1,$C407,ROW($C$432)-ROW($C407)),0))</f>
        <v>0</v>
      </c>
      <c r="L407" s="51" t="s">
        <v>52</v>
      </c>
      <c r="M407" s="52" t="s">
        <v>47</v>
      </c>
      <c r="N407" s="53" t="s">
        <v>47</v>
      </c>
      <c r="O407" s="54" t="s">
        <v>831</v>
      </c>
      <c r="P407" s="55" t="s">
        <v>49</v>
      </c>
      <c r="Q407" s="56">
        <v>94964</v>
      </c>
      <c r="R407" s="57" t="s">
        <v>649</v>
      </c>
      <c r="S407" s="58" t="s">
        <v>73</v>
      </c>
      <c r="T407" s="59">
        <v>0.57999999999999996</v>
      </c>
      <c r="U407" s="60"/>
      <c r="V407" s="60"/>
      <c r="W407" s="61"/>
      <c r="X407" s="62" t="s">
        <v>9</v>
      </c>
      <c r="Y407" s="63"/>
      <c r="Z407" s="63"/>
    </row>
    <row r="408" spans="1:26" s="64" customFormat="1" x14ac:dyDescent="0.2">
      <c r="A408" s="49" t="str">
        <f t="shared" si="48"/>
        <v>S</v>
      </c>
      <c r="B408" s="50">
        <f t="shared" ca="1" si="35"/>
        <v>2</v>
      </c>
      <c r="C408" s="50" t="str">
        <f t="shared" ca="1" si="50"/>
        <v>S</v>
      </c>
      <c r="D408" s="50">
        <f t="shared" ca="1" si="36"/>
        <v>0</v>
      </c>
      <c r="E408" s="50">
        <f t="shared" ca="1" si="51"/>
        <v>3</v>
      </c>
      <c r="F408" s="50">
        <f t="shared" ca="1" si="52"/>
        <v>3</v>
      </c>
      <c r="G408" s="50">
        <f t="shared" ca="1" si="53"/>
        <v>0</v>
      </c>
      <c r="H408" s="50">
        <f t="shared" ca="1" si="54"/>
        <v>0</v>
      </c>
      <c r="I408" s="50">
        <f t="shared" ca="1" si="55"/>
        <v>0</v>
      </c>
      <c r="J408" s="50">
        <f t="shared" ca="1" si="59"/>
        <v>0</v>
      </c>
      <c r="K408" s="50">
        <f t="shared" ca="1" si="60"/>
        <v>0</v>
      </c>
      <c r="L408" s="51" t="s">
        <v>52</v>
      </c>
      <c r="M408" s="52" t="s">
        <v>47</v>
      </c>
      <c r="N408" s="53" t="s">
        <v>47</v>
      </c>
      <c r="O408" s="54" t="s">
        <v>832</v>
      </c>
      <c r="P408" s="55" t="s">
        <v>49</v>
      </c>
      <c r="Q408" s="56" t="s">
        <v>833</v>
      </c>
      <c r="R408" s="57" t="s">
        <v>834</v>
      </c>
      <c r="S408" s="58" t="s">
        <v>73</v>
      </c>
      <c r="T408" s="59">
        <v>0.57999999999999996</v>
      </c>
      <c r="U408" s="60"/>
      <c r="V408" s="60"/>
      <c r="W408" s="61"/>
      <c r="X408" s="62" t="s">
        <v>835</v>
      </c>
      <c r="Y408" s="63"/>
      <c r="Z408" s="63"/>
    </row>
    <row r="409" spans="1:26" s="64" customFormat="1" ht="22.5" x14ac:dyDescent="0.2">
      <c r="A409" s="49" t="str">
        <f t="shared" si="48"/>
        <v>S</v>
      </c>
      <c r="B409" s="50">
        <f t="shared" ca="1" si="35"/>
        <v>2</v>
      </c>
      <c r="C409" s="50" t="str">
        <f t="shared" ca="1" si="50"/>
        <v>S</v>
      </c>
      <c r="D409" s="50">
        <f t="shared" ca="1" si="36"/>
        <v>0</v>
      </c>
      <c r="E409" s="50">
        <f t="shared" ca="1" si="51"/>
        <v>3</v>
      </c>
      <c r="F409" s="50">
        <f t="shared" ca="1" si="52"/>
        <v>3</v>
      </c>
      <c r="G409" s="50">
        <f t="shared" ca="1" si="53"/>
        <v>0</v>
      </c>
      <c r="H409" s="50">
        <f t="shared" ca="1" si="54"/>
        <v>0</v>
      </c>
      <c r="I409" s="50">
        <f t="shared" ca="1" si="55"/>
        <v>0</v>
      </c>
      <c r="J409" s="50">
        <f t="shared" ca="1" si="59"/>
        <v>0</v>
      </c>
      <c r="K409" s="50">
        <f t="shared" ca="1" si="60"/>
        <v>0</v>
      </c>
      <c r="L409" s="51" t="s">
        <v>52</v>
      </c>
      <c r="M409" s="52" t="s">
        <v>47</v>
      </c>
      <c r="N409" s="53" t="s">
        <v>47</v>
      </c>
      <c r="O409" s="54" t="s">
        <v>836</v>
      </c>
      <c r="P409" s="55" t="s">
        <v>49</v>
      </c>
      <c r="Q409" s="56">
        <v>96547</v>
      </c>
      <c r="R409" s="57" t="s">
        <v>837</v>
      </c>
      <c r="S409" s="58" t="s">
        <v>654</v>
      </c>
      <c r="T409" s="59">
        <v>13.18181818181818</v>
      </c>
      <c r="U409" s="60"/>
      <c r="V409" s="60"/>
      <c r="W409" s="61"/>
      <c r="X409" s="62" t="s">
        <v>9</v>
      </c>
      <c r="Y409" s="63"/>
      <c r="Z409" s="63"/>
    </row>
    <row r="410" spans="1:26" s="64" customFormat="1" ht="22.5" x14ac:dyDescent="0.2">
      <c r="A410" s="49" t="str">
        <f t="shared" si="48"/>
        <v>S</v>
      </c>
      <c r="B410" s="50">
        <f t="shared" ca="1" si="35"/>
        <v>2</v>
      </c>
      <c r="C410" s="50" t="str">
        <f t="shared" ca="1" si="50"/>
        <v>S</v>
      </c>
      <c r="D410" s="50">
        <f t="shared" ca="1" si="36"/>
        <v>0</v>
      </c>
      <c r="E410" s="50">
        <f t="shared" ca="1" si="51"/>
        <v>3</v>
      </c>
      <c r="F410" s="50">
        <f t="shared" ca="1" si="52"/>
        <v>3</v>
      </c>
      <c r="G410" s="50">
        <f t="shared" ca="1" si="53"/>
        <v>0</v>
      </c>
      <c r="H410" s="50">
        <f t="shared" ca="1" si="54"/>
        <v>0</v>
      </c>
      <c r="I410" s="50">
        <f t="shared" ca="1" si="55"/>
        <v>0</v>
      </c>
      <c r="J410" s="50">
        <f t="shared" ca="1" si="59"/>
        <v>0</v>
      </c>
      <c r="K410" s="50">
        <f t="shared" ca="1" si="60"/>
        <v>0</v>
      </c>
      <c r="L410" s="51" t="s">
        <v>52</v>
      </c>
      <c r="M410" s="52" t="s">
        <v>47</v>
      </c>
      <c r="N410" s="53" t="s">
        <v>47</v>
      </c>
      <c r="O410" s="54" t="s">
        <v>838</v>
      </c>
      <c r="P410" s="55" t="s">
        <v>49</v>
      </c>
      <c r="Q410" s="56">
        <v>96543</v>
      </c>
      <c r="R410" s="57" t="s">
        <v>660</v>
      </c>
      <c r="S410" s="58" t="s">
        <v>654</v>
      </c>
      <c r="T410" s="59">
        <v>8.7272727272727266</v>
      </c>
      <c r="U410" s="60"/>
      <c r="V410" s="60"/>
      <c r="W410" s="61"/>
      <c r="X410" s="62" t="s">
        <v>661</v>
      </c>
      <c r="Y410" s="63"/>
      <c r="Z410" s="63"/>
    </row>
    <row r="411" spans="1:26" s="64" customFormat="1" x14ac:dyDescent="0.2">
      <c r="A411" s="49">
        <f t="shared" si="48"/>
        <v>2</v>
      </c>
      <c r="B411" s="50">
        <f t="shared" ca="1" si="35"/>
        <v>2</v>
      </c>
      <c r="C411" s="50">
        <f t="shared" ca="1" si="50"/>
        <v>2</v>
      </c>
      <c r="D411" s="50">
        <f t="shared" ca="1" si="36"/>
        <v>6</v>
      </c>
      <c r="E411" s="50">
        <f t="shared" ca="1" si="51"/>
        <v>3</v>
      </c>
      <c r="F411" s="50">
        <f t="shared" ca="1" si="52"/>
        <v>4</v>
      </c>
      <c r="G411" s="50">
        <f t="shared" ca="1" si="53"/>
        <v>0</v>
      </c>
      <c r="H411" s="50">
        <f t="shared" ca="1" si="54"/>
        <v>0</v>
      </c>
      <c r="I411" s="50">
        <f t="shared" ca="1" si="55"/>
        <v>0</v>
      </c>
      <c r="J411" s="50">
        <f t="shared" ca="1" si="59"/>
        <v>21</v>
      </c>
      <c r="K411" s="50">
        <f t="shared" ca="1" si="60"/>
        <v>6</v>
      </c>
      <c r="L411" s="51" t="s">
        <v>52</v>
      </c>
      <c r="M411" s="52" t="s">
        <v>58</v>
      </c>
      <c r="N411" s="53" t="s">
        <v>58</v>
      </c>
      <c r="O411" s="54" t="s">
        <v>839</v>
      </c>
      <c r="P411" s="55" t="s">
        <v>57</v>
      </c>
      <c r="Q411" s="56"/>
      <c r="R411" s="89" t="s">
        <v>157</v>
      </c>
      <c r="S411" s="58" t="s">
        <v>48</v>
      </c>
      <c r="T411" s="59"/>
      <c r="U411" s="60"/>
      <c r="V411" s="60"/>
      <c r="W411" s="61"/>
      <c r="X411" s="62" t="s">
        <v>9</v>
      </c>
      <c r="Y411" s="63"/>
      <c r="Z411" s="63"/>
    </row>
    <row r="412" spans="1:26" s="64" customFormat="1" ht="45" x14ac:dyDescent="0.2">
      <c r="A412" s="49" t="str">
        <f t="shared" si="48"/>
        <v>S</v>
      </c>
      <c r="B412" s="50">
        <f t="shared" ca="1" si="35"/>
        <v>2</v>
      </c>
      <c r="C412" s="50" t="str">
        <f t="shared" ca="1" si="50"/>
        <v>S</v>
      </c>
      <c r="D412" s="50">
        <f t="shared" ca="1" si="36"/>
        <v>0</v>
      </c>
      <c r="E412" s="50">
        <f t="shared" ca="1" si="51"/>
        <v>3</v>
      </c>
      <c r="F412" s="50">
        <f t="shared" ca="1" si="52"/>
        <v>4</v>
      </c>
      <c r="G412" s="50">
        <f t="shared" ca="1" si="53"/>
        <v>0</v>
      </c>
      <c r="H412" s="50">
        <f t="shared" ca="1" si="54"/>
        <v>0</v>
      </c>
      <c r="I412" s="50">
        <f t="shared" ca="1" si="55"/>
        <v>0</v>
      </c>
      <c r="J412" s="50">
        <f t="shared" ca="1" si="59"/>
        <v>0</v>
      </c>
      <c r="K412" s="50">
        <f t="shared" ca="1" si="60"/>
        <v>0</v>
      </c>
      <c r="L412" s="51" t="s">
        <v>52</v>
      </c>
      <c r="M412" s="52" t="s">
        <v>47</v>
      </c>
      <c r="N412" s="53" t="s">
        <v>47</v>
      </c>
      <c r="O412" s="54" t="s">
        <v>840</v>
      </c>
      <c r="P412" s="55" t="s">
        <v>49</v>
      </c>
      <c r="Q412" s="56">
        <v>92426</v>
      </c>
      <c r="R412" s="57" t="s">
        <v>841</v>
      </c>
      <c r="S412" s="58" t="s">
        <v>66</v>
      </c>
      <c r="T412" s="59">
        <v>1.29</v>
      </c>
      <c r="U412" s="60"/>
      <c r="V412" s="60"/>
      <c r="W412" s="61"/>
      <c r="X412" s="62" t="s">
        <v>9</v>
      </c>
      <c r="Y412" s="63"/>
      <c r="Z412" s="63"/>
    </row>
    <row r="413" spans="1:26" s="64" customFormat="1" ht="22.5" x14ac:dyDescent="0.2">
      <c r="A413" s="49" t="str">
        <f t="shared" si="48"/>
        <v>S</v>
      </c>
      <c r="B413" s="50">
        <f t="shared" ca="1" si="35"/>
        <v>2</v>
      </c>
      <c r="C413" s="50" t="str">
        <f t="shared" ca="1" si="50"/>
        <v>S</v>
      </c>
      <c r="D413" s="50">
        <f t="shared" ca="1" si="36"/>
        <v>0</v>
      </c>
      <c r="E413" s="50">
        <f t="shared" ca="1" si="51"/>
        <v>3</v>
      </c>
      <c r="F413" s="50">
        <f t="shared" ca="1" si="52"/>
        <v>4</v>
      </c>
      <c r="G413" s="50">
        <f t="shared" ca="1" si="53"/>
        <v>0</v>
      </c>
      <c r="H413" s="50">
        <f t="shared" ca="1" si="54"/>
        <v>0</v>
      </c>
      <c r="I413" s="50">
        <f t="shared" ca="1" si="55"/>
        <v>0</v>
      </c>
      <c r="J413" s="50">
        <f t="shared" ca="1" si="59"/>
        <v>0</v>
      </c>
      <c r="K413" s="50">
        <f t="shared" ca="1" si="60"/>
        <v>0</v>
      </c>
      <c r="L413" s="51" t="s">
        <v>52</v>
      </c>
      <c r="M413" s="52" t="s">
        <v>47</v>
      </c>
      <c r="N413" s="53" t="s">
        <v>47</v>
      </c>
      <c r="O413" s="54" t="s">
        <v>842</v>
      </c>
      <c r="P413" s="55" t="s">
        <v>49</v>
      </c>
      <c r="Q413" s="56">
        <v>94964</v>
      </c>
      <c r="R413" s="57" t="s">
        <v>649</v>
      </c>
      <c r="S413" s="58" t="s">
        <v>73</v>
      </c>
      <c r="T413" s="59">
        <v>0.11</v>
      </c>
      <c r="U413" s="60"/>
      <c r="V413" s="60"/>
      <c r="W413" s="61"/>
      <c r="X413" s="62" t="s">
        <v>9</v>
      </c>
      <c r="Y413" s="63"/>
      <c r="Z413" s="63"/>
    </row>
    <row r="414" spans="1:26" s="64" customFormat="1" ht="22.5" x14ac:dyDescent="0.2">
      <c r="A414" s="49" t="str">
        <f t="shared" si="48"/>
        <v>S</v>
      </c>
      <c r="B414" s="50">
        <f t="shared" ca="1" si="35"/>
        <v>2</v>
      </c>
      <c r="C414" s="50" t="str">
        <f t="shared" ca="1" si="50"/>
        <v>S</v>
      </c>
      <c r="D414" s="50">
        <f t="shared" ca="1" si="36"/>
        <v>0</v>
      </c>
      <c r="E414" s="50">
        <f t="shared" ca="1" si="51"/>
        <v>3</v>
      </c>
      <c r="F414" s="50">
        <f t="shared" ca="1" si="52"/>
        <v>4</v>
      </c>
      <c r="G414" s="50">
        <f t="shared" ca="1" si="53"/>
        <v>0</v>
      </c>
      <c r="H414" s="50">
        <f t="shared" ca="1" si="54"/>
        <v>0</v>
      </c>
      <c r="I414" s="50">
        <f t="shared" ca="1" si="55"/>
        <v>0</v>
      </c>
      <c r="J414" s="50">
        <f t="shared" ca="1" si="59"/>
        <v>0</v>
      </c>
      <c r="K414" s="50">
        <f t="shared" ca="1" si="60"/>
        <v>0</v>
      </c>
      <c r="L414" s="51" t="s">
        <v>52</v>
      </c>
      <c r="M414" s="52" t="s">
        <v>47</v>
      </c>
      <c r="N414" s="53" t="s">
        <v>47</v>
      </c>
      <c r="O414" s="54" t="s">
        <v>843</v>
      </c>
      <c r="P414" s="55" t="s">
        <v>49</v>
      </c>
      <c r="Q414" s="56">
        <v>92873</v>
      </c>
      <c r="R414" s="57" t="s">
        <v>844</v>
      </c>
      <c r="S414" s="58" t="s">
        <v>73</v>
      </c>
      <c r="T414" s="59">
        <v>0.11</v>
      </c>
      <c r="U414" s="60"/>
      <c r="V414" s="60"/>
      <c r="W414" s="61"/>
      <c r="X414" s="62" t="s">
        <v>845</v>
      </c>
      <c r="Y414" s="63"/>
      <c r="Z414" s="63"/>
    </row>
    <row r="415" spans="1:26" s="64" customFormat="1" ht="33.75" x14ac:dyDescent="0.2">
      <c r="A415" s="49" t="str">
        <f t="shared" si="48"/>
        <v>S</v>
      </c>
      <c r="B415" s="50">
        <f t="shared" ca="1" si="35"/>
        <v>2</v>
      </c>
      <c r="C415" s="50" t="str">
        <f t="shared" ca="1" si="50"/>
        <v>S</v>
      </c>
      <c r="D415" s="50">
        <f t="shared" ca="1" si="36"/>
        <v>0</v>
      </c>
      <c r="E415" s="50">
        <f t="shared" ca="1" si="51"/>
        <v>3</v>
      </c>
      <c r="F415" s="50">
        <f t="shared" ca="1" si="52"/>
        <v>4</v>
      </c>
      <c r="G415" s="50">
        <f t="shared" ca="1" si="53"/>
        <v>0</v>
      </c>
      <c r="H415" s="50">
        <f t="shared" ca="1" si="54"/>
        <v>0</v>
      </c>
      <c r="I415" s="50">
        <f t="shared" ca="1" si="55"/>
        <v>0</v>
      </c>
      <c r="J415" s="50">
        <f t="shared" ca="1" si="59"/>
        <v>0</v>
      </c>
      <c r="K415" s="50">
        <f t="shared" ca="1" si="60"/>
        <v>0</v>
      </c>
      <c r="L415" s="51" t="s">
        <v>52</v>
      </c>
      <c r="M415" s="52" t="s">
        <v>47</v>
      </c>
      <c r="N415" s="53" t="s">
        <v>47</v>
      </c>
      <c r="O415" s="54" t="s">
        <v>846</v>
      </c>
      <c r="P415" s="55" t="s">
        <v>49</v>
      </c>
      <c r="Q415" s="56">
        <v>92779</v>
      </c>
      <c r="R415" s="57" t="s">
        <v>847</v>
      </c>
      <c r="S415" s="58" t="s">
        <v>654</v>
      </c>
      <c r="T415" s="59">
        <v>2.8181818181818179</v>
      </c>
      <c r="U415" s="60"/>
      <c r="V415" s="60"/>
      <c r="W415" s="61"/>
      <c r="X415" s="62" t="s">
        <v>9</v>
      </c>
      <c r="Y415" s="63"/>
      <c r="Z415" s="63"/>
    </row>
    <row r="416" spans="1:26" s="64" customFormat="1" ht="33.75" x14ac:dyDescent="0.2">
      <c r="A416" s="49" t="str">
        <f t="shared" si="48"/>
        <v>S</v>
      </c>
      <c r="B416" s="50">
        <f t="shared" ca="1" si="35"/>
        <v>2</v>
      </c>
      <c r="C416" s="50" t="str">
        <f t="shared" ca="1" si="50"/>
        <v>S</v>
      </c>
      <c r="D416" s="50">
        <f t="shared" ca="1" si="36"/>
        <v>0</v>
      </c>
      <c r="E416" s="50">
        <f t="shared" ca="1" si="51"/>
        <v>3</v>
      </c>
      <c r="F416" s="50">
        <f t="shared" ca="1" si="52"/>
        <v>4</v>
      </c>
      <c r="G416" s="50">
        <f t="shared" ca="1" si="53"/>
        <v>0</v>
      </c>
      <c r="H416" s="50">
        <f t="shared" ca="1" si="54"/>
        <v>0</v>
      </c>
      <c r="I416" s="50">
        <f t="shared" ca="1" si="55"/>
        <v>0</v>
      </c>
      <c r="J416" s="50">
        <f t="shared" ca="1" si="59"/>
        <v>0</v>
      </c>
      <c r="K416" s="50">
        <f t="shared" ca="1" si="60"/>
        <v>0</v>
      </c>
      <c r="L416" s="51" t="s">
        <v>52</v>
      </c>
      <c r="M416" s="52" t="s">
        <v>47</v>
      </c>
      <c r="N416" s="53" t="s">
        <v>47</v>
      </c>
      <c r="O416" s="54" t="s">
        <v>848</v>
      </c>
      <c r="P416" s="55" t="s">
        <v>49</v>
      </c>
      <c r="Q416" s="56">
        <v>92775</v>
      </c>
      <c r="R416" s="57" t="s">
        <v>674</v>
      </c>
      <c r="S416" s="58" t="s">
        <v>654</v>
      </c>
      <c r="T416" s="59">
        <v>1.4545454545454546</v>
      </c>
      <c r="U416" s="60"/>
      <c r="V416" s="60"/>
      <c r="W416" s="61"/>
      <c r="X416" s="62" t="s">
        <v>675</v>
      </c>
      <c r="Y416" s="63"/>
      <c r="Z416" s="63"/>
    </row>
    <row r="417" spans="1:26" s="64" customFormat="1" x14ac:dyDescent="0.2">
      <c r="A417" s="49">
        <f t="shared" si="48"/>
        <v>2</v>
      </c>
      <c r="B417" s="50">
        <f t="shared" ca="1" si="35"/>
        <v>2</v>
      </c>
      <c r="C417" s="50">
        <f t="shared" ca="1" si="50"/>
        <v>2</v>
      </c>
      <c r="D417" s="50">
        <f t="shared" ca="1" si="36"/>
        <v>2</v>
      </c>
      <c r="E417" s="50">
        <f t="shared" ca="1" si="51"/>
        <v>3</v>
      </c>
      <c r="F417" s="50">
        <f t="shared" ca="1" si="52"/>
        <v>5</v>
      </c>
      <c r="G417" s="50">
        <f t="shared" ca="1" si="53"/>
        <v>0</v>
      </c>
      <c r="H417" s="50">
        <f t="shared" ca="1" si="54"/>
        <v>0</v>
      </c>
      <c r="I417" s="50">
        <f t="shared" ca="1" si="55"/>
        <v>0</v>
      </c>
      <c r="J417" s="50">
        <f t="shared" ca="1" si="59"/>
        <v>15</v>
      </c>
      <c r="K417" s="50">
        <f t="shared" ca="1" si="60"/>
        <v>2</v>
      </c>
      <c r="L417" s="51" t="s">
        <v>52</v>
      </c>
      <c r="M417" s="52" t="s">
        <v>58</v>
      </c>
      <c r="N417" s="53" t="s">
        <v>58</v>
      </c>
      <c r="O417" s="54" t="s">
        <v>849</v>
      </c>
      <c r="P417" s="55"/>
      <c r="Q417" s="56"/>
      <c r="R417" s="89" t="s">
        <v>778</v>
      </c>
      <c r="S417" s="58" t="s">
        <v>48</v>
      </c>
      <c r="T417" s="59"/>
      <c r="U417" s="60"/>
      <c r="V417" s="60"/>
      <c r="W417" s="61"/>
      <c r="X417" s="62" t="s">
        <v>9</v>
      </c>
      <c r="Y417" s="63"/>
      <c r="Z417" s="63"/>
    </row>
    <row r="418" spans="1:26" s="64" customFormat="1" ht="33.75" x14ac:dyDescent="0.2">
      <c r="A418" s="49" t="str">
        <f t="shared" si="48"/>
        <v>S</v>
      </c>
      <c r="B418" s="50">
        <f t="shared" ca="1" si="35"/>
        <v>2</v>
      </c>
      <c r="C418" s="50" t="str">
        <f t="shared" ca="1" si="50"/>
        <v>S</v>
      </c>
      <c r="D418" s="50">
        <f t="shared" ca="1" si="36"/>
        <v>0</v>
      </c>
      <c r="E418" s="50">
        <f t="shared" ca="1" si="51"/>
        <v>3</v>
      </c>
      <c r="F418" s="50">
        <f t="shared" ca="1" si="52"/>
        <v>5</v>
      </c>
      <c r="G418" s="50">
        <f t="shared" ca="1" si="53"/>
        <v>0</v>
      </c>
      <c r="H418" s="50">
        <f t="shared" ca="1" si="54"/>
        <v>0</v>
      </c>
      <c r="I418" s="50">
        <f t="shared" ca="1" si="55"/>
        <v>0</v>
      </c>
      <c r="J418" s="50">
        <f t="shared" ca="1" si="59"/>
        <v>0</v>
      </c>
      <c r="K418" s="50">
        <f t="shared" ca="1" si="60"/>
        <v>0</v>
      </c>
      <c r="L418" s="51" t="s">
        <v>52</v>
      </c>
      <c r="M418" s="52" t="s">
        <v>47</v>
      </c>
      <c r="N418" s="53" t="s">
        <v>47</v>
      </c>
      <c r="O418" s="54" t="s">
        <v>850</v>
      </c>
      <c r="P418" s="55" t="s">
        <v>49</v>
      </c>
      <c r="Q418" s="56">
        <v>98562</v>
      </c>
      <c r="R418" s="57" t="s">
        <v>851</v>
      </c>
      <c r="S418" s="58" t="s">
        <v>66</v>
      </c>
      <c r="T418" s="59">
        <v>3.6</v>
      </c>
      <c r="U418" s="60"/>
      <c r="V418" s="60"/>
      <c r="W418" s="61"/>
      <c r="X418" s="62" t="s">
        <v>852</v>
      </c>
      <c r="Y418" s="63"/>
      <c r="Z418" s="63"/>
    </row>
    <row r="419" spans="1:26" s="64" customFormat="1" x14ac:dyDescent="0.2">
      <c r="A419" s="49">
        <f t="shared" si="48"/>
        <v>2</v>
      </c>
      <c r="B419" s="50">
        <f t="shared" ca="1" si="35"/>
        <v>2</v>
      </c>
      <c r="C419" s="50">
        <f t="shared" ca="1" si="50"/>
        <v>2</v>
      </c>
      <c r="D419" s="50">
        <f t="shared" ca="1" si="36"/>
        <v>2</v>
      </c>
      <c r="E419" s="50">
        <f t="shared" ca="1" si="51"/>
        <v>3</v>
      </c>
      <c r="F419" s="50">
        <f t="shared" ca="1" si="52"/>
        <v>6</v>
      </c>
      <c r="G419" s="50">
        <f t="shared" ca="1" si="53"/>
        <v>0</v>
      </c>
      <c r="H419" s="50">
        <f t="shared" ca="1" si="54"/>
        <v>0</v>
      </c>
      <c r="I419" s="50">
        <f t="shared" ca="1" si="55"/>
        <v>0</v>
      </c>
      <c r="J419" s="50">
        <f t="shared" ca="1" si="59"/>
        <v>13</v>
      </c>
      <c r="K419" s="50">
        <f t="shared" ca="1" si="60"/>
        <v>2</v>
      </c>
      <c r="L419" s="51" t="s">
        <v>52</v>
      </c>
      <c r="M419" s="52" t="s">
        <v>58</v>
      </c>
      <c r="N419" s="53" t="s">
        <v>58</v>
      </c>
      <c r="O419" s="54" t="s">
        <v>853</v>
      </c>
      <c r="P419" s="55"/>
      <c r="Q419" s="56"/>
      <c r="R419" s="89" t="s">
        <v>473</v>
      </c>
      <c r="S419" s="58" t="s">
        <v>48</v>
      </c>
      <c r="T419" s="59"/>
      <c r="U419" s="60"/>
      <c r="V419" s="60"/>
      <c r="W419" s="61"/>
      <c r="X419" s="62" t="s">
        <v>9</v>
      </c>
      <c r="Y419" s="63"/>
      <c r="Z419" s="63"/>
    </row>
    <row r="420" spans="1:26" s="64" customFormat="1" ht="22.5" x14ac:dyDescent="0.2">
      <c r="A420" s="49" t="str">
        <f t="shared" si="48"/>
        <v>S</v>
      </c>
      <c r="B420" s="50">
        <f t="shared" ca="1" si="35"/>
        <v>2</v>
      </c>
      <c r="C420" s="50" t="str">
        <f t="shared" ca="1" si="50"/>
        <v>S</v>
      </c>
      <c r="D420" s="50">
        <f t="shared" ca="1" si="36"/>
        <v>0</v>
      </c>
      <c r="E420" s="50">
        <f t="shared" ca="1" si="51"/>
        <v>3</v>
      </c>
      <c r="F420" s="50">
        <f t="shared" ca="1" si="52"/>
        <v>6</v>
      </c>
      <c r="G420" s="50">
        <f t="shared" ca="1" si="53"/>
        <v>0</v>
      </c>
      <c r="H420" s="50">
        <f t="shared" ca="1" si="54"/>
        <v>0</v>
      </c>
      <c r="I420" s="50">
        <f t="shared" ca="1" si="55"/>
        <v>0</v>
      </c>
      <c r="J420" s="50">
        <f t="shared" ca="1" si="59"/>
        <v>0</v>
      </c>
      <c r="K420" s="50">
        <f t="shared" ca="1" si="60"/>
        <v>0</v>
      </c>
      <c r="L420" s="51" t="s">
        <v>52</v>
      </c>
      <c r="M420" s="52" t="s">
        <v>47</v>
      </c>
      <c r="N420" s="53" t="s">
        <v>47</v>
      </c>
      <c r="O420" s="54" t="s">
        <v>854</v>
      </c>
      <c r="P420" s="55" t="s">
        <v>57</v>
      </c>
      <c r="Q420" s="56">
        <v>150103</v>
      </c>
      <c r="R420" s="57" t="s">
        <v>475</v>
      </c>
      <c r="S420" s="58" t="s">
        <v>476</v>
      </c>
      <c r="T420" s="59">
        <v>161.91200000000003</v>
      </c>
      <c r="U420" s="60"/>
      <c r="V420" s="60"/>
      <c r="W420" s="61"/>
      <c r="X420" s="62" t="s">
        <v>9</v>
      </c>
      <c r="Y420" s="63"/>
      <c r="Z420" s="63"/>
    </row>
    <row r="421" spans="1:26" s="64" customFormat="1" x14ac:dyDescent="0.2">
      <c r="A421" s="49">
        <f t="shared" si="48"/>
        <v>2</v>
      </c>
      <c r="B421" s="50">
        <f t="shared" ca="1" si="35"/>
        <v>2</v>
      </c>
      <c r="C421" s="50">
        <f t="shared" ca="1" si="50"/>
        <v>2</v>
      </c>
      <c r="D421" s="50">
        <f t="shared" ca="1" si="36"/>
        <v>3</v>
      </c>
      <c r="E421" s="50">
        <f t="shared" ca="1" si="51"/>
        <v>3</v>
      </c>
      <c r="F421" s="50">
        <f t="shared" ca="1" si="52"/>
        <v>7</v>
      </c>
      <c r="G421" s="50">
        <f t="shared" ca="1" si="53"/>
        <v>0</v>
      </c>
      <c r="H421" s="50">
        <f t="shared" ca="1" si="54"/>
        <v>0</v>
      </c>
      <c r="I421" s="50">
        <f t="shared" ca="1" si="55"/>
        <v>0</v>
      </c>
      <c r="J421" s="50">
        <f t="shared" ca="1" si="59"/>
        <v>11</v>
      </c>
      <c r="K421" s="50">
        <f t="shared" ca="1" si="60"/>
        <v>3</v>
      </c>
      <c r="L421" s="51" t="s">
        <v>52</v>
      </c>
      <c r="M421" s="52" t="s">
        <v>58</v>
      </c>
      <c r="N421" s="53" t="s">
        <v>58</v>
      </c>
      <c r="O421" s="54" t="s">
        <v>855</v>
      </c>
      <c r="P421" s="55"/>
      <c r="Q421" s="56"/>
      <c r="R421" s="89" t="s">
        <v>478</v>
      </c>
      <c r="S421" s="58" t="s">
        <v>48</v>
      </c>
      <c r="T421" s="59"/>
      <c r="U421" s="60"/>
      <c r="V421" s="60"/>
      <c r="W421" s="61"/>
      <c r="X421" s="62" t="s">
        <v>9</v>
      </c>
      <c r="Y421" s="63"/>
      <c r="Z421" s="63"/>
    </row>
    <row r="422" spans="1:26" s="64" customFormat="1" ht="22.5" x14ac:dyDescent="0.2">
      <c r="A422" s="49" t="str">
        <f t="shared" si="48"/>
        <v>S</v>
      </c>
      <c r="B422" s="50">
        <f t="shared" ca="1" si="35"/>
        <v>2</v>
      </c>
      <c r="C422" s="50" t="str">
        <f t="shared" ca="1" si="50"/>
        <v>S</v>
      </c>
      <c r="D422" s="50">
        <f t="shared" ca="1" si="36"/>
        <v>0</v>
      </c>
      <c r="E422" s="50">
        <f t="shared" ca="1" si="51"/>
        <v>3</v>
      </c>
      <c r="F422" s="50">
        <f t="shared" ca="1" si="52"/>
        <v>7</v>
      </c>
      <c r="G422" s="50">
        <f t="shared" ca="1" si="53"/>
        <v>0</v>
      </c>
      <c r="H422" s="50">
        <f t="shared" ca="1" si="54"/>
        <v>0</v>
      </c>
      <c r="I422" s="50">
        <f t="shared" ca="1" si="55"/>
        <v>0</v>
      </c>
      <c r="J422" s="50">
        <f t="shared" ca="1" si="59"/>
        <v>0</v>
      </c>
      <c r="K422" s="50">
        <f t="shared" ca="1" si="60"/>
        <v>0</v>
      </c>
      <c r="L422" s="51" t="s">
        <v>52</v>
      </c>
      <c r="M422" s="52" t="s">
        <v>47</v>
      </c>
      <c r="N422" s="53" t="s">
        <v>47</v>
      </c>
      <c r="O422" s="54" t="s">
        <v>856</v>
      </c>
      <c r="P422" s="55" t="s">
        <v>49</v>
      </c>
      <c r="Q422" s="56">
        <v>94213</v>
      </c>
      <c r="R422" s="57" t="s">
        <v>857</v>
      </c>
      <c r="S422" s="58" t="s">
        <v>66</v>
      </c>
      <c r="T422" s="59">
        <v>12.96</v>
      </c>
      <c r="U422" s="60"/>
      <c r="V422" s="60"/>
      <c r="W422" s="61"/>
      <c r="X422" s="62" t="s">
        <v>858</v>
      </c>
      <c r="Y422" s="63"/>
      <c r="Z422" s="63"/>
    </row>
    <row r="423" spans="1:26" s="64" customFormat="1" ht="33.75" x14ac:dyDescent="0.2">
      <c r="A423" s="49" t="str">
        <f t="shared" si="48"/>
        <v>S</v>
      </c>
      <c r="B423" s="50">
        <f t="shared" ca="1" si="35"/>
        <v>2</v>
      </c>
      <c r="C423" s="50" t="str">
        <f t="shared" ca="1" si="50"/>
        <v>S</v>
      </c>
      <c r="D423" s="50">
        <f t="shared" ca="1" si="36"/>
        <v>0</v>
      </c>
      <c r="E423" s="50">
        <f t="shared" ca="1" si="51"/>
        <v>3</v>
      </c>
      <c r="F423" s="50">
        <f t="shared" ca="1" si="52"/>
        <v>7</v>
      </c>
      <c r="G423" s="50">
        <f t="shared" ca="1" si="53"/>
        <v>0</v>
      </c>
      <c r="H423" s="50">
        <f t="shared" ca="1" si="54"/>
        <v>0</v>
      </c>
      <c r="I423" s="50">
        <f t="shared" ca="1" si="55"/>
        <v>0</v>
      </c>
      <c r="J423" s="50">
        <f t="shared" ca="1" si="59"/>
        <v>0</v>
      </c>
      <c r="K423" s="50">
        <f t="shared" ca="1" si="60"/>
        <v>0</v>
      </c>
      <c r="L423" s="51" t="s">
        <v>52</v>
      </c>
      <c r="M423" s="52" t="s">
        <v>47</v>
      </c>
      <c r="N423" s="53" t="s">
        <v>47</v>
      </c>
      <c r="O423" s="54" t="s">
        <v>859</v>
      </c>
      <c r="P423" s="55" t="s">
        <v>49</v>
      </c>
      <c r="Q423" s="56">
        <v>94228</v>
      </c>
      <c r="R423" s="57" t="s">
        <v>495</v>
      </c>
      <c r="S423" s="58" t="s">
        <v>187</v>
      </c>
      <c r="T423" s="59">
        <v>3.6</v>
      </c>
      <c r="U423" s="60"/>
      <c r="V423" s="60"/>
      <c r="W423" s="61"/>
      <c r="X423" s="62" t="s">
        <v>496</v>
      </c>
      <c r="Y423" s="63"/>
      <c r="Z423" s="63"/>
    </row>
    <row r="424" spans="1:26" s="64" customFormat="1" x14ac:dyDescent="0.2">
      <c r="A424" s="49">
        <f t="shared" si="48"/>
        <v>2</v>
      </c>
      <c r="B424" s="50">
        <f t="shared" ca="1" si="35"/>
        <v>2</v>
      </c>
      <c r="C424" s="50">
        <f t="shared" ca="1" si="50"/>
        <v>2</v>
      </c>
      <c r="D424" s="50">
        <f t="shared" ca="1" si="36"/>
        <v>4</v>
      </c>
      <c r="E424" s="50">
        <f t="shared" ca="1" si="51"/>
        <v>3</v>
      </c>
      <c r="F424" s="50">
        <f t="shared" ca="1" si="52"/>
        <v>8</v>
      </c>
      <c r="G424" s="50">
        <f t="shared" ca="1" si="53"/>
        <v>0</v>
      </c>
      <c r="H424" s="50">
        <f t="shared" ca="1" si="54"/>
        <v>0</v>
      </c>
      <c r="I424" s="50">
        <f t="shared" ca="1" si="55"/>
        <v>0</v>
      </c>
      <c r="J424" s="50">
        <f t="shared" ca="1" si="59"/>
        <v>8</v>
      </c>
      <c r="K424" s="50">
        <f t="shared" ca="1" si="60"/>
        <v>4</v>
      </c>
      <c r="L424" s="51" t="s">
        <v>52</v>
      </c>
      <c r="M424" s="52" t="s">
        <v>58</v>
      </c>
      <c r="N424" s="53" t="s">
        <v>58</v>
      </c>
      <c r="O424" s="54" t="s">
        <v>860</v>
      </c>
      <c r="P424" s="55"/>
      <c r="Q424" s="56"/>
      <c r="R424" s="89" t="s">
        <v>541</v>
      </c>
      <c r="S424" s="58" t="s">
        <v>48</v>
      </c>
      <c r="T424" s="59"/>
      <c r="U424" s="60"/>
      <c r="V424" s="60"/>
      <c r="W424" s="61"/>
      <c r="X424" s="62" t="s">
        <v>9</v>
      </c>
      <c r="Y424" s="63"/>
      <c r="Z424" s="63"/>
    </row>
    <row r="425" spans="1:26" s="64" customFormat="1" ht="22.5" x14ac:dyDescent="0.2">
      <c r="A425" s="49" t="str">
        <f t="shared" si="48"/>
        <v>S</v>
      </c>
      <c r="B425" s="50">
        <f t="shared" ca="1" si="35"/>
        <v>2</v>
      </c>
      <c r="C425" s="50" t="str">
        <f t="shared" ca="1" si="50"/>
        <v>S</v>
      </c>
      <c r="D425" s="50">
        <f t="shared" ca="1" si="36"/>
        <v>0</v>
      </c>
      <c r="E425" s="50">
        <f t="shared" ca="1" si="51"/>
        <v>3</v>
      </c>
      <c r="F425" s="50">
        <f t="shared" ca="1" si="52"/>
        <v>8</v>
      </c>
      <c r="G425" s="50">
        <f t="shared" ca="1" si="53"/>
        <v>0</v>
      </c>
      <c r="H425" s="50">
        <f t="shared" ca="1" si="54"/>
        <v>0</v>
      </c>
      <c r="I425" s="50">
        <f t="shared" ca="1" si="55"/>
        <v>0</v>
      </c>
      <c r="J425" s="50">
        <f t="shared" ca="1" si="59"/>
        <v>0</v>
      </c>
      <c r="K425" s="50">
        <f t="shared" ca="1" si="60"/>
        <v>0</v>
      </c>
      <c r="L425" s="51" t="s">
        <v>52</v>
      </c>
      <c r="M425" s="52" t="s">
        <v>47</v>
      </c>
      <c r="N425" s="53" t="s">
        <v>47</v>
      </c>
      <c r="O425" s="54" t="s">
        <v>861</v>
      </c>
      <c r="P425" s="55" t="s">
        <v>49</v>
      </c>
      <c r="Q425" s="56">
        <v>95241</v>
      </c>
      <c r="R425" s="57" t="s">
        <v>799</v>
      </c>
      <c r="S425" s="58" t="s">
        <v>66</v>
      </c>
      <c r="T425" s="59">
        <v>10.08</v>
      </c>
      <c r="U425" s="60"/>
      <c r="V425" s="60"/>
      <c r="W425" s="61"/>
      <c r="X425" s="62" t="s">
        <v>9</v>
      </c>
      <c r="Y425" s="63"/>
      <c r="Z425" s="63"/>
    </row>
    <row r="426" spans="1:26" s="64" customFormat="1" ht="22.5" x14ac:dyDescent="0.2">
      <c r="A426" s="49" t="str">
        <f t="shared" si="48"/>
        <v>S</v>
      </c>
      <c r="B426" s="50">
        <f t="shared" ca="1" si="35"/>
        <v>2</v>
      </c>
      <c r="C426" s="50" t="str">
        <f t="shared" ca="1" si="50"/>
        <v>S</v>
      </c>
      <c r="D426" s="50">
        <f t="shared" ca="1" si="36"/>
        <v>0</v>
      </c>
      <c r="E426" s="50">
        <f t="shared" ca="1" si="51"/>
        <v>3</v>
      </c>
      <c r="F426" s="50">
        <f t="shared" ca="1" si="52"/>
        <v>8</v>
      </c>
      <c r="G426" s="50">
        <f t="shared" ca="1" si="53"/>
        <v>0</v>
      </c>
      <c r="H426" s="50">
        <f t="shared" ca="1" si="54"/>
        <v>0</v>
      </c>
      <c r="I426" s="50">
        <f t="shared" ca="1" si="55"/>
        <v>0</v>
      </c>
      <c r="J426" s="50">
        <f t="shared" ca="1" si="59"/>
        <v>0</v>
      </c>
      <c r="K426" s="50">
        <f t="shared" ca="1" si="60"/>
        <v>0</v>
      </c>
      <c r="L426" s="51" t="s">
        <v>52</v>
      </c>
      <c r="M426" s="52" t="s">
        <v>47</v>
      </c>
      <c r="N426" s="53" t="s">
        <v>47</v>
      </c>
      <c r="O426" s="54" t="s">
        <v>862</v>
      </c>
      <c r="P426" s="55" t="s">
        <v>49</v>
      </c>
      <c r="Q426" s="56">
        <v>84191</v>
      </c>
      <c r="R426" s="57" t="s">
        <v>549</v>
      </c>
      <c r="S426" s="58" t="s">
        <v>66</v>
      </c>
      <c r="T426" s="59">
        <v>10.64</v>
      </c>
      <c r="U426" s="60"/>
      <c r="V426" s="60"/>
      <c r="W426" s="61"/>
      <c r="X426" s="62" t="s">
        <v>550</v>
      </c>
      <c r="Y426" s="63"/>
      <c r="Z426" s="63"/>
    </row>
    <row r="427" spans="1:26" s="64" customFormat="1" x14ac:dyDescent="0.2">
      <c r="A427" s="49" t="str">
        <f t="shared" si="48"/>
        <v>S</v>
      </c>
      <c r="B427" s="50">
        <f t="shared" ca="1" si="35"/>
        <v>2</v>
      </c>
      <c r="C427" s="50" t="str">
        <f t="shared" ca="1" si="50"/>
        <v>S</v>
      </c>
      <c r="D427" s="50">
        <f t="shared" ca="1" si="36"/>
        <v>0</v>
      </c>
      <c r="E427" s="50">
        <f t="shared" ca="1" si="51"/>
        <v>3</v>
      </c>
      <c r="F427" s="50">
        <f t="shared" ca="1" si="52"/>
        <v>8</v>
      </c>
      <c r="G427" s="50">
        <f t="shared" ca="1" si="53"/>
        <v>0</v>
      </c>
      <c r="H427" s="50">
        <f t="shared" ca="1" si="54"/>
        <v>0</v>
      </c>
      <c r="I427" s="50">
        <f t="shared" ca="1" si="55"/>
        <v>0</v>
      </c>
      <c r="J427" s="50">
        <f t="shared" ca="1" si="59"/>
        <v>0</v>
      </c>
      <c r="K427" s="50">
        <f t="shared" ca="1" si="60"/>
        <v>0</v>
      </c>
      <c r="L427" s="51" t="s">
        <v>52</v>
      </c>
      <c r="M427" s="52" t="s">
        <v>47</v>
      </c>
      <c r="N427" s="53" t="s">
        <v>47</v>
      </c>
      <c r="O427" s="54" t="s">
        <v>863</v>
      </c>
      <c r="P427" s="55" t="s">
        <v>57</v>
      </c>
      <c r="Q427" s="56">
        <v>221104</v>
      </c>
      <c r="R427" s="57" t="s">
        <v>552</v>
      </c>
      <c r="S427" s="58" t="s">
        <v>82</v>
      </c>
      <c r="T427" s="59">
        <v>10.64</v>
      </c>
      <c r="U427" s="60"/>
      <c r="V427" s="60"/>
      <c r="W427" s="61"/>
      <c r="X427" s="62" t="s">
        <v>9</v>
      </c>
      <c r="Y427" s="63"/>
      <c r="Z427" s="63"/>
    </row>
    <row r="428" spans="1:26" s="64" customFormat="1" x14ac:dyDescent="0.2">
      <c r="A428" s="49">
        <f t="shared" si="48"/>
        <v>2</v>
      </c>
      <c r="B428" s="50">
        <f t="shared" ca="1" si="35"/>
        <v>2</v>
      </c>
      <c r="C428" s="50">
        <f t="shared" ca="1" si="50"/>
        <v>2</v>
      </c>
      <c r="D428" s="50">
        <f t="shared" ca="1" si="36"/>
        <v>2</v>
      </c>
      <c r="E428" s="50">
        <f t="shared" ca="1" si="51"/>
        <v>3</v>
      </c>
      <c r="F428" s="50">
        <f t="shared" ca="1" si="52"/>
        <v>9</v>
      </c>
      <c r="G428" s="50">
        <f t="shared" ca="1" si="53"/>
        <v>0</v>
      </c>
      <c r="H428" s="50">
        <f t="shared" ca="1" si="54"/>
        <v>0</v>
      </c>
      <c r="I428" s="50">
        <f t="shared" ca="1" si="55"/>
        <v>0</v>
      </c>
      <c r="J428" s="50">
        <f t="shared" ca="1" si="59"/>
        <v>4</v>
      </c>
      <c r="K428" s="50">
        <f t="shared" ca="1" si="60"/>
        <v>2</v>
      </c>
      <c r="L428" s="51" t="s">
        <v>52</v>
      </c>
      <c r="M428" s="52" t="s">
        <v>58</v>
      </c>
      <c r="N428" s="53" t="s">
        <v>58</v>
      </c>
      <c r="O428" s="54" t="s">
        <v>864</v>
      </c>
      <c r="P428" s="55"/>
      <c r="Q428" s="56"/>
      <c r="R428" s="89" t="s">
        <v>576</v>
      </c>
      <c r="S428" s="58" t="s">
        <v>48</v>
      </c>
      <c r="T428" s="59"/>
      <c r="U428" s="60"/>
      <c r="V428" s="60"/>
      <c r="W428" s="61"/>
      <c r="X428" s="62" t="s">
        <v>9</v>
      </c>
      <c r="Y428" s="63"/>
      <c r="Z428" s="63"/>
    </row>
    <row r="429" spans="1:26" s="64" customFormat="1" ht="33.75" x14ac:dyDescent="0.2">
      <c r="A429" s="49" t="str">
        <f t="shared" si="48"/>
        <v>S</v>
      </c>
      <c r="B429" s="50">
        <f t="shared" ca="1" si="35"/>
        <v>2</v>
      </c>
      <c r="C429" s="50" t="str">
        <f t="shared" ca="1" si="50"/>
        <v>S</v>
      </c>
      <c r="D429" s="50">
        <f t="shared" ca="1" si="36"/>
        <v>0</v>
      </c>
      <c r="E429" s="50">
        <f t="shared" ca="1" si="51"/>
        <v>3</v>
      </c>
      <c r="F429" s="50">
        <f t="shared" ca="1" si="52"/>
        <v>9</v>
      </c>
      <c r="G429" s="50">
        <f t="shared" ca="1" si="53"/>
        <v>0</v>
      </c>
      <c r="H429" s="50">
        <f t="shared" ca="1" si="54"/>
        <v>0</v>
      </c>
      <c r="I429" s="50">
        <f t="shared" ca="1" si="55"/>
        <v>0</v>
      </c>
      <c r="J429" s="50">
        <f t="shared" ca="1" si="59"/>
        <v>0</v>
      </c>
      <c r="K429" s="50">
        <f t="shared" ca="1" si="60"/>
        <v>0</v>
      </c>
      <c r="L429" s="51" t="s">
        <v>52</v>
      </c>
      <c r="M429" s="52" t="s">
        <v>47</v>
      </c>
      <c r="N429" s="53" t="s">
        <v>47</v>
      </c>
      <c r="O429" s="54" t="s">
        <v>865</v>
      </c>
      <c r="P429" s="55" t="s">
        <v>49</v>
      </c>
      <c r="Q429" s="56" t="s">
        <v>601</v>
      </c>
      <c r="R429" s="57" t="s">
        <v>602</v>
      </c>
      <c r="S429" s="58" t="s">
        <v>66</v>
      </c>
      <c r="T429" s="59">
        <v>25.92</v>
      </c>
      <c r="U429" s="60"/>
      <c r="V429" s="60"/>
      <c r="W429" s="61"/>
      <c r="X429" s="62" t="s">
        <v>603</v>
      </c>
      <c r="Y429" s="63"/>
      <c r="Z429" s="63"/>
    </row>
    <row r="430" spans="1:26" s="64" customFormat="1" x14ac:dyDescent="0.2">
      <c r="A430" s="49">
        <f t="shared" si="48"/>
        <v>2</v>
      </c>
      <c r="B430" s="50">
        <f t="shared" ca="1" si="35"/>
        <v>2</v>
      </c>
      <c r="C430" s="50">
        <f t="shared" ca="1" si="50"/>
        <v>2</v>
      </c>
      <c r="D430" s="50">
        <f t="shared" ca="1" si="36"/>
        <v>2</v>
      </c>
      <c r="E430" s="50">
        <f t="shared" ca="1" si="51"/>
        <v>3</v>
      </c>
      <c r="F430" s="50">
        <f t="shared" ca="1" si="52"/>
        <v>10</v>
      </c>
      <c r="G430" s="50">
        <f t="shared" ca="1" si="53"/>
        <v>0</v>
      </c>
      <c r="H430" s="50">
        <f t="shared" ca="1" si="54"/>
        <v>0</v>
      </c>
      <c r="I430" s="50">
        <f t="shared" ca="1" si="55"/>
        <v>0</v>
      </c>
      <c r="J430" s="50">
        <f t="shared" ca="1" si="59"/>
        <v>2</v>
      </c>
      <c r="K430" s="50" t="e">
        <f t="shared" ca="1" si="60"/>
        <v>#N/A</v>
      </c>
      <c r="L430" s="51" t="s">
        <v>52</v>
      </c>
      <c r="M430" s="52" t="s">
        <v>58</v>
      </c>
      <c r="N430" s="53" t="s">
        <v>58</v>
      </c>
      <c r="O430" s="54" t="s">
        <v>866</v>
      </c>
      <c r="P430" s="55" t="s">
        <v>49</v>
      </c>
      <c r="Q430" s="56"/>
      <c r="R430" s="57" t="s">
        <v>611</v>
      </c>
      <c r="S430" s="58" t="s">
        <v>48</v>
      </c>
      <c r="T430" s="59"/>
      <c r="U430" s="60"/>
      <c r="V430" s="60"/>
      <c r="W430" s="61"/>
      <c r="X430" s="62" t="s">
        <v>9</v>
      </c>
      <c r="Y430" s="63"/>
      <c r="Z430" s="63"/>
    </row>
    <row r="431" spans="1:26" s="64" customFormat="1" x14ac:dyDescent="0.2">
      <c r="A431" s="49" t="str">
        <f t="shared" si="48"/>
        <v>S</v>
      </c>
      <c r="B431" s="50">
        <f t="shared" ca="1" si="35"/>
        <v>2</v>
      </c>
      <c r="C431" s="50" t="str">
        <f t="shared" ca="1" si="50"/>
        <v>S</v>
      </c>
      <c r="D431" s="50">
        <f t="shared" ca="1" si="36"/>
        <v>0</v>
      </c>
      <c r="E431" s="50">
        <f t="shared" ca="1" si="51"/>
        <v>3</v>
      </c>
      <c r="F431" s="50">
        <f t="shared" ca="1" si="52"/>
        <v>10</v>
      </c>
      <c r="G431" s="50">
        <f t="shared" ca="1" si="53"/>
        <v>0</v>
      </c>
      <c r="H431" s="50">
        <f t="shared" ca="1" si="54"/>
        <v>0</v>
      </c>
      <c r="I431" s="50">
        <f t="shared" ca="1" si="55"/>
        <v>0</v>
      </c>
      <c r="J431" s="50">
        <f t="shared" ca="1" si="59"/>
        <v>0</v>
      </c>
      <c r="K431" s="50">
        <f t="shared" ca="1" si="60"/>
        <v>0</v>
      </c>
      <c r="L431" s="51" t="s">
        <v>52</v>
      </c>
      <c r="M431" s="52" t="s">
        <v>47</v>
      </c>
      <c r="N431" s="53" t="s">
        <v>47</v>
      </c>
      <c r="O431" s="54" t="s">
        <v>867</v>
      </c>
      <c r="P431" s="55" t="s">
        <v>57</v>
      </c>
      <c r="Q431" s="56">
        <v>270501</v>
      </c>
      <c r="R431" s="57" t="s">
        <v>613</v>
      </c>
      <c r="S431" s="58" t="s">
        <v>82</v>
      </c>
      <c r="T431" s="59">
        <v>10.08</v>
      </c>
      <c r="U431" s="60"/>
      <c r="V431" s="60"/>
      <c r="W431" s="61"/>
      <c r="X431" s="62" t="s">
        <v>9</v>
      </c>
      <c r="Y431" s="63"/>
      <c r="Z431" s="63"/>
    </row>
    <row r="432" spans="1:26" s="14" customFormat="1" ht="3.95" customHeight="1" x14ac:dyDescent="0.2">
      <c r="A432" s="94">
        <v>-1</v>
      </c>
      <c r="B432" s="95"/>
      <c r="C432" s="95">
        <v>-1</v>
      </c>
      <c r="D432" s="95"/>
      <c r="E432" s="95">
        <v>0</v>
      </c>
      <c r="F432" s="95">
        <v>0</v>
      </c>
      <c r="G432" s="95">
        <v>0</v>
      </c>
      <c r="H432" s="95">
        <v>0</v>
      </c>
      <c r="I432" s="95">
        <v>0</v>
      </c>
      <c r="J432" s="95"/>
      <c r="K432" s="95"/>
      <c r="L432" s="96" t="s">
        <v>52</v>
      </c>
      <c r="M432" s="97"/>
      <c r="N432" s="98"/>
      <c r="O432" s="99"/>
      <c r="P432" s="100"/>
      <c r="Q432" s="100"/>
      <c r="R432" s="100"/>
      <c r="S432" s="100"/>
      <c r="T432" s="100"/>
      <c r="U432" s="100"/>
      <c r="V432" s="100"/>
      <c r="W432" s="101"/>
      <c r="X432" s="2"/>
    </row>
    <row r="433" spans="1:24" s="14" customFormat="1" ht="25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 t="s">
        <v>52</v>
      </c>
      <c r="M433" s="15"/>
      <c r="N433" s="15"/>
      <c r="O433" s="102"/>
      <c r="P433" s="37"/>
      <c r="Q433" s="37"/>
      <c r="R433" s="103" t="s">
        <v>868</v>
      </c>
      <c r="S433" s="30"/>
      <c r="T433" s="37"/>
      <c r="U433" s="104" t="s">
        <v>869</v>
      </c>
      <c r="V433" s="105"/>
      <c r="W433" s="106"/>
      <c r="X433" s="2"/>
    </row>
    <row r="434" spans="1:24" s="14" customFormat="1" ht="25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 t="s">
        <v>52</v>
      </c>
      <c r="M434" s="15"/>
      <c r="N434" s="15"/>
      <c r="O434" s="102"/>
      <c r="P434" s="37"/>
      <c r="Q434" s="37"/>
      <c r="R434" s="103"/>
      <c r="S434" s="30"/>
      <c r="T434" s="37"/>
      <c r="U434" s="107" t="s">
        <v>870</v>
      </c>
      <c r="V434" s="108"/>
      <c r="W434" s="109"/>
      <c r="X434" s="110"/>
    </row>
    <row r="435" spans="1:24" s="14" customFormat="1" ht="25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 t="s">
        <v>52</v>
      </c>
      <c r="M435" s="15"/>
      <c r="N435" s="15"/>
      <c r="O435" s="102"/>
      <c r="P435" s="37"/>
      <c r="Q435" s="37"/>
      <c r="R435" s="103"/>
      <c r="S435" s="30"/>
      <c r="T435" s="111"/>
      <c r="U435" s="112" t="s">
        <v>871</v>
      </c>
      <c r="V435" s="113"/>
      <c r="W435" s="114"/>
      <c r="X435" s="2"/>
    </row>
    <row r="436" spans="1:24" s="14" customForma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 t="s">
        <v>52</v>
      </c>
      <c r="M436" s="15"/>
      <c r="N436" s="15"/>
      <c r="O436" s="102"/>
      <c r="P436" s="37"/>
      <c r="Q436" s="37"/>
      <c r="R436" s="103"/>
      <c r="S436" s="30"/>
      <c r="T436" s="37"/>
      <c r="U436" s="115"/>
      <c r="V436" s="116"/>
      <c r="W436" s="117"/>
      <c r="X436" s="110"/>
    </row>
    <row r="437" spans="1:24" s="14" customFormat="1" ht="20.100000000000001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 t="s">
        <v>52</v>
      </c>
      <c r="M437" s="15"/>
      <c r="N437" s="15"/>
      <c r="O437" s="102"/>
      <c r="P437" s="37"/>
      <c r="Q437" s="37"/>
      <c r="R437" s="103"/>
      <c r="S437" s="30"/>
      <c r="T437" s="37"/>
      <c r="U437" s="118" t="s">
        <v>872</v>
      </c>
      <c r="V437" s="119"/>
      <c r="W437" s="120"/>
      <c r="X437" s="2"/>
    </row>
    <row r="438" spans="1:24" s="14" customFormat="1" ht="20.100000000000001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 t="s">
        <v>52</v>
      </c>
      <c r="M438" s="15"/>
      <c r="N438" s="15"/>
      <c r="O438" s="102"/>
      <c r="P438" s="37"/>
      <c r="Q438" s="37"/>
      <c r="R438" s="103"/>
      <c r="S438" s="30"/>
      <c r="T438" s="37"/>
      <c r="U438" s="118" t="s">
        <v>873</v>
      </c>
      <c r="V438" s="119"/>
      <c r="W438" s="109"/>
      <c r="X438" s="2"/>
    </row>
    <row r="439" spans="1:24" s="14" customFormat="1" ht="20.100000000000001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 t="s">
        <v>52</v>
      </c>
      <c r="M439" s="15"/>
      <c r="N439" s="15"/>
      <c r="O439" s="121"/>
      <c r="P439" s="37"/>
      <c r="Q439" s="37"/>
      <c r="R439" s="37"/>
      <c r="S439" s="30"/>
      <c r="T439" s="122"/>
      <c r="U439" s="118" t="s">
        <v>874</v>
      </c>
      <c r="V439" s="119"/>
      <c r="W439" s="109"/>
      <c r="X439" s="2"/>
    </row>
    <row r="440" spans="1:24" s="14" customForma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 t="s">
        <v>52</v>
      </c>
      <c r="M440" s="123"/>
      <c r="N440" s="123"/>
      <c r="O440" s="124"/>
      <c r="S440" s="9"/>
      <c r="T440" s="125"/>
      <c r="U440" s="126"/>
      <c r="V440" s="126"/>
      <c r="W440" s="127"/>
      <c r="X440" s="128"/>
    </row>
    <row r="441" spans="1:24" s="14" customFormat="1" ht="35.1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 t="s">
        <v>52</v>
      </c>
      <c r="M441" s="123"/>
      <c r="N441" s="123"/>
      <c r="O441" s="124"/>
      <c r="Q441" s="129" t="s">
        <v>875</v>
      </c>
      <c r="R441" s="129"/>
      <c r="S441" s="129"/>
      <c r="T441" s="129"/>
      <c r="U441" s="129"/>
      <c r="V441" s="129"/>
      <c r="W441" s="129"/>
      <c r="X441" s="1"/>
    </row>
    <row r="442" spans="1:24" s="14" customForma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 t="s">
        <v>52</v>
      </c>
      <c r="M442" s="123"/>
      <c r="N442" s="123"/>
      <c r="O442" s="124"/>
      <c r="Q442" s="130" t="s">
        <v>876</v>
      </c>
      <c r="R442" s="130"/>
      <c r="S442" s="130"/>
      <c r="T442" s="130"/>
      <c r="U442" s="130"/>
      <c r="V442" s="130"/>
      <c r="W442" s="130"/>
      <c r="X442" s="1"/>
    </row>
    <row r="443" spans="1:24" s="134" customFormat="1" x14ac:dyDescent="0.2">
      <c r="A443" s="131"/>
      <c r="B443" s="131"/>
      <c r="C443" s="131"/>
      <c r="D443" s="131"/>
      <c r="E443" s="131"/>
      <c r="F443" s="131"/>
      <c r="G443" s="131"/>
      <c r="H443" s="131"/>
      <c r="I443" s="131"/>
      <c r="J443" s="131"/>
      <c r="K443" s="131"/>
      <c r="L443" s="2" t="s">
        <v>52</v>
      </c>
      <c r="M443" s="132"/>
      <c r="N443" s="132"/>
      <c r="O443" s="133"/>
      <c r="P443" s="7"/>
      <c r="Q443" s="130" t="s">
        <v>877</v>
      </c>
      <c r="R443" s="130"/>
      <c r="S443" s="130"/>
      <c r="T443" s="130"/>
      <c r="U443" s="130"/>
      <c r="V443" s="130"/>
      <c r="W443" s="130"/>
      <c r="X443" s="1"/>
    </row>
    <row r="444" spans="1:24" s="134" customFormat="1" ht="26.25" customHeight="1" x14ac:dyDescent="0.2">
      <c r="A444" s="131"/>
      <c r="B444" s="131"/>
      <c r="C444" s="131"/>
      <c r="D444" s="131"/>
      <c r="E444" s="131"/>
      <c r="F444" s="131"/>
      <c r="G444" s="131"/>
      <c r="H444" s="131"/>
      <c r="I444" s="131"/>
      <c r="J444" s="131"/>
      <c r="K444" s="131"/>
      <c r="L444" s="2" t="s">
        <v>52</v>
      </c>
      <c r="M444" s="132"/>
      <c r="N444" s="132"/>
      <c r="O444" s="133"/>
      <c r="P444" s="7"/>
      <c r="Q444" s="135" t="s">
        <v>878</v>
      </c>
      <c r="R444" s="129"/>
      <c r="S444" s="129"/>
      <c r="T444" s="129"/>
      <c r="U444" s="129"/>
      <c r="V444" s="129"/>
      <c r="W444" s="129"/>
      <c r="X444" s="1"/>
    </row>
    <row r="445" spans="1:24" s="134" customFormat="1" x14ac:dyDescent="0.2">
      <c r="A445" s="131"/>
      <c r="B445" s="131"/>
      <c r="C445" s="131"/>
      <c r="D445" s="131"/>
      <c r="E445" s="131"/>
      <c r="F445" s="131"/>
      <c r="G445" s="131"/>
      <c r="H445" s="131"/>
      <c r="I445" s="131"/>
      <c r="J445" s="131"/>
      <c r="K445" s="131"/>
      <c r="L445" s="2" t="s">
        <v>52</v>
      </c>
      <c r="M445" s="132"/>
      <c r="N445" s="132"/>
      <c r="O445" s="133"/>
      <c r="P445" s="7"/>
      <c r="Q445" s="130" t="s">
        <v>879</v>
      </c>
      <c r="R445" s="130"/>
      <c r="S445" s="130"/>
      <c r="T445" s="130"/>
      <c r="U445" s="130"/>
      <c r="V445" s="130"/>
      <c r="W445" s="130"/>
      <c r="X445" s="1"/>
    </row>
    <row r="446" spans="1:24" s="134" customFormat="1" x14ac:dyDescent="0.2">
      <c r="A446" s="131"/>
      <c r="B446" s="131"/>
      <c r="C446" s="131"/>
      <c r="D446" s="131"/>
      <c r="E446" s="131"/>
      <c r="F446" s="131"/>
      <c r="G446" s="131"/>
      <c r="H446" s="131"/>
      <c r="I446" s="131"/>
      <c r="J446" s="131"/>
      <c r="K446" s="131"/>
      <c r="L446" s="2" t="s">
        <v>52</v>
      </c>
      <c r="M446" s="132"/>
      <c r="N446" s="132"/>
      <c r="O446" s="133"/>
      <c r="P446" s="7"/>
      <c r="Q446" s="14"/>
      <c r="R446" s="7"/>
      <c r="S446" s="136"/>
      <c r="T446" s="136"/>
      <c r="U446" s="136"/>
      <c r="V446" s="136"/>
      <c r="W446" s="136"/>
      <c r="X446" s="7"/>
    </row>
    <row r="447" spans="1:24" s="134" customFormat="1" x14ac:dyDescent="0.2">
      <c r="A447" s="131"/>
      <c r="B447" s="131"/>
      <c r="C447" s="131"/>
      <c r="D447" s="131"/>
      <c r="E447" s="131"/>
      <c r="F447" s="131"/>
      <c r="G447" s="131"/>
      <c r="H447" s="131"/>
      <c r="I447" s="131"/>
      <c r="J447" s="131"/>
      <c r="K447" s="131"/>
      <c r="L447" s="2" t="s">
        <v>52</v>
      </c>
      <c r="M447" s="132"/>
      <c r="N447" s="132"/>
      <c r="O447" s="133"/>
      <c r="P447" s="7"/>
      <c r="Q447" s="14"/>
      <c r="R447" s="7"/>
      <c r="S447" s="137"/>
      <c r="T447" s="137"/>
      <c r="U447" s="137"/>
      <c r="V447" s="137"/>
      <c r="W447" s="137"/>
      <c r="X447" s="7"/>
    </row>
  </sheetData>
  <sheetProtection formatCells="0" formatColumns="0" formatRows="0" autoFilter="0"/>
  <autoFilter ref="L16:W432"/>
  <dataConsolidate topLabels="1">
    <dataRefs count="1">
      <dataRef ref="R20:W42" sheet="Orçamento" r:id="rId1"/>
    </dataRefs>
  </dataConsolidate>
  <mergeCells count="37">
    <mergeCell ref="S446:W446"/>
    <mergeCell ref="U439:V439"/>
    <mergeCell ref="Q441:W441"/>
    <mergeCell ref="Q442:W442"/>
    <mergeCell ref="Q443:W443"/>
    <mergeCell ref="Q444:W444"/>
    <mergeCell ref="Q445:W445"/>
    <mergeCell ref="R433:R438"/>
    <mergeCell ref="U433:V433"/>
    <mergeCell ref="U434:V434"/>
    <mergeCell ref="U435:V435"/>
    <mergeCell ref="U437:V437"/>
    <mergeCell ref="U438:V438"/>
    <mergeCell ref="O12:Q12"/>
    <mergeCell ref="S12:U12"/>
    <mergeCell ref="O13:Q13"/>
    <mergeCell ref="S13:U13"/>
    <mergeCell ref="O14:X14"/>
    <mergeCell ref="O15:W15"/>
    <mergeCell ref="O8:W8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569" priority="570">
      <formula>LEN(TRIM(W10))=0</formula>
    </cfRule>
  </conditionalFormatting>
  <conditionalFormatting sqref="W13">
    <cfRule type="containsBlanks" dxfId="568" priority="569">
      <formula>LEN(TRIM(W13))=0</formula>
    </cfRule>
  </conditionalFormatting>
  <conditionalFormatting sqref="O17:W19 O20:Q20 S20:W20 O21:W31 O115:W122 R132 O132:Q137 S132:W137 O44:Q50 S44:W50 R44:R56 O43:W43 O198:W204 R241 O241:Q246 S241:W246 R243:R246 O209:W226 O428:Q429 S428:W429 O256:W265 O393:W394 R274:R276 R267 R269:R272 O267:Q276 S267:W276 O67:W69 O279:W282 O228:W240">
    <cfRule type="expression" dxfId="567" priority="565">
      <formula>OR($C17=0,$C17=4)</formula>
    </cfRule>
    <cfRule type="expression" dxfId="566" priority="566">
      <formula>$C17=3</formula>
    </cfRule>
    <cfRule type="expression" dxfId="565" priority="567">
      <formula>$C17=2</formula>
    </cfRule>
    <cfRule type="expression" dxfId="564" priority="568">
      <formula>$C17=1</formula>
    </cfRule>
  </conditionalFormatting>
  <conditionalFormatting sqref="S17:V31 P17:Q31 S115:V122 P115:Q122 S132:V137 P132:Q137 S43:V50 P43:Q50 P198:Q204 S198:V204 P209:Q226 S209:V226 S428:V429 P428:Q429 S392:V394 P392:Q394 P396:Q400 S396:V400 S256:V276 P256:Q276 S67:V69 P67:Q69 P279:Q282 S279:V282 S228:V246 P228:Q246">
    <cfRule type="expression" dxfId="563" priority="561">
      <formula>OR($C17=0,$C17=4)</formula>
    </cfRule>
    <cfRule type="expression" dxfId="562" priority="562">
      <formula>$C17=3</formula>
    </cfRule>
    <cfRule type="expression" dxfId="561" priority="563">
      <formula>$C17=2</formula>
    </cfRule>
    <cfRule type="expression" dxfId="560" priority="564">
      <formula>$C17=1</formula>
    </cfRule>
  </conditionalFormatting>
  <conditionalFormatting sqref="M17:M31 M115:M122 M132:M137 M43:M50 M198:M204 M209:M226 M428:M429 M392:M394 M396:M400 M256:M276 M67:M69 M279:M282 M228:M246">
    <cfRule type="cellIs" dxfId="559" priority="560" operator="notEqual">
      <formula>$N17</formula>
    </cfRule>
  </conditionalFormatting>
  <conditionalFormatting sqref="S141:W142 O141:Q142">
    <cfRule type="expression" dxfId="558" priority="556">
      <formula>OR($C141=0,$C141=4)</formula>
    </cfRule>
    <cfRule type="expression" dxfId="557" priority="557">
      <formula>$C141=3</formula>
    </cfRule>
    <cfRule type="expression" dxfId="556" priority="558">
      <formula>$C141=2</formula>
    </cfRule>
    <cfRule type="expression" dxfId="555" priority="559">
      <formula>$C141=1</formula>
    </cfRule>
  </conditionalFormatting>
  <conditionalFormatting sqref="P141:Q142 S141:V142">
    <cfRule type="expression" dxfId="554" priority="552">
      <formula>OR($C141=0,$C141=4)</formula>
    </cfRule>
    <cfRule type="expression" dxfId="553" priority="553">
      <formula>$C141=3</formula>
    </cfRule>
    <cfRule type="expression" dxfId="552" priority="554">
      <formula>$C141=2</formula>
    </cfRule>
    <cfRule type="expression" dxfId="551" priority="555">
      <formula>$C141=1</formula>
    </cfRule>
  </conditionalFormatting>
  <conditionalFormatting sqref="M141:M142">
    <cfRule type="cellIs" dxfId="550" priority="551" operator="notEqual">
      <formula>$N141</formula>
    </cfRule>
  </conditionalFormatting>
  <conditionalFormatting sqref="O51:Q56 S51:W56">
    <cfRule type="expression" dxfId="549" priority="547">
      <formula>OR($C51=0,$C51=4)</formula>
    </cfRule>
    <cfRule type="expression" dxfId="548" priority="548">
      <formula>$C51=3</formula>
    </cfRule>
    <cfRule type="expression" dxfId="547" priority="549">
      <formula>$C51=2</formula>
    </cfRule>
    <cfRule type="expression" dxfId="546" priority="550">
      <formula>$C51=1</formula>
    </cfRule>
  </conditionalFormatting>
  <conditionalFormatting sqref="S51:V56 P51:Q56">
    <cfRule type="expression" dxfId="545" priority="543">
      <formula>OR($C51=0,$C51=4)</formula>
    </cfRule>
    <cfRule type="expression" dxfId="544" priority="544">
      <formula>$C51=3</formula>
    </cfRule>
    <cfRule type="expression" dxfId="543" priority="545">
      <formula>$C51=2</formula>
    </cfRule>
    <cfRule type="expression" dxfId="542" priority="546">
      <formula>$C51=1</formula>
    </cfRule>
  </conditionalFormatting>
  <conditionalFormatting sqref="M51:M56">
    <cfRule type="cellIs" dxfId="541" priority="542" operator="notEqual">
      <formula>$N51</formula>
    </cfRule>
  </conditionalFormatting>
  <conditionalFormatting sqref="R20">
    <cfRule type="expression" dxfId="540" priority="538">
      <formula>OR($C20=0,$C20=4)</formula>
    </cfRule>
    <cfRule type="expression" dxfId="539" priority="539">
      <formula>$C20=3</formula>
    </cfRule>
    <cfRule type="expression" dxfId="538" priority="540">
      <formula>$C20=2</formula>
    </cfRule>
    <cfRule type="expression" dxfId="537" priority="541">
      <formula>$C20=1</formula>
    </cfRule>
  </conditionalFormatting>
  <conditionalFormatting sqref="R242">
    <cfRule type="expression" dxfId="536" priority="534">
      <formula>OR($C242=0,$C242=4)</formula>
    </cfRule>
    <cfRule type="expression" dxfId="535" priority="535">
      <formula>$C242=3</formula>
    </cfRule>
    <cfRule type="expression" dxfId="534" priority="536">
      <formula>$C242=2</formula>
    </cfRule>
    <cfRule type="expression" dxfId="533" priority="537">
      <formula>$C242=1</formula>
    </cfRule>
  </conditionalFormatting>
  <conditionalFormatting sqref="O138:Q140 S138:W140">
    <cfRule type="expression" dxfId="532" priority="530">
      <formula>OR($C138=0,$C138=4)</formula>
    </cfRule>
    <cfRule type="expression" dxfId="531" priority="531">
      <formula>$C138=3</formula>
    </cfRule>
    <cfRule type="expression" dxfId="530" priority="532">
      <formula>$C138=2</formula>
    </cfRule>
    <cfRule type="expression" dxfId="529" priority="533">
      <formula>$C138=1</formula>
    </cfRule>
  </conditionalFormatting>
  <conditionalFormatting sqref="S138:V140 P138:Q140">
    <cfRule type="expression" dxfId="528" priority="526">
      <formula>OR($C138=0,$C138=4)</formula>
    </cfRule>
    <cfRule type="expression" dxfId="527" priority="527">
      <formula>$C138=3</formula>
    </cfRule>
    <cfRule type="expression" dxfId="526" priority="528">
      <formula>$C138=2</formula>
    </cfRule>
    <cfRule type="expression" dxfId="525" priority="529">
      <formula>$C138=1</formula>
    </cfRule>
  </conditionalFormatting>
  <conditionalFormatting sqref="M138:M140">
    <cfRule type="cellIs" dxfId="524" priority="525" operator="notEqual">
      <formula>$N138</formula>
    </cfRule>
  </conditionalFormatting>
  <conditionalFormatting sqref="O32:W33">
    <cfRule type="expression" dxfId="523" priority="521">
      <formula>OR($C32=0,$C32=4)</formula>
    </cfRule>
    <cfRule type="expression" dxfId="522" priority="522">
      <formula>$C32=3</formula>
    </cfRule>
    <cfRule type="expression" dxfId="521" priority="523">
      <formula>$C32=2</formula>
    </cfRule>
    <cfRule type="expression" dxfId="520" priority="524">
      <formula>$C32=1</formula>
    </cfRule>
  </conditionalFormatting>
  <conditionalFormatting sqref="S32:V33 P32:Q33">
    <cfRule type="expression" dxfId="519" priority="517">
      <formula>OR($C32=0,$C32=4)</formula>
    </cfRule>
    <cfRule type="expression" dxfId="518" priority="518">
      <formula>$C32=3</formula>
    </cfRule>
    <cfRule type="expression" dxfId="517" priority="519">
      <formula>$C32=2</formula>
    </cfRule>
    <cfRule type="expression" dxfId="516" priority="520">
      <formula>$C32=1</formula>
    </cfRule>
  </conditionalFormatting>
  <conditionalFormatting sqref="M32:M33">
    <cfRule type="cellIs" dxfId="515" priority="516" operator="notEqual">
      <formula>$N32</formula>
    </cfRule>
  </conditionalFormatting>
  <conditionalFormatting sqref="O34:W42">
    <cfRule type="expression" dxfId="514" priority="512">
      <formula>OR($C34=0,$C34=4)</formula>
    </cfRule>
    <cfRule type="expression" dxfId="513" priority="513">
      <formula>$C34=3</formula>
    </cfRule>
    <cfRule type="expression" dxfId="512" priority="514">
      <formula>$C34=2</formula>
    </cfRule>
    <cfRule type="expression" dxfId="511" priority="515">
      <formula>$C34=1</formula>
    </cfRule>
  </conditionalFormatting>
  <conditionalFormatting sqref="P34:Q42 S34:V42">
    <cfRule type="expression" dxfId="510" priority="508">
      <formula>OR($C34=0,$C34=4)</formula>
    </cfRule>
    <cfRule type="expression" dxfId="509" priority="509">
      <formula>$C34=3</formula>
    </cfRule>
    <cfRule type="expression" dxfId="508" priority="510">
      <formula>$C34=2</formula>
    </cfRule>
    <cfRule type="expression" dxfId="507" priority="511">
      <formula>$C34=1</formula>
    </cfRule>
  </conditionalFormatting>
  <conditionalFormatting sqref="M34:M42">
    <cfRule type="cellIs" dxfId="506" priority="507" operator="notEqual">
      <formula>$N34</formula>
    </cfRule>
  </conditionalFormatting>
  <conditionalFormatting sqref="O59:W64">
    <cfRule type="expression" dxfId="505" priority="503">
      <formula>OR($C59=0,$C59=4)</formula>
    </cfRule>
    <cfRule type="expression" dxfId="504" priority="504">
      <formula>$C59=3</formula>
    </cfRule>
    <cfRule type="expression" dxfId="503" priority="505">
      <formula>$C59=2</formula>
    </cfRule>
    <cfRule type="expression" dxfId="502" priority="506">
      <formula>$C59=1</formula>
    </cfRule>
  </conditionalFormatting>
  <conditionalFormatting sqref="S59:V64 P59:Q64">
    <cfRule type="expression" dxfId="501" priority="499">
      <formula>OR($C59=0,$C59=4)</formula>
    </cfRule>
    <cfRule type="expression" dxfId="500" priority="500">
      <formula>$C59=3</formula>
    </cfRule>
    <cfRule type="expression" dxfId="499" priority="501">
      <formula>$C59=2</formula>
    </cfRule>
    <cfRule type="expression" dxfId="498" priority="502">
      <formula>$C59=1</formula>
    </cfRule>
  </conditionalFormatting>
  <conditionalFormatting sqref="M59:M64">
    <cfRule type="cellIs" dxfId="497" priority="498" operator="notEqual">
      <formula>$N59</formula>
    </cfRule>
  </conditionalFormatting>
  <conditionalFormatting sqref="O57:W58">
    <cfRule type="expression" dxfId="496" priority="494">
      <formula>OR($C57=0,$C57=4)</formula>
    </cfRule>
    <cfRule type="expression" dxfId="495" priority="495">
      <formula>$C57=3</formula>
    </cfRule>
    <cfRule type="expression" dxfId="494" priority="496">
      <formula>$C57=2</formula>
    </cfRule>
    <cfRule type="expression" dxfId="493" priority="497">
      <formula>$C57=1</formula>
    </cfRule>
  </conditionalFormatting>
  <conditionalFormatting sqref="S57:V58 P57:Q58">
    <cfRule type="expression" dxfId="492" priority="490">
      <formula>OR($C57=0,$C57=4)</formula>
    </cfRule>
    <cfRule type="expression" dxfId="491" priority="491">
      <formula>$C57=3</formula>
    </cfRule>
    <cfRule type="expression" dxfId="490" priority="492">
      <formula>$C57=2</formula>
    </cfRule>
    <cfRule type="expression" dxfId="489" priority="493">
      <formula>$C57=1</formula>
    </cfRule>
  </conditionalFormatting>
  <conditionalFormatting sqref="M57:M58">
    <cfRule type="cellIs" dxfId="488" priority="489" operator="notEqual">
      <formula>$N57</formula>
    </cfRule>
  </conditionalFormatting>
  <conditionalFormatting sqref="O65:W66">
    <cfRule type="expression" dxfId="487" priority="485">
      <formula>OR($C65=0,$C65=4)</formula>
    </cfRule>
    <cfRule type="expression" dxfId="486" priority="486">
      <formula>$C65=3</formula>
    </cfRule>
    <cfRule type="expression" dxfId="485" priority="487">
      <formula>$C65=2</formula>
    </cfRule>
    <cfRule type="expression" dxfId="484" priority="488">
      <formula>$C65=1</formula>
    </cfRule>
  </conditionalFormatting>
  <conditionalFormatting sqref="S65:V66 P65:Q66">
    <cfRule type="expression" dxfId="483" priority="481">
      <formula>OR($C65=0,$C65=4)</formula>
    </cfRule>
    <cfRule type="expression" dxfId="482" priority="482">
      <formula>$C65=3</formula>
    </cfRule>
    <cfRule type="expression" dxfId="481" priority="483">
      <formula>$C65=2</formula>
    </cfRule>
    <cfRule type="expression" dxfId="480" priority="484">
      <formula>$C65=1</formula>
    </cfRule>
  </conditionalFormatting>
  <conditionalFormatting sqref="M65:M66">
    <cfRule type="cellIs" dxfId="479" priority="480" operator="notEqual">
      <formula>$N65</formula>
    </cfRule>
  </conditionalFormatting>
  <conditionalFormatting sqref="O205:W208">
    <cfRule type="expression" dxfId="478" priority="476">
      <formula>OR($C205=0,$C205=4)</formula>
    </cfRule>
    <cfRule type="expression" dxfId="477" priority="477">
      <formula>$C205=3</formula>
    </cfRule>
    <cfRule type="expression" dxfId="476" priority="478">
      <formula>$C205=2</formula>
    </cfRule>
    <cfRule type="expression" dxfId="475" priority="479">
      <formula>$C205=1</formula>
    </cfRule>
  </conditionalFormatting>
  <conditionalFormatting sqref="S205:V208 P205:Q208">
    <cfRule type="expression" dxfId="474" priority="472">
      <formula>OR($C205=0,$C205=4)</formula>
    </cfRule>
    <cfRule type="expression" dxfId="473" priority="473">
      <formula>$C205=3</formula>
    </cfRule>
    <cfRule type="expression" dxfId="472" priority="474">
      <formula>$C205=2</formula>
    </cfRule>
    <cfRule type="expression" dxfId="471" priority="475">
      <formula>$C205=1</formula>
    </cfRule>
  </conditionalFormatting>
  <conditionalFormatting sqref="M205:M208">
    <cfRule type="cellIs" dxfId="470" priority="471" operator="notEqual">
      <formula>$N205</formula>
    </cfRule>
  </conditionalFormatting>
  <conditionalFormatting sqref="O247:W255">
    <cfRule type="expression" dxfId="469" priority="467">
      <formula>OR($C247=0,$C247=4)</formula>
    </cfRule>
    <cfRule type="expression" dxfId="468" priority="468">
      <formula>$C247=3</formula>
    </cfRule>
    <cfRule type="expression" dxfId="467" priority="469">
      <formula>$C247=2</formula>
    </cfRule>
    <cfRule type="expression" dxfId="466" priority="470">
      <formula>$C247=1</formula>
    </cfRule>
  </conditionalFormatting>
  <conditionalFormatting sqref="S247:V255 P247:Q255">
    <cfRule type="expression" dxfId="465" priority="463">
      <formula>OR($C247=0,$C247=4)</formula>
    </cfRule>
    <cfRule type="expression" dxfId="464" priority="464">
      <formula>$C247=3</formula>
    </cfRule>
    <cfRule type="expression" dxfId="463" priority="465">
      <formula>$C247=2</formula>
    </cfRule>
    <cfRule type="expression" dxfId="462" priority="466">
      <formula>$C247=1</formula>
    </cfRule>
  </conditionalFormatting>
  <conditionalFormatting sqref="M247:M255">
    <cfRule type="cellIs" dxfId="461" priority="462" operator="notEqual">
      <formula>$N247</formula>
    </cfRule>
  </conditionalFormatting>
  <conditionalFormatting sqref="O70:W78">
    <cfRule type="expression" dxfId="460" priority="458">
      <formula>OR($C70=0,$C70=4)</formula>
    </cfRule>
    <cfRule type="expression" dxfId="459" priority="459">
      <formula>$C70=3</formula>
    </cfRule>
    <cfRule type="expression" dxfId="458" priority="460">
      <formula>$C70=2</formula>
    </cfRule>
    <cfRule type="expression" dxfId="457" priority="461">
      <formula>$C70=1</formula>
    </cfRule>
  </conditionalFormatting>
  <conditionalFormatting sqref="S70:V78 P70:Q78">
    <cfRule type="expression" dxfId="456" priority="454">
      <formula>OR($C70=0,$C70=4)</formula>
    </cfRule>
    <cfRule type="expression" dxfId="455" priority="455">
      <formula>$C70=3</formula>
    </cfRule>
    <cfRule type="expression" dxfId="454" priority="456">
      <formula>$C70=2</formula>
    </cfRule>
    <cfRule type="expression" dxfId="453" priority="457">
      <formula>$C70=1</formula>
    </cfRule>
  </conditionalFormatting>
  <conditionalFormatting sqref="M70:M78">
    <cfRule type="cellIs" dxfId="452" priority="453" operator="notEqual">
      <formula>$N70</formula>
    </cfRule>
  </conditionalFormatting>
  <conditionalFormatting sqref="O79:W87">
    <cfRule type="expression" dxfId="451" priority="449">
      <formula>OR($C79=0,$C79=4)</formula>
    </cfRule>
    <cfRule type="expression" dxfId="450" priority="450">
      <formula>$C79=3</formula>
    </cfRule>
    <cfRule type="expression" dxfId="449" priority="451">
      <formula>$C79=2</formula>
    </cfRule>
    <cfRule type="expression" dxfId="448" priority="452">
      <formula>$C79=1</formula>
    </cfRule>
  </conditionalFormatting>
  <conditionalFormatting sqref="S79:V87 P79:Q87">
    <cfRule type="expression" dxfId="447" priority="445">
      <formula>OR($C79=0,$C79=4)</formula>
    </cfRule>
    <cfRule type="expression" dxfId="446" priority="446">
      <formula>$C79=3</formula>
    </cfRule>
    <cfRule type="expression" dxfId="445" priority="447">
      <formula>$C79=2</formula>
    </cfRule>
    <cfRule type="expression" dxfId="444" priority="448">
      <formula>$C79=1</formula>
    </cfRule>
  </conditionalFormatting>
  <conditionalFormatting sqref="M79:M87">
    <cfRule type="cellIs" dxfId="443" priority="444" operator="notEqual">
      <formula>$N79</formula>
    </cfRule>
  </conditionalFormatting>
  <conditionalFormatting sqref="O88:W96">
    <cfRule type="expression" dxfId="442" priority="440">
      <formula>OR($C88=0,$C88=4)</formula>
    </cfRule>
    <cfRule type="expression" dxfId="441" priority="441">
      <formula>$C88=3</formula>
    </cfRule>
    <cfRule type="expression" dxfId="440" priority="442">
      <formula>$C88=2</formula>
    </cfRule>
    <cfRule type="expression" dxfId="439" priority="443">
      <formula>$C88=1</formula>
    </cfRule>
  </conditionalFormatting>
  <conditionalFormatting sqref="S88:V96 P88:Q96">
    <cfRule type="expression" dxfId="438" priority="436">
      <formula>OR($C88=0,$C88=4)</formula>
    </cfRule>
    <cfRule type="expression" dxfId="437" priority="437">
      <formula>$C88=3</formula>
    </cfRule>
    <cfRule type="expression" dxfId="436" priority="438">
      <formula>$C88=2</formula>
    </cfRule>
    <cfRule type="expression" dxfId="435" priority="439">
      <formula>$C88=1</formula>
    </cfRule>
  </conditionalFormatting>
  <conditionalFormatting sqref="M88:M96">
    <cfRule type="cellIs" dxfId="434" priority="435" operator="notEqual">
      <formula>$N88</formula>
    </cfRule>
  </conditionalFormatting>
  <conditionalFormatting sqref="O97:W105">
    <cfRule type="expression" dxfId="433" priority="431">
      <formula>OR($C97=0,$C97=4)</formula>
    </cfRule>
    <cfRule type="expression" dxfId="432" priority="432">
      <formula>$C97=3</formula>
    </cfRule>
    <cfRule type="expression" dxfId="431" priority="433">
      <formula>$C97=2</formula>
    </cfRule>
    <cfRule type="expression" dxfId="430" priority="434">
      <formula>$C97=1</formula>
    </cfRule>
  </conditionalFormatting>
  <conditionalFormatting sqref="S97:V105 P97:Q105">
    <cfRule type="expression" dxfId="429" priority="427">
      <formula>OR($C97=0,$C97=4)</formula>
    </cfRule>
    <cfRule type="expression" dxfId="428" priority="428">
      <formula>$C97=3</formula>
    </cfRule>
    <cfRule type="expression" dxfId="427" priority="429">
      <formula>$C97=2</formula>
    </cfRule>
    <cfRule type="expression" dxfId="426" priority="430">
      <formula>$C97=1</formula>
    </cfRule>
  </conditionalFormatting>
  <conditionalFormatting sqref="M97:M105">
    <cfRule type="cellIs" dxfId="425" priority="426" operator="notEqual">
      <formula>$N97</formula>
    </cfRule>
  </conditionalFormatting>
  <conditionalFormatting sqref="O106:W114">
    <cfRule type="expression" dxfId="424" priority="422">
      <formula>OR($C106=0,$C106=4)</formula>
    </cfRule>
    <cfRule type="expression" dxfId="423" priority="423">
      <formula>$C106=3</formula>
    </cfRule>
    <cfRule type="expression" dxfId="422" priority="424">
      <formula>$C106=2</formula>
    </cfRule>
    <cfRule type="expression" dxfId="421" priority="425">
      <formula>$C106=1</formula>
    </cfRule>
  </conditionalFormatting>
  <conditionalFormatting sqref="S106:V114 P106:Q114">
    <cfRule type="expression" dxfId="420" priority="418">
      <formula>OR($C106=0,$C106=4)</formula>
    </cfRule>
    <cfRule type="expression" dxfId="419" priority="419">
      <formula>$C106=3</formula>
    </cfRule>
    <cfRule type="expression" dxfId="418" priority="420">
      <formula>$C106=2</formula>
    </cfRule>
    <cfRule type="expression" dxfId="417" priority="421">
      <formula>$C106=1</formula>
    </cfRule>
  </conditionalFormatting>
  <conditionalFormatting sqref="M106:M114">
    <cfRule type="cellIs" dxfId="416" priority="417" operator="notEqual">
      <formula>$N106</formula>
    </cfRule>
  </conditionalFormatting>
  <conditionalFormatting sqref="O123:W131">
    <cfRule type="expression" dxfId="415" priority="413">
      <formula>OR($C123=0,$C123=4)</formula>
    </cfRule>
    <cfRule type="expression" dxfId="414" priority="414">
      <formula>$C123=3</formula>
    </cfRule>
    <cfRule type="expression" dxfId="413" priority="415">
      <formula>$C123=2</formula>
    </cfRule>
    <cfRule type="expression" dxfId="412" priority="416">
      <formula>$C123=1</formula>
    </cfRule>
  </conditionalFormatting>
  <conditionalFormatting sqref="S123:V131 P123:Q131">
    <cfRule type="expression" dxfId="411" priority="409">
      <formula>OR($C123=0,$C123=4)</formula>
    </cfRule>
    <cfRule type="expression" dxfId="410" priority="410">
      <formula>$C123=3</formula>
    </cfRule>
    <cfRule type="expression" dxfId="409" priority="411">
      <formula>$C123=2</formula>
    </cfRule>
    <cfRule type="expression" dxfId="408" priority="412">
      <formula>$C123=1</formula>
    </cfRule>
  </conditionalFormatting>
  <conditionalFormatting sqref="M123:M131">
    <cfRule type="cellIs" dxfId="407" priority="408" operator="notEqual">
      <formula>$N123</formula>
    </cfRule>
  </conditionalFormatting>
  <conditionalFormatting sqref="O143:Q150 S143:W150 S152:W152 O152:Q152">
    <cfRule type="expression" dxfId="406" priority="404">
      <formula>OR($C143=0,$C143=4)</formula>
    </cfRule>
    <cfRule type="expression" dxfId="405" priority="405">
      <formula>$C143=3</formula>
    </cfRule>
    <cfRule type="expression" dxfId="404" priority="406">
      <formula>$C143=2</formula>
    </cfRule>
    <cfRule type="expression" dxfId="403" priority="407">
      <formula>$C143=1</formula>
    </cfRule>
  </conditionalFormatting>
  <conditionalFormatting sqref="S143:V150 P143:Q150 P152:Q152 S152:V152">
    <cfRule type="expression" dxfId="402" priority="400">
      <formula>OR($C143=0,$C143=4)</formula>
    </cfRule>
    <cfRule type="expression" dxfId="401" priority="401">
      <formula>$C143=3</formula>
    </cfRule>
    <cfRule type="expression" dxfId="400" priority="402">
      <formula>$C143=2</formula>
    </cfRule>
    <cfRule type="expression" dxfId="399" priority="403">
      <formula>$C143=1</formula>
    </cfRule>
  </conditionalFormatting>
  <conditionalFormatting sqref="M143:M150 M152">
    <cfRule type="cellIs" dxfId="398" priority="399" operator="notEqual">
      <formula>$N143</formula>
    </cfRule>
  </conditionalFormatting>
  <conditionalFormatting sqref="O153:Q161 S153:W161">
    <cfRule type="expression" dxfId="397" priority="395">
      <formula>OR($C153=0,$C153=4)</formula>
    </cfRule>
    <cfRule type="expression" dxfId="396" priority="396">
      <formula>$C153=3</formula>
    </cfRule>
    <cfRule type="expression" dxfId="395" priority="397">
      <formula>$C153=2</formula>
    </cfRule>
    <cfRule type="expression" dxfId="394" priority="398">
      <formula>$C153=1</formula>
    </cfRule>
  </conditionalFormatting>
  <conditionalFormatting sqref="S153:V161 P153:Q161">
    <cfRule type="expression" dxfId="393" priority="391">
      <formula>OR($C153=0,$C153=4)</formula>
    </cfRule>
    <cfRule type="expression" dxfId="392" priority="392">
      <formula>$C153=3</formula>
    </cfRule>
    <cfRule type="expression" dxfId="391" priority="393">
      <formula>$C153=2</formula>
    </cfRule>
    <cfRule type="expression" dxfId="390" priority="394">
      <formula>$C153=1</formula>
    </cfRule>
  </conditionalFormatting>
  <conditionalFormatting sqref="M153:M161">
    <cfRule type="cellIs" dxfId="389" priority="390" operator="notEqual">
      <formula>$N153</formula>
    </cfRule>
  </conditionalFormatting>
  <conditionalFormatting sqref="O162:Q170 S162:W170">
    <cfRule type="expression" dxfId="388" priority="386">
      <formula>OR($C162=0,$C162=4)</formula>
    </cfRule>
    <cfRule type="expression" dxfId="387" priority="387">
      <formula>$C162=3</formula>
    </cfRule>
    <cfRule type="expression" dxfId="386" priority="388">
      <formula>$C162=2</formula>
    </cfRule>
    <cfRule type="expression" dxfId="385" priority="389">
      <formula>$C162=1</formula>
    </cfRule>
  </conditionalFormatting>
  <conditionalFormatting sqref="S162:V170 P162:Q170">
    <cfRule type="expression" dxfId="384" priority="382">
      <formula>OR($C162=0,$C162=4)</formula>
    </cfRule>
    <cfRule type="expression" dxfId="383" priority="383">
      <formula>$C162=3</formula>
    </cfRule>
    <cfRule type="expression" dxfId="382" priority="384">
      <formula>$C162=2</formula>
    </cfRule>
    <cfRule type="expression" dxfId="381" priority="385">
      <formula>$C162=1</formula>
    </cfRule>
  </conditionalFormatting>
  <conditionalFormatting sqref="M162:M170">
    <cfRule type="cellIs" dxfId="380" priority="381" operator="notEqual">
      <formula>$N162</formula>
    </cfRule>
  </conditionalFormatting>
  <conditionalFormatting sqref="O171:Q179 S171:W179">
    <cfRule type="expression" dxfId="379" priority="377">
      <formula>OR($C171=0,$C171=4)</formula>
    </cfRule>
    <cfRule type="expression" dxfId="378" priority="378">
      <formula>$C171=3</formula>
    </cfRule>
    <cfRule type="expression" dxfId="377" priority="379">
      <formula>$C171=2</formula>
    </cfRule>
    <cfRule type="expression" dxfId="376" priority="380">
      <formula>$C171=1</formula>
    </cfRule>
  </conditionalFormatting>
  <conditionalFormatting sqref="S171:V179 P171:Q179">
    <cfRule type="expression" dxfId="375" priority="373">
      <formula>OR($C171=0,$C171=4)</formula>
    </cfRule>
    <cfRule type="expression" dxfId="374" priority="374">
      <formula>$C171=3</formula>
    </cfRule>
    <cfRule type="expression" dxfId="373" priority="375">
      <formula>$C171=2</formula>
    </cfRule>
    <cfRule type="expression" dxfId="372" priority="376">
      <formula>$C171=1</formula>
    </cfRule>
  </conditionalFormatting>
  <conditionalFormatting sqref="M171:M179">
    <cfRule type="cellIs" dxfId="371" priority="372" operator="notEqual">
      <formula>$N171</formula>
    </cfRule>
  </conditionalFormatting>
  <conditionalFormatting sqref="O188:W188 O180:Q187 S180:W187">
    <cfRule type="expression" dxfId="370" priority="368">
      <formula>OR($C180=0,$C180=4)</formula>
    </cfRule>
    <cfRule type="expression" dxfId="369" priority="369">
      <formula>$C180=3</formula>
    </cfRule>
    <cfRule type="expression" dxfId="368" priority="370">
      <formula>$C180=2</formula>
    </cfRule>
    <cfRule type="expression" dxfId="367" priority="371">
      <formula>$C180=1</formula>
    </cfRule>
  </conditionalFormatting>
  <conditionalFormatting sqref="S180:V188 P180:Q188">
    <cfRule type="expression" dxfId="366" priority="364">
      <formula>OR($C180=0,$C180=4)</formula>
    </cfRule>
    <cfRule type="expression" dxfId="365" priority="365">
      <formula>$C180=3</formula>
    </cfRule>
    <cfRule type="expression" dxfId="364" priority="366">
      <formula>$C180=2</formula>
    </cfRule>
    <cfRule type="expression" dxfId="363" priority="367">
      <formula>$C180=1</formula>
    </cfRule>
  </conditionalFormatting>
  <conditionalFormatting sqref="M180:M188">
    <cfRule type="cellIs" dxfId="362" priority="363" operator="notEqual">
      <formula>$N180</formula>
    </cfRule>
  </conditionalFormatting>
  <conditionalFormatting sqref="O189:W195 O197:W197 O196:Q196 S196:W196">
    <cfRule type="expression" dxfId="361" priority="359">
      <formula>OR($C189=0,$C189=4)</formula>
    </cfRule>
    <cfRule type="expression" dxfId="360" priority="360">
      <formula>$C189=3</formula>
    </cfRule>
    <cfRule type="expression" dxfId="359" priority="361">
      <formula>$C189=2</formula>
    </cfRule>
    <cfRule type="expression" dxfId="358" priority="362">
      <formula>$C189=1</formula>
    </cfRule>
  </conditionalFormatting>
  <conditionalFormatting sqref="S189:V197 P189:Q197">
    <cfRule type="expression" dxfId="357" priority="355">
      <formula>OR($C189=0,$C189=4)</formula>
    </cfRule>
    <cfRule type="expression" dxfId="356" priority="356">
      <formula>$C189=3</formula>
    </cfRule>
    <cfRule type="expression" dxfId="355" priority="357">
      <formula>$C189=2</formula>
    </cfRule>
    <cfRule type="expression" dxfId="354" priority="358">
      <formula>$C189=1</formula>
    </cfRule>
  </conditionalFormatting>
  <conditionalFormatting sqref="M189:M197">
    <cfRule type="cellIs" dxfId="353" priority="354" operator="notEqual">
      <formula>$N189</formula>
    </cfRule>
  </conditionalFormatting>
  <conditionalFormatting sqref="R174:R175 R135:R138 R140:R144 R146 R148:R150 R153:R155 R158:R160 R162 R164:R165 R167:R169 R171:R172 R178:R180 R182 R184:R187">
    <cfRule type="expression" dxfId="352" priority="350">
      <formula>OR($C135=0,$C135=4)</formula>
    </cfRule>
    <cfRule type="expression" dxfId="351" priority="351">
      <formula>$C135=3</formula>
    </cfRule>
    <cfRule type="expression" dxfId="350" priority="352">
      <formula>$C135=2</formula>
    </cfRule>
    <cfRule type="expression" dxfId="349" priority="353">
      <formula>$C135=1</formula>
    </cfRule>
  </conditionalFormatting>
  <conditionalFormatting sqref="R133">
    <cfRule type="expression" dxfId="348" priority="346">
      <formula>OR($C133=0,$C133=4)</formula>
    </cfRule>
    <cfRule type="expression" dxfId="347" priority="347">
      <formula>$C133=3</formula>
    </cfRule>
    <cfRule type="expression" dxfId="346" priority="348">
      <formula>$C133=2</formula>
    </cfRule>
    <cfRule type="expression" dxfId="345" priority="349">
      <formula>$C133=1</formula>
    </cfRule>
  </conditionalFormatting>
  <conditionalFormatting sqref="R176">
    <cfRule type="expression" dxfId="344" priority="342">
      <formula>OR($C176=0,$C176=4)</formula>
    </cfRule>
    <cfRule type="expression" dxfId="343" priority="343">
      <formula>$C176=3</formula>
    </cfRule>
    <cfRule type="expression" dxfId="342" priority="344">
      <formula>$C176=2</formula>
    </cfRule>
    <cfRule type="expression" dxfId="341" priority="345">
      <formula>$C176=1</formula>
    </cfRule>
  </conditionalFormatting>
  <conditionalFormatting sqref="R181">
    <cfRule type="expression" dxfId="340" priority="338">
      <formula>OR($C181=0,$C181=4)</formula>
    </cfRule>
    <cfRule type="expression" dxfId="339" priority="339">
      <formula>$C181=3</formula>
    </cfRule>
    <cfRule type="expression" dxfId="338" priority="340">
      <formula>$C181=2</formula>
    </cfRule>
    <cfRule type="expression" dxfId="337" priority="341">
      <formula>$C181=1</formula>
    </cfRule>
  </conditionalFormatting>
  <conditionalFormatting sqref="R183">
    <cfRule type="expression" dxfId="336" priority="334">
      <formula>OR($C183=0,$C183=4)</formula>
    </cfRule>
    <cfRule type="expression" dxfId="335" priority="335">
      <formula>$C183=3</formula>
    </cfRule>
    <cfRule type="expression" dxfId="334" priority="336">
      <formula>$C183=2</formula>
    </cfRule>
    <cfRule type="expression" dxfId="333" priority="337">
      <formula>$C183=1</formula>
    </cfRule>
  </conditionalFormatting>
  <conditionalFormatting sqref="R170">
    <cfRule type="expression" dxfId="332" priority="330">
      <formula>OR($C170=0,$C170=4)</formula>
    </cfRule>
    <cfRule type="expression" dxfId="331" priority="331">
      <formula>$C170=3</formula>
    </cfRule>
    <cfRule type="expression" dxfId="330" priority="332">
      <formula>$C170=2</formula>
    </cfRule>
    <cfRule type="expression" dxfId="329" priority="333">
      <formula>$C170=1</formula>
    </cfRule>
  </conditionalFormatting>
  <conditionalFormatting sqref="R166">
    <cfRule type="expression" dxfId="328" priority="326">
      <formula>OR($C166=0,$C166=4)</formula>
    </cfRule>
    <cfRule type="expression" dxfId="327" priority="327">
      <formula>$C166=3</formula>
    </cfRule>
    <cfRule type="expression" dxfId="326" priority="328">
      <formula>$C166=2</formula>
    </cfRule>
    <cfRule type="expression" dxfId="325" priority="329">
      <formula>$C166=1</formula>
    </cfRule>
  </conditionalFormatting>
  <conditionalFormatting sqref="R163">
    <cfRule type="expression" dxfId="324" priority="322">
      <formula>OR($C163=0,$C163=4)</formula>
    </cfRule>
    <cfRule type="expression" dxfId="323" priority="323">
      <formula>$C163=3</formula>
    </cfRule>
    <cfRule type="expression" dxfId="322" priority="324">
      <formula>$C163=2</formula>
    </cfRule>
    <cfRule type="expression" dxfId="321" priority="325">
      <formula>$C163=1</formula>
    </cfRule>
  </conditionalFormatting>
  <conditionalFormatting sqref="R161">
    <cfRule type="expression" dxfId="320" priority="318">
      <formula>OR($C161=0,$C161=4)</formula>
    </cfRule>
    <cfRule type="expression" dxfId="319" priority="319">
      <formula>$C161=3</formula>
    </cfRule>
    <cfRule type="expression" dxfId="318" priority="320">
      <formula>$C161=2</formula>
    </cfRule>
    <cfRule type="expression" dxfId="317" priority="321">
      <formula>$C161=1</formula>
    </cfRule>
  </conditionalFormatting>
  <conditionalFormatting sqref="R157">
    <cfRule type="expression" dxfId="316" priority="314">
      <formula>OR($C157=0,$C157=4)</formula>
    </cfRule>
    <cfRule type="expression" dxfId="315" priority="315">
      <formula>$C157=3</formula>
    </cfRule>
    <cfRule type="expression" dxfId="314" priority="316">
      <formula>$C157=2</formula>
    </cfRule>
    <cfRule type="expression" dxfId="313" priority="317">
      <formula>$C157=1</formula>
    </cfRule>
  </conditionalFormatting>
  <conditionalFormatting sqref="R152">
    <cfRule type="expression" dxfId="312" priority="310">
      <formula>OR($C152=0,$C152=4)</formula>
    </cfRule>
    <cfRule type="expression" dxfId="311" priority="311">
      <formula>$C152=3</formula>
    </cfRule>
    <cfRule type="expression" dxfId="310" priority="312">
      <formula>$C152=2</formula>
    </cfRule>
    <cfRule type="expression" dxfId="309" priority="313">
      <formula>$C152=1</formula>
    </cfRule>
  </conditionalFormatting>
  <conditionalFormatting sqref="R173">
    <cfRule type="expression" dxfId="308" priority="306">
      <formula>OR($C173=0,$C173=4)</formula>
    </cfRule>
    <cfRule type="expression" dxfId="307" priority="307">
      <formula>$C173=3</formula>
    </cfRule>
    <cfRule type="expression" dxfId="306" priority="308">
      <formula>$C173=2</formula>
    </cfRule>
    <cfRule type="expression" dxfId="305" priority="309">
      <formula>$C173=1</formula>
    </cfRule>
  </conditionalFormatting>
  <conditionalFormatting sqref="R139">
    <cfRule type="expression" dxfId="304" priority="302">
      <formula>OR($C139=0,$C139=4)</formula>
    </cfRule>
    <cfRule type="expression" dxfId="303" priority="303">
      <formula>$C139=3</formula>
    </cfRule>
    <cfRule type="expression" dxfId="302" priority="304">
      <formula>$C139=2</formula>
    </cfRule>
    <cfRule type="expression" dxfId="301" priority="305">
      <formula>$C139=1</formula>
    </cfRule>
  </conditionalFormatting>
  <conditionalFormatting sqref="R134">
    <cfRule type="expression" dxfId="300" priority="298">
      <formula>OR($C134=0,$C134=4)</formula>
    </cfRule>
    <cfRule type="expression" dxfId="299" priority="299">
      <formula>$C134=3</formula>
    </cfRule>
    <cfRule type="expression" dxfId="298" priority="300">
      <formula>$C134=2</formula>
    </cfRule>
    <cfRule type="expression" dxfId="297" priority="301">
      <formula>$C134=1</formula>
    </cfRule>
  </conditionalFormatting>
  <conditionalFormatting sqref="R145">
    <cfRule type="expression" dxfId="296" priority="294">
      <formula>OR($C145=0,$C145=4)</formula>
    </cfRule>
    <cfRule type="expression" dxfId="295" priority="295">
      <formula>$C145=3</formula>
    </cfRule>
    <cfRule type="expression" dxfId="294" priority="296">
      <formula>$C145=2</formula>
    </cfRule>
    <cfRule type="expression" dxfId="293" priority="297">
      <formula>$C145=1</formula>
    </cfRule>
  </conditionalFormatting>
  <conditionalFormatting sqref="R147">
    <cfRule type="expression" dxfId="292" priority="290">
      <formula>OR($C147=0,$C147=4)</formula>
    </cfRule>
    <cfRule type="expression" dxfId="291" priority="291">
      <formula>$C147=3</formula>
    </cfRule>
    <cfRule type="expression" dxfId="290" priority="292">
      <formula>$C147=2</formula>
    </cfRule>
    <cfRule type="expression" dxfId="289" priority="293">
      <formula>$C147=1</formula>
    </cfRule>
  </conditionalFormatting>
  <conditionalFormatting sqref="R156">
    <cfRule type="expression" dxfId="288" priority="286">
      <formula>OR($C156=0,$C156=4)</formula>
    </cfRule>
    <cfRule type="expression" dxfId="287" priority="287">
      <formula>$C156=3</formula>
    </cfRule>
    <cfRule type="expression" dxfId="286" priority="288">
      <formula>$C156=2</formula>
    </cfRule>
    <cfRule type="expression" dxfId="285" priority="289">
      <formula>$C156=1</formula>
    </cfRule>
  </conditionalFormatting>
  <conditionalFormatting sqref="R177">
    <cfRule type="expression" dxfId="284" priority="282">
      <formula>OR($C177=0,$C177=4)</formula>
    </cfRule>
    <cfRule type="expression" dxfId="283" priority="283">
      <formula>$C177=3</formula>
    </cfRule>
    <cfRule type="expression" dxfId="282" priority="284">
      <formula>$C177=2</formula>
    </cfRule>
    <cfRule type="expression" dxfId="281" priority="285">
      <formula>$C177=1</formula>
    </cfRule>
  </conditionalFormatting>
  <conditionalFormatting sqref="R196">
    <cfRule type="expression" dxfId="280" priority="278">
      <formula>OR($C196=0,$C196=4)</formula>
    </cfRule>
    <cfRule type="expression" dxfId="279" priority="279">
      <formula>$C196=3</formula>
    </cfRule>
    <cfRule type="expression" dxfId="278" priority="280">
      <formula>$C196=2</formula>
    </cfRule>
    <cfRule type="expression" dxfId="277" priority="281">
      <formula>$C196=1</formula>
    </cfRule>
  </conditionalFormatting>
  <conditionalFormatting sqref="O385:Q391 S385:W391 O283:Q284 S283:W284">
    <cfRule type="expression" dxfId="276" priority="274">
      <formula>OR($C283=0,$C283=4)</formula>
    </cfRule>
    <cfRule type="expression" dxfId="275" priority="275">
      <formula>$C283=3</formula>
    </cfRule>
    <cfRule type="expression" dxfId="274" priority="276">
      <formula>$C283=2</formula>
    </cfRule>
    <cfRule type="expression" dxfId="273" priority="277">
      <formula>$C283=1</formula>
    </cfRule>
  </conditionalFormatting>
  <conditionalFormatting sqref="S283:V284 P283:Q284 P385:Q391 S385:V391">
    <cfRule type="expression" dxfId="272" priority="270">
      <formula>OR($C283=0,$C283=4)</formula>
    </cfRule>
    <cfRule type="expression" dxfId="271" priority="271">
      <formula>$C283=3</formula>
    </cfRule>
    <cfRule type="expression" dxfId="270" priority="272">
      <formula>$C283=2</formula>
    </cfRule>
    <cfRule type="expression" dxfId="269" priority="273">
      <formula>$C283=1</formula>
    </cfRule>
  </conditionalFormatting>
  <conditionalFormatting sqref="M283:M284 M385:M391">
    <cfRule type="cellIs" dxfId="268" priority="269" operator="notEqual">
      <formula>$N283</formula>
    </cfRule>
  </conditionalFormatting>
  <conditionalFormatting sqref="O392:Q392 S392:W392 O396:Q400 S396:W400">
    <cfRule type="expression" dxfId="267" priority="265">
      <formula>OR($C392=0,$C392=4)</formula>
    </cfRule>
    <cfRule type="expression" dxfId="266" priority="266">
      <formula>$C392=3</formula>
    </cfRule>
    <cfRule type="expression" dxfId="265" priority="267">
      <formula>$C392=2</formula>
    </cfRule>
    <cfRule type="expression" dxfId="264" priority="268">
      <formula>$C392=1</formula>
    </cfRule>
  </conditionalFormatting>
  <conditionalFormatting sqref="O401:Q409 S401:W409">
    <cfRule type="expression" dxfId="263" priority="261">
      <formula>OR($C401=0,$C401=4)</formula>
    </cfRule>
    <cfRule type="expression" dxfId="262" priority="262">
      <formula>$C401=3</formula>
    </cfRule>
    <cfRule type="expression" dxfId="261" priority="263">
      <formula>$C401=2</formula>
    </cfRule>
    <cfRule type="expression" dxfId="260" priority="264">
      <formula>$C401=1</formula>
    </cfRule>
  </conditionalFormatting>
  <conditionalFormatting sqref="S401:V409 P401:Q409">
    <cfRule type="expression" dxfId="259" priority="257">
      <formula>OR($C401=0,$C401=4)</formula>
    </cfRule>
    <cfRule type="expression" dxfId="258" priority="258">
      <formula>$C401=3</formula>
    </cfRule>
    <cfRule type="expression" dxfId="257" priority="259">
      <formula>$C401=2</formula>
    </cfRule>
    <cfRule type="expression" dxfId="256" priority="260">
      <formula>$C401=1</formula>
    </cfRule>
  </conditionalFormatting>
  <conditionalFormatting sqref="M401:M409">
    <cfRule type="cellIs" dxfId="255" priority="256" operator="notEqual">
      <formula>$N401</formula>
    </cfRule>
  </conditionalFormatting>
  <conditionalFormatting sqref="O410:Q418 S410:W418">
    <cfRule type="expression" dxfId="254" priority="252">
      <formula>OR($C410=0,$C410=4)</formula>
    </cfRule>
    <cfRule type="expression" dxfId="253" priority="253">
      <formula>$C410=3</formula>
    </cfRule>
    <cfRule type="expression" dxfId="252" priority="254">
      <formula>$C410=2</formula>
    </cfRule>
    <cfRule type="expression" dxfId="251" priority="255">
      <formula>$C410=1</formula>
    </cfRule>
  </conditionalFormatting>
  <conditionalFormatting sqref="S410:V418 P410:Q418">
    <cfRule type="expression" dxfId="250" priority="248">
      <formula>OR($C410=0,$C410=4)</formula>
    </cfRule>
    <cfRule type="expression" dxfId="249" priority="249">
      <formula>$C410=3</formula>
    </cfRule>
    <cfRule type="expression" dxfId="248" priority="250">
      <formula>$C410=2</formula>
    </cfRule>
    <cfRule type="expression" dxfId="247" priority="251">
      <formula>$C410=1</formula>
    </cfRule>
  </conditionalFormatting>
  <conditionalFormatting sqref="M410:M418">
    <cfRule type="cellIs" dxfId="246" priority="247" operator="notEqual">
      <formula>$N410</formula>
    </cfRule>
  </conditionalFormatting>
  <conditionalFormatting sqref="O419:Q427 S419:W427">
    <cfRule type="expression" dxfId="245" priority="243">
      <formula>OR($C419=0,$C419=4)</formula>
    </cfRule>
    <cfRule type="expression" dxfId="244" priority="244">
      <formula>$C419=3</formula>
    </cfRule>
    <cfRule type="expression" dxfId="243" priority="245">
      <formula>$C419=2</formula>
    </cfRule>
    <cfRule type="expression" dxfId="242" priority="246">
      <formula>$C419=1</formula>
    </cfRule>
  </conditionalFormatting>
  <conditionalFormatting sqref="S419:V427 P419:Q427">
    <cfRule type="expression" dxfId="241" priority="239">
      <formula>OR($C419=0,$C419=4)</formula>
    </cfRule>
    <cfRule type="expression" dxfId="240" priority="240">
      <formula>$C419=3</formula>
    </cfRule>
    <cfRule type="expression" dxfId="239" priority="241">
      <formula>$C419=2</formula>
    </cfRule>
    <cfRule type="expression" dxfId="238" priority="242">
      <formula>$C419=1</formula>
    </cfRule>
  </conditionalFormatting>
  <conditionalFormatting sqref="M419:M427">
    <cfRule type="cellIs" dxfId="237" priority="238" operator="notEqual">
      <formula>$N419</formula>
    </cfRule>
  </conditionalFormatting>
  <conditionalFormatting sqref="O285:Q293 S285:W293">
    <cfRule type="expression" dxfId="236" priority="234">
      <formula>OR($C285=0,$C285=4)</formula>
    </cfRule>
    <cfRule type="expression" dxfId="235" priority="235">
      <formula>$C285=3</formula>
    </cfRule>
    <cfRule type="expression" dxfId="234" priority="236">
      <formula>$C285=2</formula>
    </cfRule>
    <cfRule type="expression" dxfId="233" priority="237">
      <formula>$C285=1</formula>
    </cfRule>
  </conditionalFormatting>
  <conditionalFormatting sqref="S285:V293 P285:Q293">
    <cfRule type="expression" dxfId="232" priority="230">
      <formula>OR($C285=0,$C285=4)</formula>
    </cfRule>
    <cfRule type="expression" dxfId="231" priority="231">
      <formula>$C285=3</formula>
    </cfRule>
    <cfRule type="expression" dxfId="230" priority="232">
      <formula>$C285=2</formula>
    </cfRule>
    <cfRule type="expression" dxfId="229" priority="233">
      <formula>$C285=1</formula>
    </cfRule>
  </conditionalFormatting>
  <conditionalFormatting sqref="M285:M293">
    <cfRule type="cellIs" dxfId="228" priority="229" operator="notEqual">
      <formula>$N285</formula>
    </cfRule>
  </conditionalFormatting>
  <conditionalFormatting sqref="O294:Q302 S294:W302">
    <cfRule type="expression" dxfId="227" priority="225">
      <formula>OR($C294=0,$C294=4)</formula>
    </cfRule>
    <cfRule type="expression" dxfId="226" priority="226">
      <formula>$C294=3</formula>
    </cfRule>
    <cfRule type="expression" dxfId="225" priority="227">
      <formula>$C294=2</formula>
    </cfRule>
    <cfRule type="expression" dxfId="224" priority="228">
      <formula>$C294=1</formula>
    </cfRule>
  </conditionalFormatting>
  <conditionalFormatting sqref="S294:V302 P294:Q302">
    <cfRule type="expression" dxfId="223" priority="221">
      <formula>OR($C294=0,$C294=4)</formula>
    </cfRule>
    <cfRule type="expression" dxfId="222" priority="222">
      <formula>$C294=3</formula>
    </cfRule>
    <cfRule type="expression" dxfId="221" priority="223">
      <formula>$C294=2</formula>
    </cfRule>
    <cfRule type="expression" dxfId="220" priority="224">
      <formula>$C294=1</formula>
    </cfRule>
  </conditionalFormatting>
  <conditionalFormatting sqref="M294:M302">
    <cfRule type="cellIs" dxfId="219" priority="220" operator="notEqual">
      <formula>$N294</formula>
    </cfRule>
  </conditionalFormatting>
  <conditionalFormatting sqref="O303:Q311 S303:W311">
    <cfRule type="expression" dxfId="218" priority="216">
      <formula>OR($C303=0,$C303=4)</formula>
    </cfRule>
    <cfRule type="expression" dxfId="217" priority="217">
      <formula>$C303=3</formula>
    </cfRule>
    <cfRule type="expression" dxfId="216" priority="218">
      <formula>$C303=2</formula>
    </cfRule>
    <cfRule type="expression" dxfId="215" priority="219">
      <formula>$C303=1</formula>
    </cfRule>
  </conditionalFormatting>
  <conditionalFormatting sqref="S303:V311 P303:Q311">
    <cfRule type="expression" dxfId="214" priority="212">
      <formula>OR($C303=0,$C303=4)</formula>
    </cfRule>
    <cfRule type="expression" dxfId="213" priority="213">
      <formula>$C303=3</formula>
    </cfRule>
    <cfRule type="expression" dxfId="212" priority="214">
      <formula>$C303=2</formula>
    </cfRule>
    <cfRule type="expression" dxfId="211" priority="215">
      <formula>$C303=1</formula>
    </cfRule>
  </conditionalFormatting>
  <conditionalFormatting sqref="M303:M311">
    <cfRule type="cellIs" dxfId="210" priority="211" operator="notEqual">
      <formula>$N303</formula>
    </cfRule>
  </conditionalFormatting>
  <conditionalFormatting sqref="O312:Q320 S312:W320">
    <cfRule type="expression" dxfId="209" priority="207">
      <formula>OR($C312=0,$C312=4)</formula>
    </cfRule>
    <cfRule type="expression" dxfId="208" priority="208">
      <formula>$C312=3</formula>
    </cfRule>
    <cfRule type="expression" dxfId="207" priority="209">
      <formula>$C312=2</formula>
    </cfRule>
    <cfRule type="expression" dxfId="206" priority="210">
      <formula>$C312=1</formula>
    </cfRule>
  </conditionalFormatting>
  <conditionalFormatting sqref="S312:V320 P312:Q320">
    <cfRule type="expression" dxfId="205" priority="203">
      <formula>OR($C312=0,$C312=4)</formula>
    </cfRule>
    <cfRule type="expression" dxfId="204" priority="204">
      <formula>$C312=3</formula>
    </cfRule>
    <cfRule type="expression" dxfId="203" priority="205">
      <formula>$C312=2</formula>
    </cfRule>
    <cfRule type="expression" dxfId="202" priority="206">
      <formula>$C312=1</formula>
    </cfRule>
  </conditionalFormatting>
  <conditionalFormatting sqref="M312:M320">
    <cfRule type="cellIs" dxfId="201" priority="202" operator="notEqual">
      <formula>$N312</formula>
    </cfRule>
  </conditionalFormatting>
  <conditionalFormatting sqref="O321:Q329 S321:W329">
    <cfRule type="expression" dxfId="200" priority="198">
      <formula>OR($C321=0,$C321=4)</formula>
    </cfRule>
    <cfRule type="expression" dxfId="199" priority="199">
      <formula>$C321=3</formula>
    </cfRule>
    <cfRule type="expression" dxfId="198" priority="200">
      <formula>$C321=2</formula>
    </cfRule>
    <cfRule type="expression" dxfId="197" priority="201">
      <formula>$C321=1</formula>
    </cfRule>
  </conditionalFormatting>
  <conditionalFormatting sqref="S321:V329 P321:Q329">
    <cfRule type="expression" dxfId="196" priority="194">
      <formula>OR($C321=0,$C321=4)</formula>
    </cfRule>
    <cfRule type="expression" dxfId="195" priority="195">
      <formula>$C321=3</formula>
    </cfRule>
    <cfRule type="expression" dxfId="194" priority="196">
      <formula>$C321=2</formula>
    </cfRule>
    <cfRule type="expression" dxfId="193" priority="197">
      <formula>$C321=1</formula>
    </cfRule>
  </conditionalFormatting>
  <conditionalFormatting sqref="M321:M329">
    <cfRule type="cellIs" dxfId="192" priority="193" operator="notEqual">
      <formula>$N321</formula>
    </cfRule>
  </conditionalFormatting>
  <conditionalFormatting sqref="O330:Q338 S330:W338">
    <cfRule type="expression" dxfId="191" priority="189">
      <formula>OR($C330=0,$C330=4)</formula>
    </cfRule>
    <cfRule type="expression" dxfId="190" priority="190">
      <formula>$C330=3</formula>
    </cfRule>
    <cfRule type="expression" dxfId="189" priority="191">
      <formula>$C330=2</formula>
    </cfRule>
    <cfRule type="expression" dxfId="188" priority="192">
      <formula>$C330=1</formula>
    </cfRule>
  </conditionalFormatting>
  <conditionalFormatting sqref="S330:V338 P330:Q338">
    <cfRule type="expression" dxfId="187" priority="185">
      <formula>OR($C330=0,$C330=4)</formula>
    </cfRule>
    <cfRule type="expression" dxfId="186" priority="186">
      <formula>$C330=3</formula>
    </cfRule>
    <cfRule type="expression" dxfId="185" priority="187">
      <formula>$C330=2</formula>
    </cfRule>
    <cfRule type="expression" dxfId="184" priority="188">
      <formula>$C330=1</formula>
    </cfRule>
  </conditionalFormatting>
  <conditionalFormatting sqref="M330:M338">
    <cfRule type="cellIs" dxfId="183" priority="184" operator="notEqual">
      <formula>$N330</formula>
    </cfRule>
  </conditionalFormatting>
  <conditionalFormatting sqref="O339:Q347 S339:W347">
    <cfRule type="expression" dxfId="182" priority="180">
      <formula>OR($C339=0,$C339=4)</formula>
    </cfRule>
    <cfRule type="expression" dxfId="181" priority="181">
      <formula>$C339=3</formula>
    </cfRule>
    <cfRule type="expression" dxfId="180" priority="182">
      <formula>$C339=2</formula>
    </cfRule>
    <cfRule type="expression" dxfId="179" priority="183">
      <formula>$C339=1</formula>
    </cfRule>
  </conditionalFormatting>
  <conditionalFormatting sqref="S339:V347 P339:Q347">
    <cfRule type="expression" dxfId="178" priority="176">
      <formula>OR($C339=0,$C339=4)</formula>
    </cfRule>
    <cfRule type="expression" dxfId="177" priority="177">
      <formula>$C339=3</formula>
    </cfRule>
    <cfRule type="expression" dxfId="176" priority="178">
      <formula>$C339=2</formula>
    </cfRule>
    <cfRule type="expression" dxfId="175" priority="179">
      <formula>$C339=1</formula>
    </cfRule>
  </conditionalFormatting>
  <conditionalFormatting sqref="M339:M347">
    <cfRule type="cellIs" dxfId="174" priority="175" operator="notEqual">
      <formula>$N339</formula>
    </cfRule>
  </conditionalFormatting>
  <conditionalFormatting sqref="O348:Q356 S348:W356">
    <cfRule type="expression" dxfId="173" priority="171">
      <formula>OR($C348=0,$C348=4)</formula>
    </cfRule>
    <cfRule type="expression" dxfId="172" priority="172">
      <formula>$C348=3</formula>
    </cfRule>
    <cfRule type="expression" dxfId="171" priority="173">
      <formula>$C348=2</formula>
    </cfRule>
    <cfRule type="expression" dxfId="170" priority="174">
      <formula>$C348=1</formula>
    </cfRule>
  </conditionalFormatting>
  <conditionalFormatting sqref="S348:V356 P348:Q356">
    <cfRule type="expression" dxfId="169" priority="167">
      <formula>OR($C348=0,$C348=4)</formula>
    </cfRule>
    <cfRule type="expression" dxfId="168" priority="168">
      <formula>$C348=3</formula>
    </cfRule>
    <cfRule type="expression" dxfId="167" priority="169">
      <formula>$C348=2</formula>
    </cfRule>
    <cfRule type="expression" dxfId="166" priority="170">
      <formula>$C348=1</formula>
    </cfRule>
  </conditionalFormatting>
  <conditionalFormatting sqref="M348:M356">
    <cfRule type="cellIs" dxfId="165" priority="166" operator="notEqual">
      <formula>$N348</formula>
    </cfRule>
  </conditionalFormatting>
  <conditionalFormatting sqref="O357:Q365 S357:W365">
    <cfRule type="expression" dxfId="164" priority="162">
      <formula>OR($C357=0,$C357=4)</formula>
    </cfRule>
    <cfRule type="expression" dxfId="163" priority="163">
      <formula>$C357=3</formula>
    </cfRule>
    <cfRule type="expression" dxfId="162" priority="164">
      <formula>$C357=2</formula>
    </cfRule>
    <cfRule type="expression" dxfId="161" priority="165">
      <formula>$C357=1</formula>
    </cfRule>
  </conditionalFormatting>
  <conditionalFormatting sqref="S357:V365 P357:Q365">
    <cfRule type="expression" dxfId="160" priority="158">
      <formula>OR($C357=0,$C357=4)</formula>
    </cfRule>
    <cfRule type="expression" dxfId="159" priority="159">
      <formula>$C357=3</formula>
    </cfRule>
    <cfRule type="expression" dxfId="158" priority="160">
      <formula>$C357=2</formula>
    </cfRule>
    <cfRule type="expression" dxfId="157" priority="161">
      <formula>$C357=1</formula>
    </cfRule>
  </conditionalFormatting>
  <conditionalFormatting sqref="M357:M365">
    <cfRule type="cellIs" dxfId="156" priority="157" operator="notEqual">
      <formula>$N357</formula>
    </cfRule>
  </conditionalFormatting>
  <conditionalFormatting sqref="O366:Q374 S366:W374">
    <cfRule type="expression" dxfId="155" priority="153">
      <formula>OR($C366=0,$C366=4)</formula>
    </cfRule>
    <cfRule type="expression" dxfId="154" priority="154">
      <formula>$C366=3</formula>
    </cfRule>
    <cfRule type="expression" dxfId="153" priority="155">
      <formula>$C366=2</formula>
    </cfRule>
    <cfRule type="expression" dxfId="152" priority="156">
      <formula>$C366=1</formula>
    </cfRule>
  </conditionalFormatting>
  <conditionalFormatting sqref="S366:V374 P366:Q374">
    <cfRule type="expression" dxfId="151" priority="149">
      <formula>OR($C366=0,$C366=4)</formula>
    </cfRule>
    <cfRule type="expression" dxfId="150" priority="150">
      <formula>$C366=3</formula>
    </cfRule>
    <cfRule type="expression" dxfId="149" priority="151">
      <formula>$C366=2</formula>
    </cfRule>
    <cfRule type="expression" dxfId="148" priority="152">
      <formula>$C366=1</formula>
    </cfRule>
  </conditionalFormatting>
  <conditionalFormatting sqref="M366:M374">
    <cfRule type="cellIs" dxfId="147" priority="148" operator="notEqual">
      <formula>$N366</formula>
    </cfRule>
  </conditionalFormatting>
  <conditionalFormatting sqref="O375:Q383 S375:W383">
    <cfRule type="expression" dxfId="146" priority="144">
      <formula>OR($C375=0,$C375=4)</formula>
    </cfRule>
    <cfRule type="expression" dxfId="145" priority="145">
      <formula>$C375=3</formula>
    </cfRule>
    <cfRule type="expression" dxfId="144" priority="146">
      <formula>$C375=2</formula>
    </cfRule>
    <cfRule type="expression" dxfId="143" priority="147">
      <formula>$C375=1</formula>
    </cfRule>
  </conditionalFormatting>
  <conditionalFormatting sqref="S375:V383 P375:Q383">
    <cfRule type="expression" dxfId="142" priority="140">
      <formula>OR($C375=0,$C375=4)</formula>
    </cfRule>
    <cfRule type="expression" dxfId="141" priority="141">
      <formula>$C375=3</formula>
    </cfRule>
    <cfRule type="expression" dxfId="140" priority="142">
      <formula>$C375=2</formula>
    </cfRule>
    <cfRule type="expression" dxfId="139" priority="143">
      <formula>$C375=1</formula>
    </cfRule>
  </conditionalFormatting>
  <conditionalFormatting sqref="M375:M383">
    <cfRule type="cellIs" dxfId="138" priority="139" operator="notEqual">
      <formula>$N375</formula>
    </cfRule>
  </conditionalFormatting>
  <conditionalFormatting sqref="O384:Q384 S384:W384">
    <cfRule type="expression" dxfId="137" priority="135">
      <formula>OR($C384=0,$C384=4)</formula>
    </cfRule>
    <cfRule type="expression" dxfId="136" priority="136">
      <formula>$C384=3</formula>
    </cfRule>
    <cfRule type="expression" dxfId="135" priority="137">
      <formula>$C384=2</formula>
    </cfRule>
    <cfRule type="expression" dxfId="134" priority="138">
      <formula>$C384=1</formula>
    </cfRule>
  </conditionalFormatting>
  <conditionalFormatting sqref="S384:V384 P384:Q384">
    <cfRule type="expression" dxfId="133" priority="131">
      <formula>OR($C384=0,$C384=4)</formula>
    </cfRule>
    <cfRule type="expression" dxfId="132" priority="132">
      <formula>$C384=3</formula>
    </cfRule>
    <cfRule type="expression" dxfId="131" priority="133">
      <formula>$C384=2</formula>
    </cfRule>
    <cfRule type="expression" dxfId="130" priority="134">
      <formula>$C384=1</formula>
    </cfRule>
  </conditionalFormatting>
  <conditionalFormatting sqref="M384">
    <cfRule type="cellIs" dxfId="129" priority="130" operator="notEqual">
      <formula>$N384</formula>
    </cfRule>
  </conditionalFormatting>
  <conditionalFormatting sqref="R343:R345 R347:R351 R380:R392">
    <cfRule type="expression" dxfId="128" priority="126">
      <formula>OR($C343=0,$C343=4)</formula>
    </cfRule>
    <cfRule type="expression" dxfId="127" priority="127">
      <formula>$C343=3</formula>
    </cfRule>
    <cfRule type="expression" dxfId="126" priority="128">
      <formula>$C343=2</formula>
    </cfRule>
    <cfRule type="expression" dxfId="125" priority="129">
      <formula>$C343=1</formula>
    </cfRule>
  </conditionalFormatting>
  <conditionalFormatting sqref="R284 R325:R332">
    <cfRule type="expression" dxfId="124" priority="122">
      <formula>OR($C284=0,$C284=4)</formula>
    </cfRule>
    <cfRule type="expression" dxfId="123" priority="123">
      <formula>$C284=3</formula>
    </cfRule>
    <cfRule type="expression" dxfId="122" priority="124">
      <formula>$C284=2</formula>
    </cfRule>
    <cfRule type="expression" dxfId="121" priority="125">
      <formula>$C284=1</formula>
    </cfRule>
  </conditionalFormatting>
  <conditionalFormatting sqref="R333:R335 R337:R342">
    <cfRule type="expression" dxfId="120" priority="118">
      <formula>OR($C333=0,$C333=4)</formula>
    </cfRule>
    <cfRule type="expression" dxfId="119" priority="119">
      <formula>$C333=3</formula>
    </cfRule>
    <cfRule type="expression" dxfId="118" priority="120">
      <formula>$C333=2</formula>
    </cfRule>
    <cfRule type="expression" dxfId="117" priority="121">
      <formula>$C333=1</formula>
    </cfRule>
  </conditionalFormatting>
  <conditionalFormatting sqref="R352:R360">
    <cfRule type="expression" dxfId="116" priority="114">
      <formula>OR($C352=0,$C352=4)</formula>
    </cfRule>
    <cfRule type="expression" dxfId="115" priority="115">
      <formula>$C352=3</formula>
    </cfRule>
    <cfRule type="expression" dxfId="114" priority="116">
      <formula>$C352=2</formula>
    </cfRule>
    <cfRule type="expression" dxfId="113" priority="117">
      <formula>$C352=1</formula>
    </cfRule>
  </conditionalFormatting>
  <conditionalFormatting sqref="R361:R369">
    <cfRule type="expression" dxfId="112" priority="110">
      <formula>OR($C361=0,$C361=4)</formula>
    </cfRule>
    <cfRule type="expression" dxfId="111" priority="111">
      <formula>$C361=3</formula>
    </cfRule>
    <cfRule type="expression" dxfId="110" priority="112">
      <formula>$C361=2</formula>
    </cfRule>
    <cfRule type="expression" dxfId="109" priority="113">
      <formula>$C361=1</formula>
    </cfRule>
  </conditionalFormatting>
  <conditionalFormatting sqref="R370">
    <cfRule type="expression" dxfId="108" priority="106">
      <formula>OR($C370=0,$C370=4)</formula>
    </cfRule>
    <cfRule type="expression" dxfId="107" priority="107">
      <formula>$C370=3</formula>
    </cfRule>
    <cfRule type="expression" dxfId="106" priority="108">
      <formula>$C370=2</formula>
    </cfRule>
    <cfRule type="expression" dxfId="105" priority="109">
      <formula>$C370=1</formula>
    </cfRule>
  </conditionalFormatting>
  <conditionalFormatting sqref="R285:R293">
    <cfRule type="expression" dxfId="104" priority="102">
      <formula>OR($C285=0,$C285=4)</formula>
    </cfRule>
    <cfRule type="expression" dxfId="103" priority="103">
      <formula>$C285=3</formula>
    </cfRule>
    <cfRule type="expression" dxfId="102" priority="104">
      <formula>$C285=2</formula>
    </cfRule>
    <cfRule type="expression" dxfId="101" priority="105">
      <formula>$C285=1</formula>
    </cfRule>
  </conditionalFormatting>
  <conditionalFormatting sqref="R294:R302">
    <cfRule type="expression" dxfId="100" priority="98">
      <formula>OR($C294=0,$C294=4)</formula>
    </cfRule>
    <cfRule type="expression" dxfId="99" priority="99">
      <formula>$C294=3</formula>
    </cfRule>
    <cfRule type="expression" dxfId="98" priority="100">
      <formula>$C294=2</formula>
    </cfRule>
    <cfRule type="expression" dxfId="97" priority="101">
      <formula>$C294=1</formula>
    </cfRule>
  </conditionalFormatting>
  <conditionalFormatting sqref="R303:R311">
    <cfRule type="expression" dxfId="96" priority="94">
      <formula>OR($C303=0,$C303=4)</formula>
    </cfRule>
    <cfRule type="expression" dxfId="95" priority="95">
      <formula>$C303=3</formula>
    </cfRule>
    <cfRule type="expression" dxfId="94" priority="96">
      <formula>$C303=2</formula>
    </cfRule>
    <cfRule type="expression" dxfId="93" priority="97">
      <formula>$C303=1</formula>
    </cfRule>
  </conditionalFormatting>
  <conditionalFormatting sqref="R312:R320">
    <cfRule type="expression" dxfId="92" priority="90">
      <formula>OR($C312=0,$C312=4)</formula>
    </cfRule>
    <cfRule type="expression" dxfId="91" priority="91">
      <formula>$C312=3</formula>
    </cfRule>
    <cfRule type="expression" dxfId="90" priority="92">
      <formula>$C312=2</formula>
    </cfRule>
    <cfRule type="expression" dxfId="89" priority="93">
      <formula>$C312=1</formula>
    </cfRule>
  </conditionalFormatting>
  <conditionalFormatting sqref="R321:R324">
    <cfRule type="expression" dxfId="88" priority="86">
      <formula>OR($C321=0,$C321=4)</formula>
    </cfRule>
    <cfRule type="expression" dxfId="87" priority="87">
      <formula>$C321=3</formula>
    </cfRule>
    <cfRule type="expression" dxfId="86" priority="88">
      <formula>$C321=2</formula>
    </cfRule>
    <cfRule type="expression" dxfId="85" priority="89">
      <formula>$C321=1</formula>
    </cfRule>
  </conditionalFormatting>
  <conditionalFormatting sqref="R346">
    <cfRule type="expression" dxfId="84" priority="82">
      <formula>OR($C346=0,$C346=4)</formula>
    </cfRule>
    <cfRule type="expression" dxfId="83" priority="83">
      <formula>$C346=3</formula>
    </cfRule>
    <cfRule type="expression" dxfId="82" priority="84">
      <formula>$C346=2</formula>
    </cfRule>
    <cfRule type="expression" dxfId="81" priority="85">
      <formula>$C346=1</formula>
    </cfRule>
  </conditionalFormatting>
  <conditionalFormatting sqref="R336">
    <cfRule type="expression" dxfId="80" priority="78">
      <formula>OR($C336=0,$C336=4)</formula>
    </cfRule>
    <cfRule type="expression" dxfId="79" priority="79">
      <formula>$C336=3</formula>
    </cfRule>
    <cfRule type="expression" dxfId="78" priority="80">
      <formula>$C336=2</formula>
    </cfRule>
    <cfRule type="expression" dxfId="77" priority="81">
      <formula>$C336=1</formula>
    </cfRule>
  </conditionalFormatting>
  <conditionalFormatting sqref="R371:R379">
    <cfRule type="expression" dxfId="76" priority="74">
      <formula>OR($C371=0,$C371=4)</formula>
    </cfRule>
    <cfRule type="expression" dxfId="75" priority="75">
      <formula>$C371=3</formula>
    </cfRule>
    <cfRule type="expression" dxfId="74" priority="76">
      <formula>$C371=2</formula>
    </cfRule>
    <cfRule type="expression" dxfId="73" priority="77">
      <formula>$C371=1</formula>
    </cfRule>
  </conditionalFormatting>
  <conditionalFormatting sqref="R283">
    <cfRule type="expression" dxfId="72" priority="70">
      <formula>OR($C283=0,$C283=4)</formula>
    </cfRule>
    <cfRule type="expression" dxfId="71" priority="71">
      <formula>$C283=3</formula>
    </cfRule>
    <cfRule type="expression" dxfId="70" priority="72">
      <formula>$C283=2</formula>
    </cfRule>
    <cfRule type="expression" dxfId="69" priority="73">
      <formula>$C283=1</formula>
    </cfRule>
  </conditionalFormatting>
  <conditionalFormatting sqref="R404:R429 R397:R402">
    <cfRule type="expression" dxfId="68" priority="66">
      <formula>OR($C397=0,$C397=4)</formula>
    </cfRule>
    <cfRule type="expression" dxfId="67" priority="67">
      <formula>$C397=3</formula>
    </cfRule>
    <cfRule type="expression" dxfId="66" priority="68">
      <formula>$C397=2</formula>
    </cfRule>
    <cfRule type="expression" dxfId="65" priority="69">
      <formula>$C397=1</formula>
    </cfRule>
  </conditionalFormatting>
  <conditionalFormatting sqref="R403">
    <cfRule type="expression" dxfId="64" priority="62">
      <formula>OR($C403=0,$C403=4)</formula>
    </cfRule>
    <cfRule type="expression" dxfId="63" priority="63">
      <formula>$C403=3</formula>
    </cfRule>
    <cfRule type="expression" dxfId="62" priority="64">
      <formula>$C403=2</formula>
    </cfRule>
    <cfRule type="expression" dxfId="61" priority="65">
      <formula>$C403=1</formula>
    </cfRule>
  </conditionalFormatting>
  <conditionalFormatting sqref="R396">
    <cfRule type="expression" dxfId="60" priority="58">
      <formula>OR($C396=0,$C396=4)</formula>
    </cfRule>
    <cfRule type="expression" dxfId="59" priority="59">
      <formula>$C396=3</formula>
    </cfRule>
    <cfRule type="expression" dxfId="58" priority="60">
      <formula>$C396=2</formula>
    </cfRule>
    <cfRule type="expression" dxfId="57" priority="61">
      <formula>$C396=1</formula>
    </cfRule>
  </conditionalFormatting>
  <conditionalFormatting sqref="O430:W431">
    <cfRule type="expression" dxfId="56" priority="54">
      <formula>OR($C430=0,$C430=4)</formula>
    </cfRule>
    <cfRule type="expression" dxfId="55" priority="55">
      <formula>$C430=3</formula>
    </cfRule>
    <cfRule type="expression" dxfId="54" priority="56">
      <formula>$C430=2</formula>
    </cfRule>
    <cfRule type="expression" dxfId="53" priority="57">
      <formula>$C430=1</formula>
    </cfRule>
  </conditionalFormatting>
  <conditionalFormatting sqref="S430:V431 P430:Q431">
    <cfRule type="expression" dxfId="52" priority="50">
      <formula>OR($C430=0,$C430=4)</formula>
    </cfRule>
    <cfRule type="expression" dxfId="51" priority="51">
      <formula>$C430=3</formula>
    </cfRule>
    <cfRule type="expression" dxfId="50" priority="52">
      <formula>$C430=2</formula>
    </cfRule>
    <cfRule type="expression" dxfId="49" priority="53">
      <formula>$C430=1</formula>
    </cfRule>
  </conditionalFormatting>
  <conditionalFormatting sqref="M430:M431">
    <cfRule type="cellIs" dxfId="48" priority="49" operator="notEqual">
      <formula>$N430</formula>
    </cfRule>
  </conditionalFormatting>
  <conditionalFormatting sqref="O395:W395">
    <cfRule type="expression" dxfId="47" priority="45">
      <formula>OR($C395=0,$C395=4)</formula>
    </cfRule>
    <cfRule type="expression" dxfId="46" priority="46">
      <formula>$C395=3</formula>
    </cfRule>
    <cfRule type="expression" dxfId="45" priority="47">
      <formula>$C395=2</formula>
    </cfRule>
    <cfRule type="expression" dxfId="44" priority="48">
      <formula>$C395=1</formula>
    </cfRule>
  </conditionalFormatting>
  <conditionalFormatting sqref="S395:V395 P395:Q395">
    <cfRule type="expression" dxfId="43" priority="41">
      <formula>OR($C395=0,$C395=4)</formula>
    </cfRule>
    <cfRule type="expression" dxfId="42" priority="42">
      <formula>$C395=3</formula>
    </cfRule>
    <cfRule type="expression" dxfId="41" priority="43">
      <formula>$C395=2</formula>
    </cfRule>
    <cfRule type="expression" dxfId="40" priority="44">
      <formula>$C395=1</formula>
    </cfRule>
  </conditionalFormatting>
  <conditionalFormatting sqref="M395">
    <cfRule type="cellIs" dxfId="39" priority="40" operator="notEqual">
      <formula>$N395</formula>
    </cfRule>
  </conditionalFormatting>
  <conditionalFormatting sqref="O266:W266">
    <cfRule type="expression" dxfId="38" priority="36">
      <formula>OR($C266=0,$C266=4)</formula>
    </cfRule>
    <cfRule type="expression" dxfId="37" priority="37">
      <formula>$C266=3</formula>
    </cfRule>
    <cfRule type="expression" dxfId="36" priority="38">
      <formula>$C266=2</formula>
    </cfRule>
    <cfRule type="expression" dxfId="35" priority="39">
      <formula>$C266=1</formula>
    </cfRule>
  </conditionalFormatting>
  <conditionalFormatting sqref="R273">
    <cfRule type="expression" dxfId="34" priority="32">
      <formula>OR($C273=0,$C273=4)</formula>
    </cfRule>
    <cfRule type="expression" dxfId="33" priority="33">
      <formula>$C273=3</formula>
    </cfRule>
    <cfRule type="expression" dxfId="32" priority="34">
      <formula>$C273=2</formula>
    </cfRule>
    <cfRule type="expression" dxfId="31" priority="35">
      <formula>$C273=1</formula>
    </cfRule>
  </conditionalFormatting>
  <conditionalFormatting sqref="R268">
    <cfRule type="expression" dxfId="30" priority="28">
      <formula>OR($C268=0,$C268=4)</formula>
    </cfRule>
    <cfRule type="expression" dxfId="29" priority="29">
      <formula>$C268=3</formula>
    </cfRule>
    <cfRule type="expression" dxfId="28" priority="30">
      <formula>$C268=2</formula>
    </cfRule>
    <cfRule type="expression" dxfId="27" priority="31">
      <formula>$C268=1</formula>
    </cfRule>
  </conditionalFormatting>
  <conditionalFormatting sqref="O277:W278">
    <cfRule type="expression" dxfId="26" priority="24">
      <formula>OR($C277=0,$C277=4)</formula>
    </cfRule>
    <cfRule type="expression" dxfId="25" priority="25">
      <formula>$C277=3</formula>
    </cfRule>
    <cfRule type="expression" dxfId="24" priority="26">
      <formula>$C277=2</formula>
    </cfRule>
    <cfRule type="expression" dxfId="23" priority="27">
      <formula>$C277=1</formula>
    </cfRule>
  </conditionalFormatting>
  <conditionalFormatting sqref="S277:V278 P277:Q278">
    <cfRule type="expression" dxfId="22" priority="20">
      <formula>OR($C277=0,$C277=4)</formula>
    </cfRule>
    <cfRule type="expression" dxfId="21" priority="21">
      <formula>$C277=3</formula>
    </cfRule>
    <cfRule type="expression" dxfId="20" priority="22">
      <formula>$C277=2</formula>
    </cfRule>
    <cfRule type="expression" dxfId="19" priority="23">
      <formula>$C277=1</formula>
    </cfRule>
  </conditionalFormatting>
  <conditionalFormatting sqref="M277:M278">
    <cfRule type="cellIs" dxfId="18" priority="19" operator="notEqual">
      <formula>$N277</formula>
    </cfRule>
  </conditionalFormatting>
  <conditionalFormatting sqref="O151:W151">
    <cfRule type="expression" dxfId="17" priority="15">
      <formula>OR($C151=0,$C151=4)</formula>
    </cfRule>
    <cfRule type="expression" dxfId="16" priority="16">
      <formula>$C151=3</formula>
    </cfRule>
    <cfRule type="expression" dxfId="15" priority="17">
      <formula>$C151=2</formula>
    </cfRule>
    <cfRule type="expression" dxfId="14" priority="18">
      <formula>$C151=1</formula>
    </cfRule>
  </conditionalFormatting>
  <conditionalFormatting sqref="S151:V151 P151:Q151">
    <cfRule type="expression" dxfId="13" priority="11">
      <formula>OR($C151=0,$C151=4)</formula>
    </cfRule>
    <cfRule type="expression" dxfId="12" priority="12">
      <formula>$C151=3</formula>
    </cfRule>
    <cfRule type="expression" dxfId="11" priority="13">
      <formula>$C151=2</formula>
    </cfRule>
    <cfRule type="expression" dxfId="10" priority="14">
      <formula>$C151=1</formula>
    </cfRule>
  </conditionalFormatting>
  <conditionalFormatting sqref="M151">
    <cfRule type="cellIs" dxfId="9" priority="10" operator="notEqual">
      <formula>$N151</formula>
    </cfRule>
  </conditionalFormatting>
  <conditionalFormatting sqref="O227:W227">
    <cfRule type="expression" dxfId="8" priority="6">
      <formula>OR($C227=0,$C227=4)</formula>
    </cfRule>
    <cfRule type="expression" dxfId="7" priority="7">
      <formula>$C227=3</formula>
    </cfRule>
    <cfRule type="expression" dxfId="6" priority="8">
      <formula>$C227=2</formula>
    </cfRule>
    <cfRule type="expression" dxfId="5" priority="9">
      <formula>$C227=1</formula>
    </cfRule>
  </conditionalFormatting>
  <conditionalFormatting sqref="S227:V227 P227:Q227">
    <cfRule type="expression" dxfId="4" priority="2">
      <formula>OR($C227=0,$C227=4)</formula>
    </cfRule>
    <cfRule type="expression" dxfId="3" priority="3">
      <formula>$C227=3</formula>
    </cfRule>
    <cfRule type="expression" dxfId="2" priority="4">
      <formula>$C227=2</formula>
    </cfRule>
    <cfRule type="expression" dxfId="1" priority="5">
      <formula>$C227=1</formula>
    </cfRule>
  </conditionalFormatting>
  <conditionalFormatting sqref="M227">
    <cfRule type="cellIs" dxfId="0" priority="1" operator="notEqual">
      <formula>$N227</formula>
    </cfRule>
  </conditionalFormatting>
  <dataValidations count="16"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431">
      <formula1>IF(M17="Nível 2",ORÇAMENTO.ListaServiços,"ERRO")</formula1>
    </dataValidation>
    <dataValidation type="custom" allowBlank="1" showInputMessage="1" showErrorMessage="1" sqref="A432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431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431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&amp;C&amp;"Times New Roman,Normal"&amp;5GUSTAVO BARBOSA DO PRADO
ENGENHEIRO CIVIL
1014730309/D-GO&amp;R&amp;"Times New Roman,Normal"&amp;5ART Nº 1020190229195&amp;L&amp;P de &amp;N</oddFooter>
  </headerFooter>
  <rowBreaks count="4" manualBreakCount="4">
    <brk id="235" min="14" max="23" man="1"/>
    <brk id="334" min="14" max="23" man="1"/>
    <brk id="380" min="14" max="23" man="1"/>
    <brk id="427" min="14" max="23" man="1"/>
  </rowBreaks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2020-01-10T12:56:02Z</dcterms:created>
  <dcterms:modified xsi:type="dcterms:W3CDTF">2020-01-10T12:56:46Z</dcterms:modified>
</cp:coreProperties>
</file>