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mengenharia823-my.sharepoint.com/personal/denise_lima_mmeng_com_br/Documents/Rede_MME/Engenharia/Engenharia/LICITAÇÕES/2024/CEPI Silvio Gomes de Melo Filho/"/>
    </mc:Choice>
  </mc:AlternateContent>
  <xr:revisionPtr revIDLastSave="3" documentId="8_{CA43C187-BC97-4800-8ACC-4D0E4EE81204}" xr6:coauthVersionLast="47" xr6:coauthVersionMax="47" xr10:uidLastSave="{78E3F5D6-9964-4978-855E-71FB531ECA3F}"/>
  <bookViews>
    <workbookView xWindow="-120" yWindow="-120" windowWidth="29040" windowHeight="15840" activeTab="3" xr2:uid="{8DB75E5F-6CE1-446C-BF1F-905DCCA634C6}"/>
  </bookViews>
  <sheets>
    <sheet name="Planilha orçamentária" sheetId="1" r:id="rId1"/>
    <sheet name="GOINFRA" sheetId="3" r:id="rId2"/>
    <sheet name="SINAPI" sheetId="7" r:id="rId3"/>
    <sheet name="COMPOSIÇÃO" sheetId="8" r:id="rId4"/>
  </sheets>
  <definedNames>
    <definedName name="_xlnm._FilterDatabase" localSheetId="3" hidden="1">COMPOSIÇÃO!$B$9:$I$720</definedName>
    <definedName name="_xlnm._FilterDatabase" localSheetId="1" hidden="1">GOINFRA!$A$9:$M$4355</definedName>
    <definedName name="_xlnm._FilterDatabase" localSheetId="2" hidden="1">SINAPI!$B$9:$H$759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8" l="1"/>
  <c r="I11" i="8"/>
  <c r="H719" i="8"/>
  <c r="H717" i="8"/>
  <c r="H716" i="8"/>
  <c r="H711" i="8"/>
  <c r="H710" i="8"/>
  <c r="H709" i="8"/>
  <c r="H708" i="8"/>
  <c r="H706" i="8"/>
  <c r="H705" i="8"/>
  <c r="H704" i="8"/>
  <c r="H699" i="8"/>
  <c r="H698" i="8"/>
  <c r="H697" i="8"/>
  <c r="H695" i="8"/>
  <c r="H694" i="8"/>
  <c r="H689" i="8"/>
  <c r="H688" i="8"/>
  <c r="H687" i="8"/>
  <c r="H685" i="8"/>
  <c r="H684" i="8"/>
  <c r="H679" i="8"/>
  <c r="H677" i="8"/>
  <c r="H672" i="8"/>
  <c r="H670" i="8"/>
  <c r="H669" i="8"/>
  <c r="H664" i="8"/>
  <c r="H662" i="8"/>
  <c r="H661" i="8"/>
  <c r="H656" i="8"/>
  <c r="H655" i="8"/>
  <c r="H653" i="8"/>
  <c r="H652" i="8"/>
  <c r="H647" i="8"/>
  <c r="H645" i="8"/>
  <c r="H644" i="8"/>
  <c r="H639" i="8"/>
  <c r="H637" i="8"/>
  <c r="H636" i="8"/>
  <c r="H631" i="8"/>
  <c r="H630" i="8"/>
  <c r="H628" i="8"/>
  <c r="H627" i="8"/>
  <c r="H622" i="8"/>
  <c r="H621" i="8"/>
  <c r="H620" i="8"/>
  <c r="H619" i="8"/>
  <c r="H618" i="8"/>
  <c r="H617" i="8"/>
  <c r="H616" i="8"/>
  <c r="H615" i="8"/>
  <c r="H614" i="8"/>
  <c r="H613" i="8"/>
  <c r="H612" i="8"/>
  <c r="H611" i="8"/>
  <c r="H609" i="8"/>
  <c r="H608" i="8"/>
  <c r="H607" i="8"/>
  <c r="H606" i="8"/>
  <c r="H601" i="8"/>
  <c r="H599" i="8"/>
  <c r="H593" i="8"/>
  <c r="H592" i="8"/>
  <c r="H591" i="8"/>
  <c r="H590" i="8"/>
  <c r="H589" i="8"/>
  <c r="H588" i="8"/>
  <c r="H583" i="8"/>
  <c r="H581" i="8"/>
  <c r="H580" i="8"/>
  <c r="H575" i="8"/>
  <c r="H573" i="8"/>
  <c r="H572" i="8"/>
  <c r="H567" i="8"/>
  <c r="H565" i="8"/>
  <c r="H564" i="8"/>
  <c r="H559" i="8"/>
  <c r="H558" i="8"/>
  <c r="H557" i="8"/>
  <c r="H556" i="8"/>
  <c r="H555" i="8"/>
  <c r="H554" i="8"/>
  <c r="H553" i="8"/>
  <c r="H552" i="8"/>
  <c r="H551" i="8"/>
  <c r="H550" i="8"/>
  <c r="H548" i="8"/>
  <c r="H547" i="8"/>
  <c r="H546" i="8"/>
  <c r="H545" i="8"/>
  <c r="H540" i="8"/>
  <c r="H538" i="8"/>
  <c r="H537" i="8"/>
  <c r="H532" i="8"/>
  <c r="H531" i="8"/>
  <c r="H529" i="8"/>
  <c r="H528" i="8"/>
  <c r="H523" i="8"/>
  <c r="H522" i="8"/>
  <c r="H521" i="8"/>
  <c r="H519" i="8"/>
  <c r="H518" i="8"/>
  <c r="H513" i="8"/>
  <c r="H507" i="8"/>
  <c r="H505" i="8"/>
  <c r="H504" i="8"/>
  <c r="H499" i="8"/>
  <c r="H498" i="8"/>
  <c r="H497" i="8"/>
  <c r="H495" i="8"/>
  <c r="H494" i="8"/>
  <c r="H489" i="8"/>
  <c r="H488" i="8"/>
  <c r="H487" i="8"/>
  <c r="H485" i="8"/>
  <c r="H480" i="8"/>
  <c r="H478" i="8"/>
  <c r="H477" i="8"/>
  <c r="H472" i="8"/>
  <c r="H471" i="8"/>
  <c r="H469" i="8"/>
  <c r="H468" i="8"/>
  <c r="H463" i="8"/>
  <c r="H462" i="8"/>
  <c r="H461" i="8"/>
  <c r="H460" i="8"/>
  <c r="H459" i="8"/>
  <c r="H458" i="8"/>
  <c r="H457" i="8"/>
  <c r="H456" i="8"/>
  <c r="H455" i="8"/>
  <c r="H454" i="8"/>
  <c r="H453" i="8"/>
  <c r="H452" i="8"/>
  <c r="H451" i="8"/>
  <c r="H450" i="8"/>
  <c r="H448" i="8"/>
  <c r="H447" i="8"/>
  <c r="H446" i="8"/>
  <c r="H445" i="8"/>
  <c r="H444" i="8"/>
  <c r="H443" i="8"/>
  <c r="H438" i="8"/>
  <c r="H436" i="8"/>
  <c r="H435" i="8"/>
  <c r="H430" i="8"/>
  <c r="H424" i="8"/>
  <c r="H423" i="8"/>
  <c r="H421" i="8"/>
  <c r="H420" i="8"/>
  <c r="H415" i="8"/>
  <c r="H414" i="8"/>
  <c r="H413" i="8"/>
  <c r="H412" i="8"/>
  <c r="H411" i="8"/>
  <c r="H410" i="8"/>
  <c r="H409" i="8"/>
  <c r="H408" i="8"/>
  <c r="H406" i="8"/>
  <c r="H405" i="8"/>
  <c r="H404" i="8"/>
  <c r="H403" i="8"/>
  <c r="H398" i="8"/>
  <c r="H397" i="8"/>
  <c r="H395" i="8"/>
  <c r="H394" i="8"/>
  <c r="H389" i="8"/>
  <c r="H387" i="8"/>
  <c r="H386" i="8"/>
  <c r="H381" i="8"/>
  <c r="H379" i="8"/>
  <c r="H378" i="8"/>
  <c r="H373" i="8"/>
  <c r="H371" i="8"/>
  <c r="H370" i="8"/>
  <c r="H365" i="8"/>
  <c r="H364" i="8"/>
  <c r="H363" i="8"/>
  <c r="H362" i="8"/>
  <c r="H361" i="8"/>
  <c r="H359" i="8"/>
  <c r="H358" i="8"/>
  <c r="H353" i="8"/>
  <c r="H351" i="8"/>
  <c r="H350" i="8"/>
  <c r="H345" i="8"/>
  <c r="H343" i="8"/>
  <c r="H342" i="8"/>
  <c r="H337" i="8"/>
  <c r="H331" i="8"/>
  <c r="H329" i="8"/>
  <c r="H328" i="8"/>
  <c r="H323" i="8"/>
  <c r="H321" i="8"/>
  <c r="H320" i="8"/>
  <c r="H315" i="8"/>
  <c r="H313" i="8"/>
  <c r="H312" i="8"/>
  <c r="H307" i="8"/>
  <c r="H305" i="8"/>
  <c r="H304" i="8"/>
  <c r="H299" i="8"/>
  <c r="H297" i="8"/>
  <c r="H296" i="8"/>
  <c r="H291" i="8"/>
  <c r="H290" i="8"/>
  <c r="H288" i="8"/>
  <c r="H287" i="8"/>
  <c r="H282" i="8"/>
  <c r="H280" i="8"/>
  <c r="H279" i="8"/>
  <c r="H274" i="8"/>
  <c r="H273" i="8"/>
  <c r="H271" i="8"/>
  <c r="H270" i="8"/>
  <c r="H265" i="8"/>
  <c r="H264" i="8"/>
  <c r="H263" i="8"/>
  <c r="H262" i="8"/>
  <c r="H261" i="8"/>
  <c r="H260" i="8"/>
  <c r="H259" i="8"/>
  <c r="H258" i="8"/>
  <c r="H257" i="8"/>
  <c r="H256" i="8"/>
  <c r="H255" i="8"/>
  <c r="H254" i="8"/>
  <c r="H253" i="8"/>
  <c r="H251" i="8"/>
  <c r="H250" i="8"/>
  <c r="H245" i="8"/>
  <c r="H244" i="8"/>
  <c r="H243" i="8"/>
  <c r="H242" i="8"/>
  <c r="H241" i="8"/>
  <c r="H240" i="8"/>
  <c r="H239" i="8"/>
  <c r="H238" i="8"/>
  <c r="H237" i="8"/>
  <c r="H236" i="8"/>
  <c r="H235" i="8"/>
  <c r="H234" i="8"/>
  <c r="H233" i="8"/>
  <c r="H232" i="8"/>
  <c r="H230" i="8"/>
  <c r="H229" i="8"/>
  <c r="H224" i="8"/>
  <c r="H223" i="8"/>
  <c r="H222" i="8"/>
  <c r="H221" i="8"/>
  <c r="H220" i="8"/>
  <c r="H219" i="8"/>
  <c r="H218" i="8"/>
  <c r="H217" i="8"/>
  <c r="H216" i="8"/>
  <c r="H215" i="8"/>
  <c r="H214" i="8"/>
  <c r="H213" i="8"/>
  <c r="H211" i="8"/>
  <c r="H210" i="8"/>
  <c r="H205" i="8"/>
  <c r="H204" i="8"/>
  <c r="H202" i="8"/>
  <c r="H201" i="8"/>
  <c r="H196" i="8"/>
  <c r="H195" i="8"/>
  <c r="H193" i="8"/>
  <c r="H192" i="8"/>
  <c r="H187" i="8"/>
  <c r="H185" i="8"/>
  <c r="H180" i="8"/>
  <c r="H178" i="8"/>
  <c r="H177" i="8"/>
  <c r="H172" i="8"/>
  <c r="H170" i="8"/>
  <c r="H169" i="8"/>
  <c r="H164" i="8"/>
  <c r="H162" i="8"/>
  <c r="H161" i="8"/>
  <c r="H155" i="8"/>
  <c r="H154" i="8"/>
  <c r="H153" i="8"/>
  <c r="H152" i="8"/>
  <c r="H151" i="8"/>
  <c r="H150" i="8"/>
  <c r="H149" i="8"/>
  <c r="H148" i="8"/>
  <c r="H147" i="8"/>
  <c r="H146" i="8"/>
  <c r="H145" i="8"/>
  <c r="H144" i="8"/>
  <c r="H143" i="8"/>
  <c r="H142" i="8"/>
  <c r="H141" i="8"/>
  <c r="H140" i="8"/>
  <c r="H139" i="8"/>
  <c r="H138" i="8"/>
  <c r="H137" i="8"/>
  <c r="H136" i="8"/>
  <c r="H135" i="8"/>
  <c r="H134" i="8"/>
  <c r="H133" i="8"/>
  <c r="H132" i="8"/>
  <c r="H131" i="8"/>
  <c r="H130" i="8"/>
  <c r="H129" i="8"/>
  <c r="H128" i="8"/>
  <c r="H127" i="8"/>
  <c r="H126" i="8"/>
  <c r="H125" i="8"/>
  <c r="H120" i="8"/>
  <c r="H118" i="8"/>
  <c r="H117" i="8"/>
  <c r="H112" i="8"/>
  <c r="H110" i="8"/>
  <c r="H109" i="8"/>
  <c r="H104" i="8"/>
  <c r="H102" i="8"/>
  <c r="H101" i="8"/>
  <c r="H96" i="8"/>
  <c r="H95" i="8"/>
  <c r="H94" i="8"/>
  <c r="H93" i="8"/>
  <c r="H92" i="8"/>
  <c r="H91" i="8"/>
  <c r="H90" i="8"/>
  <c r="H89" i="8"/>
  <c r="H88" i="8"/>
  <c r="H87" i="8"/>
  <c r="H86" i="8"/>
  <c r="H85" i="8"/>
  <c r="H84" i="8"/>
  <c r="H83" i="8"/>
  <c r="H81" i="8"/>
  <c r="H80" i="8"/>
  <c r="H79" i="8"/>
  <c r="H78" i="8"/>
  <c r="H77" i="8"/>
  <c r="H76" i="8"/>
  <c r="H71" i="8"/>
  <c r="H70" i="8"/>
  <c r="H68" i="8"/>
  <c r="H67" i="8"/>
  <c r="H62" i="8"/>
  <c r="H61" i="8"/>
  <c r="H60" i="8"/>
  <c r="H58" i="8"/>
  <c r="H53" i="8"/>
  <c r="H52" i="8"/>
  <c r="H51" i="8"/>
  <c r="H49" i="8"/>
  <c r="H44" i="8"/>
  <c r="H42" i="8"/>
  <c r="H37" i="8"/>
  <c r="H35" i="8"/>
  <c r="H30" i="8"/>
  <c r="H28" i="8"/>
  <c r="H27" i="8"/>
  <c r="H22" i="8"/>
  <c r="H16" i="8"/>
  <c r="H15" i="8"/>
  <c r="H13" i="8"/>
  <c r="I720" i="8"/>
  <c r="I719" i="8"/>
  <c r="I718" i="8"/>
  <c r="I717" i="8"/>
  <c r="I716" i="8"/>
  <c r="I715" i="8"/>
  <c r="I712" i="8"/>
  <c r="I711" i="8"/>
  <c r="I710" i="8"/>
  <c r="I709" i="8"/>
  <c r="I708" i="8"/>
  <c r="I707" i="8"/>
  <c r="I706" i="8"/>
  <c r="I705" i="8"/>
  <c r="I704" i="8"/>
  <c r="I703" i="8"/>
  <c r="I700" i="8"/>
  <c r="I699" i="8"/>
  <c r="I698" i="8"/>
  <c r="I697" i="8"/>
  <c r="I696" i="8"/>
  <c r="I695" i="8"/>
  <c r="I694" i="8"/>
  <c r="I693" i="8"/>
  <c r="I690" i="8"/>
  <c r="I689" i="8"/>
  <c r="I688" i="8"/>
  <c r="I687" i="8"/>
  <c r="I686" i="8"/>
  <c r="I685" i="8"/>
  <c r="I684" i="8"/>
  <c r="I683" i="8"/>
  <c r="I680" i="8"/>
  <c r="I679" i="8"/>
  <c r="I678" i="8"/>
  <c r="I677" i="8"/>
  <c r="I676" i="8"/>
  <c r="I673" i="8"/>
  <c r="I672" i="8"/>
  <c r="I671" i="8"/>
  <c r="I670" i="8"/>
  <c r="I669" i="8"/>
  <c r="I668" i="8"/>
  <c r="I665" i="8"/>
  <c r="I664" i="8"/>
  <c r="I663" i="8"/>
  <c r="I662" i="8"/>
  <c r="I661" i="8"/>
  <c r="I660" i="8"/>
  <c r="I657" i="8"/>
  <c r="I656" i="8"/>
  <c r="I655" i="8"/>
  <c r="I654" i="8"/>
  <c r="I653" i="8"/>
  <c r="I652" i="8"/>
  <c r="I651" i="8"/>
  <c r="I648" i="8"/>
  <c r="I647" i="8"/>
  <c r="I646" i="8"/>
  <c r="I645" i="8"/>
  <c r="I644" i="8"/>
  <c r="I643" i="8"/>
  <c r="I640" i="8"/>
  <c r="I639" i="8"/>
  <c r="I638" i="8"/>
  <c r="I637" i="8"/>
  <c r="I636" i="8"/>
  <c r="I635" i="8"/>
  <c r="I632" i="8"/>
  <c r="I631" i="8"/>
  <c r="I630" i="8"/>
  <c r="I629" i="8"/>
  <c r="I628" i="8"/>
  <c r="I627" i="8"/>
  <c r="I626" i="8"/>
  <c r="I623" i="8"/>
  <c r="I622" i="8"/>
  <c r="I621" i="8"/>
  <c r="I620" i="8"/>
  <c r="I619" i="8"/>
  <c r="I618" i="8"/>
  <c r="I617" i="8"/>
  <c r="I616" i="8"/>
  <c r="I615" i="8"/>
  <c r="I614" i="8"/>
  <c r="I613" i="8"/>
  <c r="I612" i="8"/>
  <c r="I611" i="8"/>
  <c r="I610" i="8"/>
  <c r="I609" i="8"/>
  <c r="I608" i="8"/>
  <c r="I607" i="8"/>
  <c r="I606" i="8"/>
  <c r="I605" i="8"/>
  <c r="I602" i="8"/>
  <c r="I601" i="8"/>
  <c r="I600" i="8"/>
  <c r="I599" i="8"/>
  <c r="I598" i="8"/>
  <c r="I595" i="8"/>
  <c r="I594" i="8"/>
  <c r="I593" i="8"/>
  <c r="I592" i="8"/>
  <c r="I591" i="8"/>
  <c r="I590" i="8"/>
  <c r="I589" i="8"/>
  <c r="I588" i="8"/>
  <c r="I587" i="8"/>
  <c r="I584" i="8"/>
  <c r="I583" i="8"/>
  <c r="I582" i="8"/>
  <c r="I581" i="8"/>
  <c r="I580" i="8"/>
  <c r="I579" i="8"/>
  <c r="I576" i="8"/>
  <c r="I575" i="8"/>
  <c r="I574" i="8"/>
  <c r="I573" i="8"/>
  <c r="I572" i="8"/>
  <c r="I571" i="8"/>
  <c r="I568" i="8"/>
  <c r="I567" i="8"/>
  <c r="I566" i="8"/>
  <c r="I565" i="8"/>
  <c r="I564" i="8"/>
  <c r="I563" i="8"/>
  <c r="I560" i="8"/>
  <c r="I559" i="8"/>
  <c r="I558" i="8"/>
  <c r="I557" i="8"/>
  <c r="I556" i="8"/>
  <c r="I555" i="8"/>
  <c r="I554" i="8"/>
  <c r="I553" i="8"/>
  <c r="I552" i="8"/>
  <c r="I551" i="8"/>
  <c r="I550" i="8"/>
  <c r="I549" i="8"/>
  <c r="I548" i="8"/>
  <c r="I547" i="8"/>
  <c r="I546" i="8"/>
  <c r="I545" i="8"/>
  <c r="I544" i="8"/>
  <c r="I541" i="8"/>
  <c r="I540" i="8"/>
  <c r="I539" i="8"/>
  <c r="I538" i="8"/>
  <c r="I537" i="8"/>
  <c r="I536" i="8"/>
  <c r="I533" i="8"/>
  <c r="I532" i="8"/>
  <c r="I531" i="8"/>
  <c r="I530" i="8"/>
  <c r="I529" i="8"/>
  <c r="I528" i="8"/>
  <c r="I527" i="8"/>
  <c r="I524" i="8"/>
  <c r="I523" i="8"/>
  <c r="I522" i="8"/>
  <c r="I521" i="8"/>
  <c r="I520" i="8"/>
  <c r="I519" i="8"/>
  <c r="I518" i="8"/>
  <c r="I517" i="8"/>
  <c r="I514" i="8"/>
  <c r="I513" i="8"/>
  <c r="I512" i="8"/>
  <c r="I511" i="8"/>
  <c r="I508" i="8"/>
  <c r="I507" i="8"/>
  <c r="I506" i="8"/>
  <c r="I505" i="8"/>
  <c r="I504" i="8"/>
  <c r="I503" i="8"/>
  <c r="I500" i="8"/>
  <c r="I499" i="8"/>
  <c r="I498" i="8"/>
  <c r="I497" i="8"/>
  <c r="I496" i="8"/>
  <c r="I495" i="8"/>
  <c r="I494" i="8"/>
  <c r="I493" i="8"/>
  <c r="I490" i="8"/>
  <c r="I489" i="8"/>
  <c r="I488" i="8"/>
  <c r="I487" i="8"/>
  <c r="I486" i="8"/>
  <c r="I485" i="8"/>
  <c r="I484" i="8"/>
  <c r="I481" i="8"/>
  <c r="I480" i="8"/>
  <c r="I479" i="8"/>
  <c r="I478" i="8"/>
  <c r="I477" i="8"/>
  <c r="I476" i="8"/>
  <c r="I473" i="8"/>
  <c r="I472" i="8"/>
  <c r="I471" i="8"/>
  <c r="I470" i="8"/>
  <c r="I469" i="8"/>
  <c r="I468" i="8"/>
  <c r="I467" i="8"/>
  <c r="I464" i="8"/>
  <c r="I463" i="8"/>
  <c r="I462" i="8"/>
  <c r="I461" i="8"/>
  <c r="I460" i="8"/>
  <c r="I459" i="8"/>
  <c r="I458" i="8"/>
  <c r="I457" i="8"/>
  <c r="I456" i="8"/>
  <c r="I455" i="8"/>
  <c r="I454" i="8"/>
  <c r="I453" i="8"/>
  <c r="I452" i="8"/>
  <c r="I451" i="8"/>
  <c r="I450" i="8"/>
  <c r="I449" i="8"/>
  <c r="I448" i="8"/>
  <c r="I447" i="8"/>
  <c r="I446" i="8"/>
  <c r="I445" i="8"/>
  <c r="I444" i="8"/>
  <c r="I443" i="8"/>
  <c r="I442" i="8"/>
  <c r="I439" i="8"/>
  <c r="I438" i="8"/>
  <c r="I437" i="8"/>
  <c r="I436" i="8"/>
  <c r="I435" i="8"/>
  <c r="I434" i="8"/>
  <c r="I431" i="8"/>
  <c r="I430" i="8"/>
  <c r="I429" i="8"/>
  <c r="I428" i="8"/>
  <c r="I425" i="8"/>
  <c r="I424" i="8"/>
  <c r="I423" i="8"/>
  <c r="I422" i="8"/>
  <c r="I421" i="8"/>
  <c r="I420" i="8"/>
  <c r="I419" i="8"/>
  <c r="I416" i="8"/>
  <c r="I415" i="8"/>
  <c r="I414" i="8"/>
  <c r="I413" i="8"/>
  <c r="I412" i="8"/>
  <c r="I411" i="8"/>
  <c r="I410" i="8"/>
  <c r="I409" i="8"/>
  <c r="I408" i="8"/>
  <c r="I407" i="8"/>
  <c r="I406" i="8"/>
  <c r="I405" i="8"/>
  <c r="I404" i="8"/>
  <c r="I403" i="8"/>
  <c r="I402" i="8"/>
  <c r="I399" i="8"/>
  <c r="I398" i="8"/>
  <c r="I397" i="8"/>
  <c r="I396" i="8"/>
  <c r="I395" i="8"/>
  <c r="I394" i="8"/>
  <c r="I393" i="8"/>
  <c r="I390" i="8"/>
  <c r="I389" i="8"/>
  <c r="I388" i="8"/>
  <c r="I387" i="8"/>
  <c r="I386" i="8"/>
  <c r="I385" i="8"/>
  <c r="I382" i="8"/>
  <c r="I381" i="8"/>
  <c r="I380" i="8"/>
  <c r="I379" i="8"/>
  <c r="I378" i="8"/>
  <c r="I377" i="8"/>
  <c r="I374" i="8"/>
  <c r="I373" i="8"/>
  <c r="I372" i="8"/>
  <c r="I371" i="8"/>
  <c r="I370" i="8"/>
  <c r="I369" i="8"/>
  <c r="I366" i="8"/>
  <c r="I365" i="8"/>
  <c r="I364" i="8"/>
  <c r="I363" i="8"/>
  <c r="I362" i="8"/>
  <c r="I361" i="8"/>
  <c r="I360" i="8"/>
  <c r="I359" i="8"/>
  <c r="I358" i="8"/>
  <c r="I357" i="8"/>
  <c r="I354" i="8"/>
  <c r="I353" i="8"/>
  <c r="I352" i="8"/>
  <c r="I351" i="8"/>
  <c r="I350" i="8"/>
  <c r="I349" i="8"/>
  <c r="I346" i="8"/>
  <c r="I345" i="8"/>
  <c r="I344" i="8"/>
  <c r="I343" i="8"/>
  <c r="I342" i="8"/>
  <c r="I341" i="8"/>
  <c r="I338" i="8"/>
  <c r="I337" i="8"/>
  <c r="I336" i="8"/>
  <c r="I335" i="8"/>
  <c r="I332" i="8"/>
  <c r="I331" i="8"/>
  <c r="I330" i="8"/>
  <c r="I329" i="8"/>
  <c r="I328" i="8"/>
  <c r="I327" i="8"/>
  <c r="I324" i="8"/>
  <c r="I323" i="8"/>
  <c r="I322" i="8"/>
  <c r="I321" i="8"/>
  <c r="I320" i="8"/>
  <c r="I319" i="8"/>
  <c r="I316" i="8"/>
  <c r="I315" i="8"/>
  <c r="I314" i="8"/>
  <c r="I313" i="8"/>
  <c r="I312" i="8"/>
  <c r="I311" i="8"/>
  <c r="I308" i="8"/>
  <c r="I307" i="8"/>
  <c r="I306" i="8"/>
  <c r="I305" i="8"/>
  <c r="I304" i="8"/>
  <c r="I303" i="8"/>
  <c r="I300" i="8"/>
  <c r="I299" i="8"/>
  <c r="I298" i="8"/>
  <c r="I297" i="8"/>
  <c r="I296" i="8"/>
  <c r="I295" i="8"/>
  <c r="I292" i="8"/>
  <c r="I291" i="8"/>
  <c r="I290" i="8"/>
  <c r="I289" i="8"/>
  <c r="I288" i="8"/>
  <c r="I287" i="8"/>
  <c r="I286" i="8"/>
  <c r="I283" i="8"/>
  <c r="I282" i="8"/>
  <c r="I281" i="8"/>
  <c r="I280" i="8"/>
  <c r="I279" i="8"/>
  <c r="I278" i="8"/>
  <c r="I275" i="8"/>
  <c r="I274" i="8"/>
  <c r="I273" i="8"/>
  <c r="I272" i="8"/>
  <c r="I271" i="8"/>
  <c r="I270" i="8"/>
  <c r="I269" i="8"/>
  <c r="I266" i="8"/>
  <c r="I265" i="8"/>
  <c r="I264" i="8"/>
  <c r="I263" i="8"/>
  <c r="I262" i="8"/>
  <c r="I261" i="8"/>
  <c r="I260" i="8"/>
  <c r="I259" i="8"/>
  <c r="I258" i="8"/>
  <c r="I257" i="8"/>
  <c r="I256" i="8"/>
  <c r="I255" i="8"/>
  <c r="I254" i="8"/>
  <c r="I253" i="8"/>
  <c r="I252" i="8"/>
  <c r="I251" i="8"/>
  <c r="I250" i="8"/>
  <c r="I249" i="8"/>
  <c r="I246" i="8"/>
  <c r="I245" i="8"/>
  <c r="I244" i="8"/>
  <c r="I243" i="8"/>
  <c r="I242" i="8"/>
  <c r="I241" i="8"/>
  <c r="I240" i="8"/>
  <c r="I239" i="8"/>
  <c r="I238" i="8"/>
  <c r="I237" i="8"/>
  <c r="I236" i="8"/>
  <c r="I235" i="8"/>
  <c r="I234" i="8"/>
  <c r="I233" i="8"/>
  <c r="I232" i="8"/>
  <c r="I231" i="8"/>
  <c r="I230" i="8"/>
  <c r="I229" i="8"/>
  <c r="I228" i="8"/>
  <c r="I225" i="8"/>
  <c r="I224" i="8"/>
  <c r="I223" i="8"/>
  <c r="I222" i="8"/>
  <c r="I221" i="8"/>
  <c r="I220" i="8"/>
  <c r="I219" i="8"/>
  <c r="I218" i="8"/>
  <c r="I217" i="8"/>
  <c r="I216" i="8"/>
  <c r="I215" i="8"/>
  <c r="I214" i="8"/>
  <c r="I213" i="8"/>
  <c r="I212" i="8"/>
  <c r="I211" i="8"/>
  <c r="I210" i="8"/>
  <c r="I209" i="8"/>
  <c r="I206" i="8"/>
  <c r="I205" i="8"/>
  <c r="I204" i="8"/>
  <c r="I203" i="8"/>
  <c r="I202" i="8"/>
  <c r="I201" i="8"/>
  <c r="I200" i="8"/>
  <c r="I197" i="8"/>
  <c r="I196" i="8"/>
  <c r="I195" i="8"/>
  <c r="I194" i="8"/>
  <c r="I193" i="8"/>
  <c r="I192" i="8"/>
  <c r="I191" i="8"/>
  <c r="I188" i="8"/>
  <c r="I187" i="8"/>
  <c r="I186" i="8"/>
  <c r="I185" i="8"/>
  <c r="I184" i="8"/>
  <c r="I181" i="8"/>
  <c r="I180" i="8"/>
  <c r="I179" i="8"/>
  <c r="I178" i="8"/>
  <c r="I177" i="8"/>
  <c r="I176" i="8"/>
  <c r="I173" i="8"/>
  <c r="I172" i="8"/>
  <c r="I171" i="8"/>
  <c r="I170" i="8"/>
  <c r="I169" i="8"/>
  <c r="I168" i="8"/>
  <c r="I165" i="8"/>
  <c r="I164" i="8"/>
  <c r="I163" i="8"/>
  <c r="I162" i="8"/>
  <c r="I161" i="8"/>
  <c r="I160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1" i="8"/>
  <c r="I120" i="8"/>
  <c r="I119" i="8"/>
  <c r="I118" i="8"/>
  <c r="I117" i="8"/>
  <c r="I116" i="8"/>
  <c r="I113" i="8"/>
  <c r="I112" i="8"/>
  <c r="I111" i="8"/>
  <c r="I110" i="8"/>
  <c r="I109" i="8"/>
  <c r="I108" i="8"/>
  <c r="I105" i="8"/>
  <c r="I104" i="8"/>
  <c r="I103" i="8"/>
  <c r="I102" i="8"/>
  <c r="I101" i="8"/>
  <c r="I100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2" i="8"/>
  <c r="I71" i="8"/>
  <c r="I70" i="8"/>
  <c r="I69" i="8"/>
  <c r="I68" i="8"/>
  <c r="I67" i="8"/>
  <c r="I66" i="8"/>
  <c r="I63" i="8"/>
  <c r="I62" i="8"/>
  <c r="I61" i="8"/>
  <c r="I60" i="8"/>
  <c r="I59" i="8"/>
  <c r="I58" i="8"/>
  <c r="I57" i="8"/>
  <c r="I54" i="8"/>
  <c r="I53" i="8"/>
  <c r="I52" i="8"/>
  <c r="I51" i="8"/>
  <c r="I50" i="8"/>
  <c r="I49" i="8"/>
  <c r="I48" i="8"/>
  <c r="I45" i="8"/>
  <c r="I44" i="8"/>
  <c r="I43" i="8"/>
  <c r="I42" i="8"/>
  <c r="I41" i="8"/>
  <c r="I38" i="8"/>
  <c r="I37" i="8"/>
  <c r="I36" i="8"/>
  <c r="I35" i="8"/>
  <c r="I34" i="8"/>
  <c r="I31" i="8"/>
  <c r="I30" i="8"/>
  <c r="I29" i="8"/>
  <c r="I28" i="8"/>
  <c r="I27" i="8"/>
  <c r="I26" i="8"/>
  <c r="I23" i="8"/>
  <c r="I22" i="8"/>
  <c r="I21" i="8"/>
  <c r="I20" i="8"/>
  <c r="I17" i="8"/>
  <c r="I16" i="8"/>
  <c r="I14" i="8"/>
  <c r="I13" i="8"/>
  <c r="I12" i="8"/>
  <c r="H12" i="8"/>
  <c r="H757" i="7" l="1"/>
  <c r="H756" i="7"/>
  <c r="H755" i="7"/>
  <c r="H759" i="7"/>
  <c r="H758" i="7"/>
  <c r="H753" i="7"/>
  <c r="H752" i="7"/>
  <c r="H751" i="7"/>
  <c r="H750" i="7"/>
  <c r="H749" i="7"/>
  <c r="H748" i="7"/>
  <c r="H747" i="7"/>
  <c r="H746" i="7"/>
  <c r="H744" i="7"/>
  <c r="H743" i="7"/>
  <c r="H742" i="7"/>
  <c r="H741" i="7"/>
  <c r="H740" i="7"/>
  <c r="H739" i="7"/>
  <c r="H738" i="7"/>
  <c r="H736" i="7"/>
  <c r="H735" i="7"/>
  <c r="H734" i="7"/>
  <c r="H733" i="7"/>
  <c r="H732" i="7"/>
  <c r="H731" i="7"/>
  <c r="H730" i="7"/>
  <c r="H729" i="7"/>
  <c r="H725" i="7"/>
  <c r="H724" i="7"/>
  <c r="H723" i="7"/>
  <c r="H722" i="7"/>
  <c r="H721" i="7"/>
  <c r="H720" i="7"/>
  <c r="H727" i="7"/>
  <c r="H726" i="7"/>
  <c r="H716" i="7"/>
  <c r="H715" i="7"/>
  <c r="H714" i="7"/>
  <c r="H713" i="7"/>
  <c r="H712" i="7"/>
  <c r="H711" i="7"/>
  <c r="H718" i="7"/>
  <c r="H717" i="7"/>
  <c r="H707" i="7"/>
  <c r="H706" i="7"/>
  <c r="H705" i="7"/>
  <c r="H704" i="7"/>
  <c r="H703" i="7"/>
  <c r="H702" i="7"/>
  <c r="H709" i="7"/>
  <c r="H708" i="7"/>
  <c r="H701" i="7" s="1"/>
  <c r="H700" i="7"/>
  <c r="H699" i="7"/>
  <c r="H698" i="7"/>
  <c r="H697" i="7"/>
  <c r="H696" i="7"/>
  <c r="H695" i="7"/>
  <c r="H694" i="7"/>
  <c r="H693" i="7"/>
  <c r="H691" i="7"/>
  <c r="H690" i="7"/>
  <c r="H689" i="7"/>
  <c r="H688" i="7"/>
  <c r="H687" i="7"/>
  <c r="H686" i="7"/>
  <c r="H676" i="7"/>
  <c r="H684" i="7"/>
  <c r="H683" i="7"/>
  <c r="H682" i="7"/>
  <c r="H681" i="7"/>
  <c r="H680" i="7"/>
  <c r="H679" i="7"/>
  <c r="H677" i="7"/>
  <c r="H675" i="7"/>
  <c r="H674" i="7"/>
  <c r="H673" i="7"/>
  <c r="H671" i="7"/>
  <c r="H670" i="7"/>
  <c r="H669" i="7"/>
  <c r="H668" i="7"/>
  <c r="H667" i="7"/>
  <c r="H666" i="7"/>
  <c r="H664" i="7"/>
  <c r="H663" i="7"/>
  <c r="H662" i="7"/>
  <c r="H661" i="7"/>
  <c r="H660" i="7"/>
  <c r="H659" i="7"/>
  <c r="H657" i="7"/>
  <c r="H656" i="7"/>
  <c r="H655" i="7"/>
  <c r="H654" i="7"/>
  <c r="H653" i="7"/>
  <c r="H652" i="7"/>
  <c r="H650" i="7"/>
  <c r="H649" i="7"/>
  <c r="H648" i="7"/>
  <c r="H647" i="7"/>
  <c r="H646" i="7"/>
  <c r="H645" i="7"/>
  <c r="H643" i="7"/>
  <c r="H642" i="7"/>
  <c r="H641" i="7"/>
  <c r="H640" i="7"/>
  <c r="H639" i="7"/>
  <c r="H638" i="7"/>
  <c r="H636" i="7"/>
  <c r="H635" i="7"/>
  <c r="H634" i="7"/>
  <c r="H633" i="7"/>
  <c r="H632" i="7"/>
  <c r="H628" i="7"/>
  <c r="H627" i="7"/>
  <c r="H626" i="7"/>
  <c r="H630" i="7"/>
  <c r="H629" i="7"/>
  <c r="H622" i="7"/>
  <c r="H621" i="7"/>
  <c r="H620" i="7"/>
  <c r="H619" i="7"/>
  <c r="H624" i="7"/>
  <c r="H623" i="7"/>
  <c r="H617" i="7"/>
  <c r="H616" i="7"/>
  <c r="H615" i="7"/>
  <c r="H614" i="7"/>
  <c r="H613" i="7"/>
  <c r="H611" i="7"/>
  <c r="H610" i="7"/>
  <c r="H609" i="7"/>
  <c r="H608" i="7"/>
  <c r="H607" i="7"/>
  <c r="H605" i="7"/>
  <c r="H604" i="7"/>
  <c r="H603" i="7"/>
  <c r="H602" i="7"/>
  <c r="H600" i="7"/>
  <c r="H599" i="7"/>
  <c r="H598" i="7"/>
  <c r="H597" i="7"/>
  <c r="H595" i="7"/>
  <c r="H594" i="7"/>
  <c r="H593" i="7"/>
  <c r="H592" i="7"/>
  <c r="H591" i="7"/>
  <c r="H589" i="7"/>
  <c r="H588" i="7"/>
  <c r="H587" i="7"/>
  <c r="H586" i="7"/>
  <c r="H585" i="7"/>
  <c r="H583" i="7"/>
  <c r="H582" i="7"/>
  <c r="H581" i="7"/>
  <c r="H580" i="7"/>
  <c r="H579" i="7"/>
  <c r="H577" i="7"/>
  <c r="H576" i="7"/>
  <c r="H575" i="7"/>
  <c r="H574" i="7"/>
  <c r="H573" i="7"/>
  <c r="H572" i="7"/>
  <c r="H570" i="7"/>
  <c r="H569" i="7"/>
  <c r="H568" i="7"/>
  <c r="H567" i="7"/>
  <c r="H566" i="7"/>
  <c r="H565" i="7"/>
  <c r="H563" i="7"/>
  <c r="H562" i="7"/>
  <c r="H561" i="7"/>
  <c r="H560" i="7"/>
  <c r="H559" i="7"/>
  <c r="H558" i="7"/>
  <c r="H556" i="7"/>
  <c r="H555" i="7"/>
  <c r="H554" i="7"/>
  <c r="H553" i="7"/>
  <c r="H552" i="7"/>
  <c r="H551" i="7"/>
  <c r="H549" i="7"/>
  <c r="H548" i="7"/>
  <c r="H547" i="7"/>
  <c r="H546" i="7"/>
  <c r="H545" i="7"/>
  <c r="H544" i="7"/>
  <c r="H542" i="7"/>
  <c r="H541" i="7"/>
  <c r="H540" i="7"/>
  <c r="H539" i="7"/>
  <c r="H538" i="7"/>
  <c r="H537" i="7"/>
  <c r="H535" i="7"/>
  <c r="H534" i="7"/>
  <c r="H533" i="7"/>
  <c r="H532" i="7"/>
  <c r="H531" i="7"/>
  <c r="H530" i="7"/>
  <c r="H528" i="7"/>
  <c r="H527" i="7"/>
  <c r="H526" i="7"/>
  <c r="H525" i="7"/>
  <c r="H524" i="7"/>
  <c r="H523" i="7"/>
  <c r="H521" i="7"/>
  <c r="H520" i="7"/>
  <c r="H519" i="7"/>
  <c r="H518" i="7"/>
  <c r="H516" i="7"/>
  <c r="H515" i="7"/>
  <c r="H514" i="7"/>
  <c r="H513" i="7"/>
  <c r="H512" i="7"/>
  <c r="H511" i="7"/>
  <c r="H510" i="7"/>
  <c r="H508" i="7"/>
  <c r="H507" i="7"/>
  <c r="H506" i="7"/>
  <c r="H505" i="7"/>
  <c r="H504" i="7"/>
  <c r="H502" i="7"/>
  <c r="H501" i="7"/>
  <c r="H500" i="7"/>
  <c r="H499" i="7"/>
  <c r="H498" i="7"/>
  <c r="H496" i="7"/>
  <c r="H495" i="7"/>
  <c r="H494" i="7"/>
  <c r="H493" i="7"/>
  <c r="H492" i="7"/>
  <c r="H491" i="7"/>
  <c r="H490" i="7"/>
  <c r="H489" i="7"/>
  <c r="H488" i="7"/>
  <c r="H484" i="7"/>
  <c r="H483" i="7"/>
  <c r="H482" i="7"/>
  <c r="H486" i="7"/>
  <c r="H485" i="7"/>
  <c r="H480" i="7"/>
  <c r="H479" i="7"/>
  <c r="H478" i="7"/>
  <c r="H477" i="7"/>
  <c r="H476" i="7"/>
  <c r="H475" i="7"/>
  <c r="H474" i="7"/>
  <c r="H470" i="7"/>
  <c r="H469" i="7"/>
  <c r="H468" i="7"/>
  <c r="H467" i="7"/>
  <c r="H466" i="7"/>
  <c r="H465" i="7"/>
  <c r="H472" i="7"/>
  <c r="H471" i="7"/>
  <c r="H463" i="7"/>
  <c r="H462" i="7"/>
  <c r="H461" i="7"/>
  <c r="H460" i="7"/>
  <c r="H459" i="7"/>
  <c r="H458" i="7"/>
  <c r="H457" i="7"/>
  <c r="H456" i="7"/>
  <c r="H452" i="7"/>
  <c r="H451" i="7"/>
  <c r="H450" i="7"/>
  <c r="H449" i="7"/>
  <c r="H448" i="7"/>
  <c r="H447" i="7"/>
  <c r="H454" i="7"/>
  <c r="H453" i="7"/>
  <c r="H444" i="7"/>
  <c r="H445" i="7"/>
  <c r="H443" i="7"/>
  <c r="H442" i="7"/>
  <c r="H441" i="7"/>
  <c r="H440" i="7"/>
  <c r="H438" i="7"/>
  <c r="H437" i="7"/>
  <c r="H436" i="7"/>
  <c r="H435" i="7"/>
  <c r="H434" i="7"/>
  <c r="H433" i="7"/>
  <c r="H431" i="7"/>
  <c r="H430" i="7"/>
  <c r="H429" i="7"/>
  <c r="H428" i="7"/>
  <c r="H427" i="7"/>
  <c r="H423" i="7"/>
  <c r="H422" i="7"/>
  <c r="H421" i="7"/>
  <c r="H420" i="7"/>
  <c r="H419" i="7"/>
  <c r="H418" i="7"/>
  <c r="H425" i="7"/>
  <c r="H424" i="7"/>
  <c r="H416" i="7"/>
  <c r="H415" i="7"/>
  <c r="H414" i="7"/>
  <c r="H413" i="7"/>
  <c r="H412" i="7"/>
  <c r="H411" i="7"/>
  <c r="H410" i="7"/>
  <c r="H409" i="7"/>
  <c r="H405" i="7"/>
  <c r="H404" i="7"/>
  <c r="H407" i="7"/>
  <c r="H406" i="7"/>
  <c r="H402" i="7"/>
  <c r="H401" i="7"/>
  <c r="H400" i="7"/>
  <c r="H399" i="7"/>
  <c r="H398" i="7"/>
  <c r="H397" i="7"/>
  <c r="H395" i="7"/>
  <c r="H394" i="7"/>
  <c r="H393" i="7"/>
  <c r="H392" i="7"/>
  <c r="H391" i="7"/>
  <c r="H389" i="7"/>
  <c r="H388" i="7"/>
  <c r="H387" i="7"/>
  <c r="H386" i="7"/>
  <c r="H385" i="7"/>
  <c r="H384" i="7"/>
  <c r="H380" i="7"/>
  <c r="H379" i="7"/>
  <c r="H378" i="7"/>
  <c r="H377" i="7"/>
  <c r="H382" i="7"/>
  <c r="H381" i="7"/>
  <c r="H375" i="7"/>
  <c r="H374" i="7"/>
  <c r="H373" i="7"/>
  <c r="H372" i="7"/>
  <c r="H371" i="7"/>
  <c r="H370" i="7"/>
  <c r="H368" i="7"/>
  <c r="H367" i="7"/>
  <c r="H366" i="7"/>
  <c r="H365" i="7"/>
  <c r="H364" i="7"/>
  <c r="H363" i="7"/>
  <c r="H361" i="7"/>
  <c r="H360" i="7"/>
  <c r="H359" i="7"/>
  <c r="H358" i="7"/>
  <c r="H357" i="7"/>
  <c r="H356" i="7"/>
  <c r="H354" i="7"/>
  <c r="H353" i="7"/>
  <c r="H352" i="7"/>
  <c r="H351" i="7"/>
  <c r="H350" i="7"/>
  <c r="H348" i="7"/>
  <c r="H347" i="7"/>
  <c r="H346" i="7"/>
  <c r="H345" i="7"/>
  <c r="H344" i="7"/>
  <c r="H342" i="7"/>
  <c r="H341" i="7"/>
  <c r="H340" i="7"/>
  <c r="H339" i="7"/>
  <c r="H338" i="7"/>
  <c r="H325" i="7"/>
  <c r="H334" i="7"/>
  <c r="H333" i="7"/>
  <c r="H332" i="7"/>
  <c r="H331" i="7"/>
  <c r="H330" i="7"/>
  <c r="H329" i="7"/>
  <c r="H328" i="7"/>
  <c r="H327" i="7"/>
  <c r="H336" i="7"/>
  <c r="H335" i="7"/>
  <c r="H324" i="7"/>
  <c r="H323" i="7"/>
  <c r="H322" i="7"/>
  <c r="H321" i="7"/>
  <c r="H320" i="7"/>
  <c r="H318" i="7"/>
  <c r="H317" i="7"/>
  <c r="H316" i="7"/>
  <c r="H315" i="7"/>
  <c r="H314" i="7"/>
  <c r="H313" i="7"/>
  <c r="H310" i="7"/>
  <c r="H311" i="7"/>
  <c r="H309" i="7"/>
  <c r="H308" i="7"/>
  <c r="H307" i="7"/>
  <c r="H306" i="7"/>
  <c r="H302" i="7"/>
  <c r="H301" i="7"/>
  <c r="H300" i="7"/>
  <c r="H299" i="7"/>
  <c r="H304" i="7"/>
  <c r="H303" i="7"/>
  <c r="H295" i="7"/>
  <c r="H294" i="7"/>
  <c r="H293" i="7"/>
  <c r="H292" i="7"/>
  <c r="H297" i="7"/>
  <c r="H296" i="7"/>
  <c r="H290" i="7"/>
  <c r="H289" i="7"/>
  <c r="H288" i="7"/>
  <c r="H287" i="7"/>
  <c r="H286" i="7"/>
  <c r="H285" i="7"/>
  <c r="H284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7" i="7"/>
  <c r="H266" i="7"/>
  <c r="H265" i="7"/>
  <c r="H264" i="7"/>
  <c r="H263" i="7"/>
  <c r="H261" i="7"/>
  <c r="H260" i="7"/>
  <c r="H259" i="7"/>
  <c r="H258" i="7"/>
  <c r="H257" i="7"/>
  <c r="H256" i="7"/>
  <c r="H247" i="7"/>
  <c r="H248" i="7"/>
  <c r="H249" i="7"/>
  <c r="H250" i="7"/>
  <c r="H251" i="7"/>
  <c r="H252" i="7"/>
  <c r="H254" i="7"/>
  <c r="H253" i="7"/>
  <c r="H245" i="7"/>
  <c r="H244" i="7"/>
  <c r="H243" i="7"/>
  <c r="H242" i="7"/>
  <c r="H241" i="7"/>
  <c r="H240" i="7"/>
  <c r="H239" i="7"/>
  <c r="H238" i="7"/>
  <c r="H236" i="7"/>
  <c r="H235" i="7"/>
  <c r="H234" i="7"/>
  <c r="H233" i="7"/>
  <c r="H232" i="7"/>
  <c r="H231" i="7"/>
  <c r="H230" i="7"/>
  <c r="H229" i="7"/>
  <c r="H227" i="7"/>
  <c r="H226" i="7"/>
  <c r="H225" i="7"/>
  <c r="H224" i="7"/>
  <c r="H223" i="7"/>
  <c r="H222" i="7"/>
  <c r="H221" i="7"/>
  <c r="H220" i="7"/>
  <c r="H218" i="7"/>
  <c r="H217" i="7"/>
  <c r="H216" i="7"/>
  <c r="H215" i="7"/>
  <c r="H214" i="7"/>
  <c r="H213" i="7"/>
  <c r="H206" i="7"/>
  <c r="H211" i="7"/>
  <c r="H210" i="7"/>
  <c r="H209" i="7"/>
  <c r="H208" i="7"/>
  <c r="H207" i="7"/>
  <c r="H202" i="7"/>
  <c r="H201" i="7"/>
  <c r="H200" i="7"/>
  <c r="H199" i="7"/>
  <c r="H195" i="7"/>
  <c r="H194" i="7"/>
  <c r="H193" i="7"/>
  <c r="H192" i="7"/>
  <c r="H188" i="7"/>
  <c r="H187" i="7"/>
  <c r="H186" i="7"/>
  <c r="H185" i="7"/>
  <c r="H204" i="7"/>
  <c r="H203" i="7"/>
  <c r="H197" i="7"/>
  <c r="H196" i="7"/>
  <c r="H190" i="7"/>
  <c r="H189" i="7"/>
  <c r="H183" i="7"/>
  <c r="H182" i="7"/>
  <c r="H181" i="7"/>
  <c r="H180" i="7"/>
  <c r="H179" i="7"/>
  <c r="H178" i="7"/>
  <c r="H175" i="7"/>
  <c r="H176" i="7"/>
  <c r="H174" i="7"/>
  <c r="H173" i="7"/>
  <c r="H170" i="7"/>
  <c r="H166" i="7"/>
  <c r="H169" i="7"/>
  <c r="H168" i="7"/>
  <c r="H167" i="7"/>
  <c r="H171" i="7"/>
  <c r="H164" i="7"/>
  <c r="H163" i="7"/>
  <c r="H162" i="7"/>
  <c r="H161" i="7"/>
  <c r="H160" i="7"/>
  <c r="H159" i="7"/>
  <c r="H155" i="7"/>
  <c r="H154" i="7"/>
  <c r="H153" i="7"/>
  <c r="H157" i="7"/>
  <c r="H156" i="7"/>
  <c r="H151" i="7"/>
  <c r="H150" i="7"/>
  <c r="H149" i="7"/>
  <c r="H148" i="7"/>
  <c r="H147" i="7"/>
  <c r="H146" i="7"/>
  <c r="H145" i="7"/>
  <c r="H144" i="7"/>
  <c r="H143" i="7"/>
  <c r="H142" i="7"/>
  <c r="H138" i="7"/>
  <c r="H137" i="7"/>
  <c r="H136" i="7"/>
  <c r="H135" i="7"/>
  <c r="H134" i="7"/>
  <c r="H140" i="7"/>
  <c r="H139" i="7"/>
  <c r="H132" i="7"/>
  <c r="H131" i="7"/>
  <c r="H130" i="7"/>
  <c r="H129" i="7"/>
  <c r="H128" i="7"/>
  <c r="H127" i="7"/>
  <c r="H126" i="7"/>
  <c r="H125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09" i="7"/>
  <c r="H108" i="7"/>
  <c r="H107" i="7"/>
  <c r="H106" i="7"/>
  <c r="H105" i="7"/>
  <c r="H104" i="7"/>
  <c r="H97" i="7"/>
  <c r="H98" i="7"/>
  <c r="H99" i="7"/>
  <c r="H100" i="7"/>
  <c r="H102" i="7"/>
  <c r="H101" i="7"/>
  <c r="H95" i="7"/>
  <c r="H94" i="7"/>
  <c r="H93" i="7"/>
  <c r="H92" i="7"/>
  <c r="H91" i="7"/>
  <c r="H90" i="7"/>
  <c r="H88" i="7"/>
  <c r="H87" i="7"/>
  <c r="H86" i="7"/>
  <c r="H85" i="7"/>
  <c r="H84" i="7"/>
  <c r="H83" i="7"/>
  <c r="H81" i="7"/>
  <c r="H80" i="7"/>
  <c r="H76" i="7"/>
  <c r="H79" i="7"/>
  <c r="H78" i="7"/>
  <c r="H77" i="7"/>
  <c r="H73" i="7"/>
  <c r="H74" i="7"/>
  <c r="H67" i="7"/>
  <c r="H66" i="7"/>
  <c r="H72" i="7"/>
  <c r="H71" i="7"/>
  <c r="H70" i="7"/>
  <c r="H69" i="7"/>
  <c r="H64" i="7"/>
  <c r="H65" i="7"/>
  <c r="H737" i="7" l="1"/>
  <c r="H754" i="7"/>
  <c r="H745" i="7"/>
  <c r="H710" i="7"/>
  <c r="H728" i="7"/>
  <c r="H719" i="7"/>
  <c r="H672" i="7"/>
  <c r="H692" i="7"/>
  <c r="H685" i="7"/>
  <c r="H678" i="7"/>
  <c r="H651" i="7"/>
  <c r="H631" i="7"/>
  <c r="H665" i="7"/>
  <c r="H658" i="7"/>
  <c r="H644" i="7"/>
  <c r="H637" i="7"/>
  <c r="H618" i="7"/>
  <c r="H612" i="7"/>
  <c r="H625" i="7"/>
  <c r="H601" i="7"/>
  <c r="H606" i="7"/>
  <c r="H578" i="7"/>
  <c r="H596" i="7"/>
  <c r="H590" i="7"/>
  <c r="H571" i="7"/>
  <c r="H584" i="7"/>
  <c r="H557" i="7"/>
  <c r="H564" i="7"/>
  <c r="H543" i="7"/>
  <c r="H550" i="7"/>
  <c r="H536" i="7"/>
  <c r="H517" i="7"/>
  <c r="H529" i="7"/>
  <c r="H522" i="7"/>
  <c r="H509" i="7"/>
  <c r="H497" i="7"/>
  <c r="H503" i="7"/>
  <c r="H487" i="7"/>
  <c r="H481" i="7"/>
  <c r="H446" i="7"/>
  <c r="H464" i="7"/>
  <c r="H455" i="7"/>
  <c r="H473" i="7"/>
  <c r="H426" i="7"/>
  <c r="H439" i="7"/>
  <c r="H432" i="7"/>
  <c r="H312" i="7"/>
  <c r="H403" i="7"/>
  <c r="H417" i="7"/>
  <c r="H362" i="7"/>
  <c r="H408" i="7"/>
  <c r="H349" i="7"/>
  <c r="H396" i="7"/>
  <c r="H319" i="7"/>
  <c r="H369" i="7"/>
  <c r="H390" i="7"/>
  <c r="H383" i="7"/>
  <c r="H376" i="7"/>
  <c r="H355" i="7"/>
  <c r="H337" i="7"/>
  <c r="H343" i="7"/>
  <c r="H326" i="7"/>
  <c r="H283" i="7"/>
  <c r="H298" i="7"/>
  <c r="H268" i="7"/>
  <c r="H305" i="7"/>
  <c r="H291" i="7"/>
  <c r="H255" i="7"/>
  <c r="H228" i="7"/>
  <c r="H262" i="7"/>
  <c r="H219" i="7"/>
  <c r="H246" i="7"/>
  <c r="H237" i="7"/>
  <c r="H198" i="7"/>
  <c r="H205" i="7"/>
  <c r="H212" i="7"/>
  <c r="H152" i="7"/>
  <c r="H165" i="7"/>
  <c r="H191" i="7"/>
  <c r="H177" i="7"/>
  <c r="H184" i="7"/>
  <c r="H172" i="7"/>
  <c r="H158" i="7"/>
  <c r="H133" i="7"/>
  <c r="H141" i="7"/>
  <c r="H124" i="7"/>
  <c r="H110" i="7"/>
  <c r="H103" i="7"/>
  <c r="H75" i="7"/>
  <c r="H89" i="7"/>
  <c r="H96" i="7"/>
  <c r="H82" i="7"/>
  <c r="H68" i="7"/>
  <c r="H63" i="7"/>
  <c r="H62" i="7" l="1"/>
  <c r="H61" i="7"/>
  <c r="H54" i="7"/>
  <c r="H60" i="7"/>
  <c r="H59" i="7"/>
  <c r="H58" i="7"/>
  <c r="H57" i="7"/>
  <c r="H53" i="7"/>
  <c r="H52" i="7"/>
  <c r="H51" i="7"/>
  <c r="H55" i="7"/>
  <c r="H49" i="7"/>
  <c r="H48" i="7"/>
  <c r="H47" i="7"/>
  <c r="H46" i="7"/>
  <c r="H45" i="7"/>
  <c r="H44" i="7"/>
  <c r="H43" i="7"/>
  <c r="H41" i="7"/>
  <c r="H40" i="7"/>
  <c r="H39" i="7"/>
  <c r="H38" i="7"/>
  <c r="H37" i="7"/>
  <c r="H36" i="7"/>
  <c r="H35" i="7"/>
  <c r="H33" i="7"/>
  <c r="H32" i="7"/>
  <c r="H31" i="7"/>
  <c r="H30" i="7"/>
  <c r="H29" i="7"/>
  <c r="H28" i="7"/>
  <c r="H27" i="7"/>
  <c r="H26" i="7"/>
  <c r="H25" i="7"/>
  <c r="H19" i="7"/>
  <c r="H20" i="7"/>
  <c r="H21" i="7"/>
  <c r="H22" i="7"/>
  <c r="H23" i="7"/>
  <c r="H42" i="7" l="1"/>
  <c r="H34" i="7"/>
  <c r="H56" i="7"/>
  <c r="H50" i="7"/>
  <c r="H24" i="7"/>
  <c r="H17" i="7"/>
  <c r="H16" i="7"/>
  <c r="H15" i="7"/>
  <c r="H14" i="7"/>
  <c r="H13" i="7"/>
  <c r="H12" i="7"/>
  <c r="H11" i="7"/>
  <c r="H11" i="3"/>
  <c r="H12" i="3"/>
  <c r="H13" i="3"/>
  <c r="H14" i="3"/>
  <c r="H15" i="3"/>
  <c r="H16" i="3"/>
  <c r="H19" i="3"/>
  <c r="H20" i="3"/>
  <c r="H21" i="3"/>
  <c r="H22" i="3"/>
  <c r="H23" i="3"/>
  <c r="H24" i="3"/>
  <c r="H27" i="3"/>
  <c r="H28" i="3"/>
  <c r="H29" i="3"/>
  <c r="H30" i="3"/>
  <c r="H31" i="3"/>
  <c r="H32" i="3"/>
  <c r="H35" i="3"/>
  <c r="H36" i="3"/>
  <c r="H37" i="3"/>
  <c r="H38" i="3"/>
  <c r="H39" i="3"/>
  <c r="H40" i="3"/>
  <c r="H43" i="3"/>
  <c r="H44" i="3"/>
  <c r="H45" i="3"/>
  <c r="H46" i="3"/>
  <c r="H47" i="3"/>
  <c r="H48" i="3"/>
  <c r="H51" i="3"/>
  <c r="H52" i="3"/>
  <c r="H53" i="3"/>
  <c r="H54" i="3"/>
  <c r="H55" i="3"/>
  <c r="H56" i="3"/>
  <c r="H59" i="3"/>
  <c r="H60" i="3"/>
  <c r="H61" i="3"/>
  <c r="H62" i="3"/>
  <c r="H63" i="3"/>
  <c r="H64" i="3"/>
  <c r="H67" i="3"/>
  <c r="H68" i="3"/>
  <c r="H69" i="3"/>
  <c r="H70" i="3"/>
  <c r="H71" i="3"/>
  <c r="H72" i="3"/>
  <c r="H75" i="3"/>
  <c r="H76" i="3"/>
  <c r="H77" i="3"/>
  <c r="H78" i="3"/>
  <c r="H79" i="3"/>
  <c r="H80" i="3"/>
  <c r="H83" i="3"/>
  <c r="H84" i="3"/>
  <c r="H85" i="3"/>
  <c r="H86" i="3"/>
  <c r="H87" i="3"/>
  <c r="H88" i="3"/>
  <c r="H91" i="3"/>
  <c r="H92" i="3"/>
  <c r="H93" i="3"/>
  <c r="H94" i="3"/>
  <c r="H95" i="3"/>
  <c r="H96" i="3"/>
  <c r="H99" i="3"/>
  <c r="H100" i="3"/>
  <c r="H101" i="3"/>
  <c r="H102" i="3"/>
  <c r="H103" i="3"/>
  <c r="H106" i="3"/>
  <c r="H107" i="3"/>
  <c r="H108" i="3"/>
  <c r="H109" i="3"/>
  <c r="H110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7" i="3"/>
  <c r="H248" i="3"/>
  <c r="H249" i="3"/>
  <c r="H250" i="3"/>
  <c r="H251" i="3"/>
  <c r="H252" i="3"/>
  <c r="H253" i="3"/>
  <c r="H254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3" i="3"/>
  <c r="H294" i="3"/>
  <c r="H295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20" i="3"/>
  <c r="H321" i="3"/>
  <c r="H322" i="3"/>
  <c r="H324" i="3"/>
  <c r="H325" i="3"/>
  <c r="H326" i="3"/>
  <c r="H327" i="3"/>
  <c r="H328" i="3"/>
  <c r="H329" i="3"/>
  <c r="H330" i="3"/>
  <c r="H331" i="3"/>
  <c r="H332" i="3"/>
  <c r="H335" i="3"/>
  <c r="H336" i="3"/>
  <c r="H337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3" i="3"/>
  <c r="H354" i="3"/>
  <c r="H355" i="3"/>
  <c r="H356" i="3"/>
  <c r="H357" i="3"/>
  <c r="H360" i="3"/>
  <c r="H361" i="3"/>
  <c r="H363" i="3"/>
  <c r="H364" i="3"/>
  <c r="H365" i="3"/>
  <c r="H366" i="3"/>
  <c r="H367" i="3"/>
  <c r="H370" i="3"/>
  <c r="H371" i="3"/>
  <c r="H373" i="3"/>
  <c r="H374" i="3"/>
  <c r="H375" i="3"/>
  <c r="H376" i="3"/>
  <c r="H377" i="3"/>
  <c r="H380" i="3"/>
  <c r="H381" i="3"/>
  <c r="H383" i="3"/>
  <c r="H384" i="3"/>
  <c r="H385" i="3"/>
  <c r="H386" i="3"/>
  <c r="H387" i="3"/>
  <c r="H390" i="3"/>
  <c r="H391" i="3"/>
  <c r="H392" i="3"/>
  <c r="H393" i="3"/>
  <c r="H394" i="3"/>
  <c r="H397" i="3"/>
  <c r="H398" i="3"/>
  <c r="H399" i="3"/>
  <c r="H400" i="3"/>
  <c r="H401" i="3"/>
  <c r="H405" i="3"/>
  <c r="H406" i="3"/>
  <c r="H408" i="3"/>
  <c r="H409" i="3"/>
  <c r="H410" i="3"/>
  <c r="H411" i="3"/>
  <c r="H412" i="3"/>
  <c r="H413" i="3"/>
  <c r="H416" i="3"/>
  <c r="H417" i="3"/>
  <c r="H418" i="3"/>
  <c r="H419" i="3"/>
  <c r="H420" i="3"/>
  <c r="H423" i="3"/>
  <c r="H424" i="3"/>
  <c r="H425" i="3"/>
  <c r="H426" i="3"/>
  <c r="H427" i="3"/>
  <c r="H430" i="3"/>
  <c r="H431" i="3"/>
  <c r="H432" i="3"/>
  <c r="H433" i="3"/>
  <c r="H434" i="3"/>
  <c r="H437" i="3"/>
  <c r="H438" i="3"/>
  <c r="H439" i="3"/>
  <c r="H440" i="3"/>
  <c r="H441" i="3"/>
  <c r="H444" i="3"/>
  <c r="H445" i="3"/>
  <c r="H446" i="3"/>
  <c r="H447" i="3"/>
  <c r="H448" i="3"/>
  <c r="H451" i="3"/>
  <c r="H452" i="3"/>
  <c r="H453" i="3"/>
  <c r="H454" i="3"/>
  <c r="H455" i="3"/>
  <c r="H458" i="3"/>
  <c r="H459" i="3"/>
  <c r="H460" i="3"/>
  <c r="H461" i="3"/>
  <c r="H462" i="3"/>
  <c r="H463" i="3"/>
  <c r="H466" i="3"/>
  <c r="H467" i="3"/>
  <c r="H468" i="3"/>
  <c r="H469" i="3"/>
  <c r="H470" i="3"/>
  <c r="H471" i="3"/>
  <c r="H472" i="3"/>
  <c r="H473" i="3"/>
  <c r="H476" i="3"/>
  <c r="H477" i="3"/>
  <c r="H478" i="3"/>
  <c r="H479" i="3"/>
  <c r="H480" i="3"/>
  <c r="H483" i="3"/>
  <c r="H484" i="3"/>
  <c r="H485" i="3"/>
  <c r="H486" i="3"/>
  <c r="H488" i="3"/>
  <c r="H489" i="3"/>
  <c r="H490" i="3"/>
  <c r="H491" i="3"/>
  <c r="H492" i="3"/>
  <c r="H493" i="3"/>
  <c r="H494" i="3"/>
  <c r="H495" i="3"/>
  <c r="H498" i="3"/>
  <c r="H499" i="3"/>
  <c r="H500" i="3"/>
  <c r="H501" i="3"/>
  <c r="H502" i="3"/>
  <c r="H505" i="3"/>
  <c r="H506" i="3"/>
  <c r="H507" i="3"/>
  <c r="H508" i="3"/>
  <c r="H509" i="3"/>
  <c r="H513" i="3"/>
  <c r="H514" i="3"/>
  <c r="H515" i="3"/>
  <c r="H517" i="3"/>
  <c r="H518" i="3"/>
  <c r="H519" i="3"/>
  <c r="H520" i="3"/>
  <c r="H521" i="3"/>
  <c r="H524" i="3"/>
  <c r="H525" i="3"/>
  <c r="H526" i="3"/>
  <c r="H528" i="3"/>
  <c r="H529" i="3"/>
  <c r="H530" i="3"/>
  <c r="H531" i="3"/>
  <c r="H532" i="3"/>
  <c r="H533" i="3"/>
  <c r="H536" i="3"/>
  <c r="H537" i="3"/>
  <c r="H538" i="3"/>
  <c r="H540" i="3"/>
  <c r="H541" i="3"/>
  <c r="H542" i="3"/>
  <c r="H543" i="3"/>
  <c r="H544" i="3"/>
  <c r="H545" i="3"/>
  <c r="H548" i="3"/>
  <c r="H549" i="3"/>
  <c r="H550" i="3"/>
  <c r="H552" i="3"/>
  <c r="H553" i="3"/>
  <c r="H554" i="3"/>
  <c r="H555" i="3"/>
  <c r="H556" i="3"/>
  <c r="H557" i="3"/>
  <c r="H560" i="3"/>
  <c r="H561" i="3"/>
  <c r="H562" i="3"/>
  <c r="H564" i="3"/>
  <c r="H565" i="3"/>
  <c r="H566" i="3"/>
  <c r="H567" i="3"/>
  <c r="H568" i="3"/>
  <c r="H569" i="3"/>
  <c r="H572" i="3"/>
  <c r="H573" i="3"/>
  <c r="H574" i="3"/>
  <c r="H575" i="3"/>
  <c r="H576" i="3"/>
  <c r="H577" i="3"/>
  <c r="H578" i="3"/>
  <c r="H580" i="3"/>
  <c r="H581" i="3"/>
  <c r="H582" i="3"/>
  <c r="H583" i="3"/>
  <c r="H584" i="3"/>
  <c r="H585" i="3"/>
  <c r="H586" i="3"/>
  <c r="H587" i="3"/>
  <c r="H588" i="3"/>
  <c r="H589" i="3"/>
  <c r="H590" i="3"/>
  <c r="H591" i="3"/>
  <c r="H592" i="3"/>
  <c r="H593" i="3"/>
  <c r="H596" i="3"/>
  <c r="H597" i="3"/>
  <c r="H598" i="3"/>
  <c r="H600" i="3"/>
  <c r="H601" i="3"/>
  <c r="H602" i="3"/>
  <c r="H603" i="3"/>
  <c r="H604" i="3"/>
  <c r="H605" i="3"/>
  <c r="H606" i="3"/>
  <c r="H609" i="3"/>
  <c r="H610" i="3"/>
  <c r="H611" i="3"/>
  <c r="H613" i="3"/>
  <c r="H614" i="3"/>
  <c r="H615" i="3"/>
  <c r="H616" i="3"/>
  <c r="H617" i="3"/>
  <c r="H618" i="3"/>
  <c r="H619" i="3"/>
  <c r="H620" i="3"/>
  <c r="H621" i="3"/>
  <c r="H624" i="3"/>
  <c r="H625" i="3"/>
  <c r="H626" i="3"/>
  <c r="H628" i="3"/>
  <c r="H629" i="3"/>
  <c r="H630" i="3"/>
  <c r="H631" i="3"/>
  <c r="H632" i="3"/>
  <c r="H633" i="3"/>
  <c r="H634" i="3"/>
  <c r="H635" i="3"/>
  <c r="H636" i="3"/>
  <c r="H639" i="3"/>
  <c r="H640" i="3"/>
  <c r="H641" i="3"/>
  <c r="H643" i="3"/>
  <c r="H644" i="3"/>
  <c r="H645" i="3"/>
  <c r="H646" i="3"/>
  <c r="H647" i="3"/>
  <c r="H648" i="3"/>
  <c r="H651" i="3"/>
  <c r="H652" i="3"/>
  <c r="H653" i="3"/>
  <c r="H655" i="3"/>
  <c r="H656" i="3"/>
  <c r="H657" i="3"/>
  <c r="H658" i="3"/>
  <c r="H659" i="3"/>
  <c r="H660" i="3"/>
  <c r="H663" i="3"/>
  <c r="H664" i="3"/>
  <c r="H665" i="3"/>
  <c r="H667" i="3"/>
  <c r="H668" i="3"/>
  <c r="H669" i="3"/>
  <c r="H670" i="3"/>
  <c r="H671" i="3"/>
  <c r="H672" i="3"/>
  <c r="H675" i="3"/>
  <c r="H676" i="3"/>
  <c r="H677" i="3"/>
  <c r="H679" i="3"/>
  <c r="H680" i="3"/>
  <c r="H681" i="3"/>
  <c r="H682" i="3"/>
  <c r="H683" i="3"/>
  <c r="H684" i="3"/>
  <c r="H687" i="3"/>
  <c r="H688" i="3"/>
  <c r="H690" i="3"/>
  <c r="H691" i="3"/>
  <c r="H692" i="3"/>
  <c r="H693" i="3"/>
  <c r="H694" i="3"/>
  <c r="H695" i="3"/>
  <c r="H698" i="3"/>
  <c r="H699" i="3"/>
  <c r="H700" i="3"/>
  <c r="H701" i="3"/>
  <c r="H702" i="3"/>
  <c r="H705" i="3"/>
  <c r="H706" i="3"/>
  <c r="H707" i="3"/>
  <c r="H708" i="3"/>
  <c r="H709" i="3"/>
  <c r="H710" i="3"/>
  <c r="H713" i="3"/>
  <c r="H714" i="3"/>
  <c r="H715" i="3"/>
  <c r="H717" i="3"/>
  <c r="H718" i="3"/>
  <c r="H719" i="3"/>
  <c r="H720" i="3"/>
  <c r="H721" i="3"/>
  <c r="H722" i="3"/>
  <c r="H723" i="3"/>
  <c r="H724" i="3"/>
  <c r="H725" i="3"/>
  <c r="H726" i="3"/>
  <c r="H727" i="3"/>
  <c r="H728" i="3"/>
  <c r="H729" i="3"/>
  <c r="H730" i="3"/>
  <c r="H733" i="3"/>
  <c r="H734" i="3"/>
  <c r="H735" i="3"/>
  <c r="H736" i="3"/>
  <c r="H737" i="3"/>
  <c r="H740" i="3"/>
  <c r="H741" i="3"/>
  <c r="H742" i="3"/>
  <c r="H744" i="3"/>
  <c r="H745" i="3"/>
  <c r="H746" i="3"/>
  <c r="H747" i="3"/>
  <c r="H748" i="3"/>
  <c r="H751" i="3"/>
  <c r="H752" i="3"/>
  <c r="H753" i="3"/>
  <c r="H755" i="3"/>
  <c r="H756" i="3"/>
  <c r="H757" i="3"/>
  <c r="H758" i="3"/>
  <c r="H759" i="3"/>
  <c r="H762" i="3"/>
  <c r="H763" i="3"/>
  <c r="H764" i="3"/>
  <c r="H766" i="3"/>
  <c r="H767" i="3"/>
  <c r="H768" i="3"/>
  <c r="H769" i="3"/>
  <c r="H770" i="3"/>
  <c r="H773" i="3"/>
  <c r="H774" i="3"/>
  <c r="H775" i="3"/>
  <c r="H777" i="3"/>
  <c r="H778" i="3"/>
  <c r="H779" i="3"/>
  <c r="H780" i="3"/>
  <c r="H781" i="3"/>
  <c r="H784" i="3"/>
  <c r="H785" i="3"/>
  <c r="H786" i="3"/>
  <c r="H788" i="3"/>
  <c r="H789" i="3"/>
  <c r="H790" i="3"/>
  <c r="H791" i="3"/>
  <c r="H792" i="3"/>
  <c r="H795" i="3"/>
  <c r="H796" i="3"/>
  <c r="H797" i="3"/>
  <c r="H799" i="3"/>
  <c r="H800" i="3"/>
  <c r="H801" i="3"/>
  <c r="H802" i="3"/>
  <c r="H803" i="3"/>
  <c r="H806" i="3"/>
  <c r="H807" i="3"/>
  <c r="H808" i="3"/>
  <c r="H810" i="3"/>
  <c r="H811" i="3"/>
  <c r="H812" i="3"/>
  <c r="H813" i="3"/>
  <c r="H814" i="3"/>
  <c r="H817" i="3"/>
  <c r="H818" i="3"/>
  <c r="H819" i="3"/>
  <c r="H821" i="3"/>
  <c r="H822" i="3"/>
  <c r="H823" i="3"/>
  <c r="H824" i="3"/>
  <c r="H825" i="3"/>
  <c r="H828" i="3"/>
  <c r="H829" i="3"/>
  <c r="H830" i="3"/>
  <c r="H832" i="3"/>
  <c r="H833" i="3"/>
  <c r="H834" i="3"/>
  <c r="H835" i="3"/>
  <c r="H836" i="3"/>
  <c r="H839" i="3"/>
  <c r="H840" i="3"/>
  <c r="H841" i="3"/>
  <c r="H843" i="3"/>
  <c r="H844" i="3"/>
  <c r="H845" i="3"/>
  <c r="H846" i="3"/>
  <c r="H847" i="3"/>
  <c r="H850" i="3"/>
  <c r="H851" i="3"/>
  <c r="H852" i="3"/>
  <c r="H854" i="3"/>
  <c r="H855" i="3"/>
  <c r="H856" i="3"/>
  <c r="H857" i="3"/>
  <c r="H858" i="3"/>
  <c r="H861" i="3"/>
  <c r="H862" i="3"/>
  <c r="H863" i="3"/>
  <c r="H865" i="3"/>
  <c r="H866" i="3"/>
  <c r="H867" i="3"/>
  <c r="H868" i="3"/>
  <c r="H869" i="3"/>
  <c r="H872" i="3"/>
  <c r="H873" i="3"/>
  <c r="H874" i="3"/>
  <c r="H876" i="3"/>
  <c r="H877" i="3"/>
  <c r="H878" i="3"/>
  <c r="H879" i="3"/>
  <c r="H880" i="3"/>
  <c r="H883" i="3"/>
  <c r="H884" i="3"/>
  <c r="H885" i="3"/>
  <c r="H887" i="3"/>
  <c r="H888" i="3"/>
  <c r="H889" i="3"/>
  <c r="H890" i="3"/>
  <c r="H891" i="3"/>
  <c r="H894" i="3"/>
  <c r="H895" i="3"/>
  <c r="H896" i="3"/>
  <c r="H898" i="3"/>
  <c r="H899" i="3"/>
  <c r="H900" i="3"/>
  <c r="H901" i="3"/>
  <c r="H902" i="3"/>
  <c r="H905" i="3"/>
  <c r="H906" i="3"/>
  <c r="H907" i="3"/>
  <c r="H909" i="3"/>
  <c r="H910" i="3"/>
  <c r="H911" i="3"/>
  <c r="H912" i="3"/>
  <c r="H913" i="3"/>
  <c r="H916" i="3"/>
  <c r="H917" i="3"/>
  <c r="H918" i="3"/>
  <c r="H920" i="3"/>
  <c r="H921" i="3"/>
  <c r="H922" i="3"/>
  <c r="H923" i="3"/>
  <c r="H924" i="3"/>
  <c r="H927" i="3"/>
  <c r="H928" i="3"/>
  <c r="H929" i="3"/>
  <c r="H931" i="3"/>
  <c r="H932" i="3"/>
  <c r="H933" i="3"/>
  <c r="H934" i="3"/>
  <c r="H935" i="3"/>
  <c r="H938" i="3"/>
  <c r="H939" i="3"/>
  <c r="H940" i="3"/>
  <c r="H942" i="3"/>
  <c r="H943" i="3"/>
  <c r="H944" i="3"/>
  <c r="H945" i="3"/>
  <c r="H946" i="3"/>
  <c r="H949" i="3"/>
  <c r="H950" i="3"/>
  <c r="H951" i="3"/>
  <c r="H953" i="3"/>
  <c r="H954" i="3"/>
  <c r="H955" i="3"/>
  <c r="H956" i="3"/>
  <c r="H957" i="3"/>
  <c r="H960" i="3"/>
  <c r="H961" i="3"/>
  <c r="H962" i="3"/>
  <c r="H964" i="3"/>
  <c r="H965" i="3"/>
  <c r="H966" i="3"/>
  <c r="H967" i="3"/>
  <c r="H968" i="3"/>
  <c r="H971" i="3"/>
  <c r="H972" i="3"/>
  <c r="H973" i="3"/>
  <c r="H975" i="3"/>
  <c r="H976" i="3"/>
  <c r="H977" i="3"/>
  <c r="H978" i="3"/>
  <c r="H979" i="3"/>
  <c r="H982" i="3"/>
  <c r="H983" i="3"/>
  <c r="H984" i="3"/>
  <c r="H986" i="3"/>
  <c r="H987" i="3"/>
  <c r="H988" i="3"/>
  <c r="H989" i="3"/>
  <c r="H990" i="3"/>
  <c r="H993" i="3"/>
  <c r="H994" i="3"/>
  <c r="H995" i="3"/>
  <c r="H997" i="3"/>
  <c r="H998" i="3"/>
  <c r="H999" i="3"/>
  <c r="H1000" i="3"/>
  <c r="H1001" i="3"/>
  <c r="H1004" i="3"/>
  <c r="H1005" i="3"/>
  <c r="H1006" i="3"/>
  <c r="H1008" i="3"/>
  <c r="H1009" i="3"/>
  <c r="H1010" i="3"/>
  <c r="H1011" i="3"/>
  <c r="H1012" i="3"/>
  <c r="H1015" i="3"/>
  <c r="H1016" i="3"/>
  <c r="H1017" i="3"/>
  <c r="H1018" i="3"/>
  <c r="H1019" i="3"/>
  <c r="H1022" i="3"/>
  <c r="H1023" i="3"/>
  <c r="H1024" i="3"/>
  <c r="H1026" i="3"/>
  <c r="H1027" i="3"/>
  <c r="H1028" i="3"/>
  <c r="H1029" i="3"/>
  <c r="H1030" i="3"/>
  <c r="H1033" i="3"/>
  <c r="H1034" i="3"/>
  <c r="H1035" i="3"/>
  <c r="H1037" i="3"/>
  <c r="H1038" i="3"/>
  <c r="H1039" i="3"/>
  <c r="H1040" i="3"/>
  <c r="H1041" i="3"/>
  <c r="H1044" i="3"/>
  <c r="H1045" i="3"/>
  <c r="H1046" i="3"/>
  <c r="H1048" i="3"/>
  <c r="H1049" i="3"/>
  <c r="H1050" i="3"/>
  <c r="H1051" i="3"/>
  <c r="H1052" i="3"/>
  <c r="H1055" i="3"/>
  <c r="H1056" i="3"/>
  <c r="H1057" i="3"/>
  <c r="H1059" i="3"/>
  <c r="H1060" i="3"/>
  <c r="H1061" i="3"/>
  <c r="H1062" i="3"/>
  <c r="H1063" i="3"/>
  <c r="H1066" i="3"/>
  <c r="H1067" i="3"/>
  <c r="H1068" i="3"/>
  <c r="H1069" i="3"/>
  <c r="H1070" i="3"/>
  <c r="H1071" i="3"/>
  <c r="H1072" i="3"/>
  <c r="H1073" i="3"/>
  <c r="H1075" i="3"/>
  <c r="H1076" i="3"/>
  <c r="H1077" i="3"/>
  <c r="H1078" i="3"/>
  <c r="H1079" i="3"/>
  <c r="H1080" i="3"/>
  <c r="H1081" i="3"/>
  <c r="H1082" i="3"/>
  <c r="H1083" i="3"/>
  <c r="H1084" i="3"/>
  <c r="H1085" i="3"/>
  <c r="H1086" i="3"/>
  <c r="H1087" i="3"/>
  <c r="H1088" i="3"/>
  <c r="H1089" i="3"/>
  <c r="H1090" i="3"/>
  <c r="H1091" i="3"/>
  <c r="H1092" i="3"/>
  <c r="H1095" i="3"/>
  <c r="H1096" i="3"/>
  <c r="H1097" i="3"/>
  <c r="H1099" i="3"/>
  <c r="H1100" i="3"/>
  <c r="H1101" i="3"/>
  <c r="H1102" i="3"/>
  <c r="H1103" i="3"/>
  <c r="H1104" i="3"/>
  <c r="H1105" i="3"/>
  <c r="H1106" i="3"/>
  <c r="H1107" i="3"/>
  <c r="H1108" i="3"/>
  <c r="H1109" i="3"/>
  <c r="H1110" i="3"/>
  <c r="H1111" i="3"/>
  <c r="H1112" i="3"/>
  <c r="H1115" i="3"/>
  <c r="H1116" i="3"/>
  <c r="H1117" i="3"/>
  <c r="H1119" i="3"/>
  <c r="H1120" i="3"/>
  <c r="H1121" i="3"/>
  <c r="H1122" i="3"/>
  <c r="H1123" i="3"/>
  <c r="H1124" i="3"/>
  <c r="H1125" i="3"/>
  <c r="H1126" i="3"/>
  <c r="H1127" i="3"/>
  <c r="H1128" i="3"/>
  <c r="H1129" i="3"/>
  <c r="H1130" i="3"/>
  <c r="H1131" i="3"/>
  <c r="H1132" i="3"/>
  <c r="H1135" i="3"/>
  <c r="H1136" i="3"/>
  <c r="H1137" i="3"/>
  <c r="H1139" i="3"/>
  <c r="H1140" i="3"/>
  <c r="H1141" i="3"/>
  <c r="H1142" i="3"/>
  <c r="H1143" i="3"/>
  <c r="H1146" i="3"/>
  <c r="H1147" i="3"/>
  <c r="H1148" i="3"/>
  <c r="H1150" i="3"/>
  <c r="H1151" i="3"/>
  <c r="H1152" i="3"/>
  <c r="H1153" i="3"/>
  <c r="H1154" i="3"/>
  <c r="H1155" i="3"/>
  <c r="H1156" i="3"/>
  <c r="H1157" i="3"/>
  <c r="H1158" i="3"/>
  <c r="H1159" i="3"/>
  <c r="H1160" i="3"/>
  <c r="H1161" i="3"/>
  <c r="H1162" i="3"/>
  <c r="H1163" i="3"/>
  <c r="H1166" i="3"/>
  <c r="H1167" i="3"/>
  <c r="H1168" i="3"/>
  <c r="H1170" i="3"/>
  <c r="H1171" i="3"/>
  <c r="H1172" i="3"/>
  <c r="H1173" i="3"/>
  <c r="H1174" i="3"/>
  <c r="H1177" i="3"/>
  <c r="H1178" i="3"/>
  <c r="H1179" i="3"/>
  <c r="H1181" i="3"/>
  <c r="H1182" i="3"/>
  <c r="H1183" i="3"/>
  <c r="H1184" i="3"/>
  <c r="H1185" i="3"/>
  <c r="H1188" i="3"/>
  <c r="H1189" i="3"/>
  <c r="H1190" i="3"/>
  <c r="H1192" i="3"/>
  <c r="H1193" i="3"/>
  <c r="H1194" i="3"/>
  <c r="H1195" i="3"/>
  <c r="H1196" i="3"/>
  <c r="H1199" i="3"/>
  <c r="H1200" i="3"/>
  <c r="H1201" i="3"/>
  <c r="H1203" i="3"/>
  <c r="H1204" i="3"/>
  <c r="H1205" i="3"/>
  <c r="H1206" i="3"/>
  <c r="H1207" i="3"/>
  <c r="H1210" i="3"/>
  <c r="H1211" i="3"/>
  <c r="H1212" i="3"/>
  <c r="H1214" i="3"/>
  <c r="H1215" i="3"/>
  <c r="H1216" i="3"/>
  <c r="H1217" i="3"/>
  <c r="H1218" i="3"/>
  <c r="H1221" i="3"/>
  <c r="H1222" i="3"/>
  <c r="H1223" i="3"/>
  <c r="H1225" i="3"/>
  <c r="H1226" i="3"/>
  <c r="H1227" i="3"/>
  <c r="H1228" i="3"/>
  <c r="H1229" i="3"/>
  <c r="H1232" i="3"/>
  <c r="H1233" i="3"/>
  <c r="H1234" i="3"/>
  <c r="H1236" i="3"/>
  <c r="H1237" i="3"/>
  <c r="H1238" i="3"/>
  <c r="H1239" i="3"/>
  <c r="H1240" i="3"/>
  <c r="H1243" i="3"/>
  <c r="H1244" i="3"/>
  <c r="H1245" i="3"/>
  <c r="H1247" i="3"/>
  <c r="H1248" i="3"/>
  <c r="H1249" i="3"/>
  <c r="H1250" i="3"/>
  <c r="H1251" i="3"/>
  <c r="H1254" i="3"/>
  <c r="H1255" i="3"/>
  <c r="H1256" i="3"/>
  <c r="H1258" i="3"/>
  <c r="H1259" i="3"/>
  <c r="H1260" i="3"/>
  <c r="H1261" i="3"/>
  <c r="H1262" i="3"/>
  <c r="H1265" i="3"/>
  <c r="H1266" i="3"/>
  <c r="H1267" i="3"/>
  <c r="H1269" i="3"/>
  <c r="H1270" i="3"/>
  <c r="H1271" i="3"/>
  <c r="H1272" i="3"/>
  <c r="H1273" i="3"/>
  <c r="H1276" i="3"/>
  <c r="H1277" i="3"/>
  <c r="H1278" i="3"/>
  <c r="H1280" i="3"/>
  <c r="H1281" i="3"/>
  <c r="H1282" i="3"/>
  <c r="H1283" i="3"/>
  <c r="H1284" i="3"/>
  <c r="H1287" i="3"/>
  <c r="H1288" i="3"/>
  <c r="H1289" i="3"/>
  <c r="H1291" i="3"/>
  <c r="H1292" i="3"/>
  <c r="H1293" i="3"/>
  <c r="H1294" i="3"/>
  <c r="H1295" i="3"/>
  <c r="H1298" i="3"/>
  <c r="H1299" i="3"/>
  <c r="H1300" i="3"/>
  <c r="H1302" i="3"/>
  <c r="H1303" i="3"/>
  <c r="H1304" i="3"/>
  <c r="H1305" i="3"/>
  <c r="H1306" i="3"/>
  <c r="H1309" i="3"/>
  <c r="H1310" i="3"/>
  <c r="H1311" i="3"/>
  <c r="H1313" i="3"/>
  <c r="H1314" i="3"/>
  <c r="H1315" i="3"/>
  <c r="H1316" i="3"/>
  <c r="H1317" i="3"/>
  <c r="H1320" i="3"/>
  <c r="H1321" i="3"/>
  <c r="H1322" i="3"/>
  <c r="H1324" i="3"/>
  <c r="H1325" i="3"/>
  <c r="H1326" i="3"/>
  <c r="H1327" i="3"/>
  <c r="H1328" i="3"/>
  <c r="H1331" i="3"/>
  <c r="H1332" i="3"/>
  <c r="H1333" i="3"/>
  <c r="H1335" i="3"/>
  <c r="H1336" i="3"/>
  <c r="H1337" i="3"/>
  <c r="H1338" i="3"/>
  <c r="H1339" i="3"/>
  <c r="H1342" i="3"/>
  <c r="H1343" i="3"/>
  <c r="H1344" i="3"/>
  <c r="H1346" i="3"/>
  <c r="H1347" i="3"/>
  <c r="H1348" i="3"/>
  <c r="H1349" i="3"/>
  <c r="H1350" i="3"/>
  <c r="H1353" i="3"/>
  <c r="H1354" i="3"/>
  <c r="H1355" i="3"/>
  <c r="H1357" i="3"/>
  <c r="H1358" i="3"/>
  <c r="H1359" i="3"/>
  <c r="H1360" i="3"/>
  <c r="H1361" i="3"/>
  <c r="H1364" i="3"/>
  <c r="H1365" i="3"/>
  <c r="H1366" i="3"/>
  <c r="H1368" i="3"/>
  <c r="H1369" i="3"/>
  <c r="H1370" i="3"/>
  <c r="H1371" i="3"/>
  <c r="H1372" i="3"/>
  <c r="H1375" i="3"/>
  <c r="H1376" i="3"/>
  <c r="H1377" i="3"/>
  <c r="H1379" i="3"/>
  <c r="H1380" i="3"/>
  <c r="H1381" i="3"/>
  <c r="H1382" i="3"/>
  <c r="H1383" i="3"/>
  <c r="H1386" i="3"/>
  <c r="H1387" i="3"/>
  <c r="H1388" i="3"/>
  <c r="H1390" i="3"/>
  <c r="H1391" i="3"/>
  <c r="H1392" i="3"/>
  <c r="H1393" i="3"/>
  <c r="H1394" i="3"/>
  <c r="H1397" i="3"/>
  <c r="H1398" i="3"/>
  <c r="H1399" i="3"/>
  <c r="H1401" i="3"/>
  <c r="H1402" i="3"/>
  <c r="H1403" i="3"/>
  <c r="H1404" i="3"/>
  <c r="H1405" i="3"/>
  <c r="H1408" i="3"/>
  <c r="H1409" i="3"/>
  <c r="H1410" i="3"/>
  <c r="H1412" i="3"/>
  <c r="H1413" i="3"/>
  <c r="H1414" i="3"/>
  <c r="H1415" i="3"/>
  <c r="H1416" i="3"/>
  <c r="H1419" i="3"/>
  <c r="H1420" i="3"/>
  <c r="H1421" i="3"/>
  <c r="H1423" i="3"/>
  <c r="H1424" i="3"/>
  <c r="H1425" i="3"/>
  <c r="H1426" i="3"/>
  <c r="H1427" i="3"/>
  <c r="H1430" i="3"/>
  <c r="H1431" i="3"/>
  <c r="H1432" i="3"/>
  <c r="H1434" i="3"/>
  <c r="H1435" i="3"/>
  <c r="H1436" i="3"/>
  <c r="H1437" i="3"/>
  <c r="H1438" i="3"/>
  <c r="H1441" i="3"/>
  <c r="H1442" i="3"/>
  <c r="H1443" i="3"/>
  <c r="H1445" i="3"/>
  <c r="H1446" i="3"/>
  <c r="H1447" i="3"/>
  <c r="H1448" i="3"/>
  <c r="H1449" i="3"/>
  <c r="H1452" i="3"/>
  <c r="H1453" i="3"/>
  <c r="H1454" i="3"/>
  <c r="H1456" i="3"/>
  <c r="H1457" i="3"/>
  <c r="H1458" i="3"/>
  <c r="H1459" i="3"/>
  <c r="H1460" i="3"/>
  <c r="H1463" i="3"/>
  <c r="H1464" i="3"/>
  <c r="H1465" i="3"/>
  <c r="H1467" i="3"/>
  <c r="H1468" i="3"/>
  <c r="H1469" i="3"/>
  <c r="H1470" i="3"/>
  <c r="H1471" i="3"/>
  <c r="H1474" i="3"/>
  <c r="H1475" i="3"/>
  <c r="H1476" i="3"/>
  <c r="H1478" i="3"/>
  <c r="H1479" i="3"/>
  <c r="H1480" i="3"/>
  <c r="H1481" i="3"/>
  <c r="H1482" i="3"/>
  <c r="H1485" i="3"/>
  <c r="H1486" i="3"/>
  <c r="H1487" i="3"/>
  <c r="H1489" i="3"/>
  <c r="H1490" i="3"/>
  <c r="H1491" i="3"/>
  <c r="H1492" i="3"/>
  <c r="H1493" i="3"/>
  <c r="H1496" i="3"/>
  <c r="H1497" i="3"/>
  <c r="H1498" i="3"/>
  <c r="H1500" i="3"/>
  <c r="H1501" i="3"/>
  <c r="H1502" i="3"/>
  <c r="H1503" i="3"/>
  <c r="H1504" i="3"/>
  <c r="H1507" i="3"/>
  <c r="H1508" i="3"/>
  <c r="H1509" i="3"/>
  <c r="H1511" i="3"/>
  <c r="H1512" i="3"/>
  <c r="H1513" i="3"/>
  <c r="H1514" i="3"/>
  <c r="H1515" i="3"/>
  <c r="H1518" i="3"/>
  <c r="H1519" i="3"/>
  <c r="H1520" i="3"/>
  <c r="H1522" i="3"/>
  <c r="H1523" i="3"/>
  <c r="H1524" i="3"/>
  <c r="H1525" i="3"/>
  <c r="H1526" i="3"/>
  <c r="H1529" i="3"/>
  <c r="H1530" i="3"/>
  <c r="H1531" i="3"/>
  <c r="H1533" i="3"/>
  <c r="H1534" i="3"/>
  <c r="H1535" i="3"/>
  <c r="H1536" i="3"/>
  <c r="H1537" i="3"/>
  <c r="H1540" i="3"/>
  <c r="H1541" i="3"/>
  <c r="H1542" i="3"/>
  <c r="H1544" i="3"/>
  <c r="H1545" i="3"/>
  <c r="H1546" i="3"/>
  <c r="H1547" i="3"/>
  <c r="H1548" i="3"/>
  <c r="H1551" i="3"/>
  <c r="H1552" i="3"/>
  <c r="H1553" i="3"/>
  <c r="H1555" i="3"/>
  <c r="H1556" i="3"/>
  <c r="H1557" i="3"/>
  <c r="H1558" i="3"/>
  <c r="H1559" i="3"/>
  <c r="H1562" i="3"/>
  <c r="H1563" i="3"/>
  <c r="H1564" i="3"/>
  <c r="H1566" i="3"/>
  <c r="H1567" i="3"/>
  <c r="H1568" i="3"/>
  <c r="H1569" i="3"/>
  <c r="H1570" i="3"/>
  <c r="H1573" i="3"/>
  <c r="H1574" i="3"/>
  <c r="H1575" i="3"/>
  <c r="H1577" i="3"/>
  <c r="H1578" i="3"/>
  <c r="H1579" i="3"/>
  <c r="H1580" i="3"/>
  <c r="H1581" i="3"/>
  <c r="H1584" i="3"/>
  <c r="H1585" i="3"/>
  <c r="H1586" i="3"/>
  <c r="H1588" i="3"/>
  <c r="H1589" i="3"/>
  <c r="H1590" i="3"/>
  <c r="H1591" i="3"/>
  <c r="H1592" i="3"/>
  <c r="H1595" i="3"/>
  <c r="H1596" i="3"/>
  <c r="H1597" i="3"/>
  <c r="H1599" i="3"/>
  <c r="H1600" i="3"/>
  <c r="H1601" i="3"/>
  <c r="H1602" i="3"/>
  <c r="H1603" i="3"/>
  <c r="H1606" i="3"/>
  <c r="H1607" i="3"/>
  <c r="H1608" i="3"/>
  <c r="H1610" i="3"/>
  <c r="H1611" i="3"/>
  <c r="H1612" i="3"/>
  <c r="H1613" i="3"/>
  <c r="H1614" i="3"/>
  <c r="H1617" i="3"/>
  <c r="H1618" i="3"/>
  <c r="H1619" i="3"/>
  <c r="H1621" i="3"/>
  <c r="H1622" i="3"/>
  <c r="H1623" i="3"/>
  <c r="H1624" i="3"/>
  <c r="H1625" i="3"/>
  <c r="H1628" i="3"/>
  <c r="H1629" i="3"/>
  <c r="H1630" i="3"/>
  <c r="H1632" i="3"/>
  <c r="H1633" i="3"/>
  <c r="H1634" i="3"/>
  <c r="H1635" i="3"/>
  <c r="H1636" i="3"/>
  <c r="H1639" i="3"/>
  <c r="H1640" i="3"/>
  <c r="H1641" i="3"/>
  <c r="H1643" i="3"/>
  <c r="H1644" i="3"/>
  <c r="H1645" i="3"/>
  <c r="H1646" i="3"/>
  <c r="H1647" i="3"/>
  <c r="H1650" i="3"/>
  <c r="H1651" i="3"/>
  <c r="H1652" i="3"/>
  <c r="H1654" i="3"/>
  <c r="H1655" i="3"/>
  <c r="H1656" i="3"/>
  <c r="H1657" i="3"/>
  <c r="H1658" i="3"/>
  <c r="H1661" i="3"/>
  <c r="H1662" i="3"/>
  <c r="H1663" i="3"/>
  <c r="H1665" i="3"/>
  <c r="H1666" i="3"/>
  <c r="H1667" i="3"/>
  <c r="H1668" i="3"/>
  <c r="H1669" i="3"/>
  <c r="H1672" i="3"/>
  <c r="H1673" i="3"/>
  <c r="H1674" i="3"/>
  <c r="H1676" i="3"/>
  <c r="H1677" i="3"/>
  <c r="H1678" i="3"/>
  <c r="H1679" i="3"/>
  <c r="H1680" i="3"/>
  <c r="H1683" i="3"/>
  <c r="H1684" i="3"/>
  <c r="H1685" i="3"/>
  <c r="H1687" i="3"/>
  <c r="H1688" i="3"/>
  <c r="H1689" i="3"/>
  <c r="H1690" i="3"/>
  <c r="H1691" i="3"/>
  <c r="H1694" i="3"/>
  <c r="H1695" i="3"/>
  <c r="H1696" i="3"/>
  <c r="H1698" i="3"/>
  <c r="H1699" i="3"/>
  <c r="H1700" i="3"/>
  <c r="H1701" i="3"/>
  <c r="H1702" i="3"/>
  <c r="H1705" i="3"/>
  <c r="H1706" i="3"/>
  <c r="H1707" i="3"/>
  <c r="H1709" i="3"/>
  <c r="H1710" i="3"/>
  <c r="H1711" i="3"/>
  <c r="H1712" i="3"/>
  <c r="H1713" i="3"/>
  <c r="H1716" i="3"/>
  <c r="H1717" i="3"/>
  <c r="H1718" i="3"/>
  <c r="H1720" i="3"/>
  <c r="H1721" i="3"/>
  <c r="H1722" i="3"/>
  <c r="H1723" i="3"/>
  <c r="H1724" i="3"/>
  <c r="H1727" i="3"/>
  <c r="H1728" i="3"/>
  <c r="H1729" i="3"/>
  <c r="H1731" i="3"/>
  <c r="H1732" i="3"/>
  <c r="H1733" i="3"/>
  <c r="H1734" i="3"/>
  <c r="H1735" i="3"/>
  <c r="H1738" i="3"/>
  <c r="H1739" i="3"/>
  <c r="H1740" i="3"/>
  <c r="H1742" i="3"/>
  <c r="H1743" i="3"/>
  <c r="H1744" i="3"/>
  <c r="H1745" i="3"/>
  <c r="H1746" i="3"/>
  <c r="H1749" i="3"/>
  <c r="H1750" i="3"/>
  <c r="H1751" i="3"/>
  <c r="H1753" i="3"/>
  <c r="H1754" i="3"/>
  <c r="H1755" i="3"/>
  <c r="H1756" i="3"/>
  <c r="H1757" i="3"/>
  <c r="H1760" i="3"/>
  <c r="H1761" i="3"/>
  <c r="H1762" i="3"/>
  <c r="H1764" i="3"/>
  <c r="H1765" i="3"/>
  <c r="H1766" i="3"/>
  <c r="H1767" i="3"/>
  <c r="H1768" i="3"/>
  <c r="H1771" i="3"/>
  <c r="H1772" i="3"/>
  <c r="H1773" i="3"/>
  <c r="H1775" i="3"/>
  <c r="H1776" i="3"/>
  <c r="H1777" i="3"/>
  <c r="H1778" i="3"/>
  <c r="H1779" i="3"/>
  <c r="H1782" i="3"/>
  <c r="H1783" i="3"/>
  <c r="H1784" i="3"/>
  <c r="H1786" i="3"/>
  <c r="H1787" i="3"/>
  <c r="H1788" i="3"/>
  <c r="H1789" i="3"/>
  <c r="H1790" i="3"/>
  <c r="H1793" i="3"/>
  <c r="H1794" i="3"/>
  <c r="H1795" i="3"/>
  <c r="H1797" i="3"/>
  <c r="H1798" i="3"/>
  <c r="H1799" i="3"/>
  <c r="H1800" i="3"/>
  <c r="H1801" i="3"/>
  <c r="H1804" i="3"/>
  <c r="H1805" i="3"/>
  <c r="H1806" i="3"/>
  <c r="H1808" i="3"/>
  <c r="H1809" i="3"/>
  <c r="H1810" i="3"/>
  <c r="H1811" i="3"/>
  <c r="H1812" i="3"/>
  <c r="H1815" i="3"/>
  <c r="H1816" i="3"/>
  <c r="H1817" i="3"/>
  <c r="H1819" i="3"/>
  <c r="H1820" i="3"/>
  <c r="H1821" i="3"/>
  <c r="H1822" i="3"/>
  <c r="H1823" i="3"/>
  <c r="H1826" i="3"/>
  <c r="H1827" i="3"/>
  <c r="H1828" i="3"/>
  <c r="H1830" i="3"/>
  <c r="H1831" i="3"/>
  <c r="H1832" i="3"/>
  <c r="H1833" i="3"/>
  <c r="H1834" i="3"/>
  <c r="H1837" i="3"/>
  <c r="H1838" i="3"/>
  <c r="H1839" i="3"/>
  <c r="H1841" i="3"/>
  <c r="H1842" i="3"/>
  <c r="H1843" i="3"/>
  <c r="H1844" i="3"/>
  <c r="H1845" i="3"/>
  <c r="H1848" i="3"/>
  <c r="H1849" i="3"/>
  <c r="H1850" i="3"/>
  <c r="H1851" i="3"/>
  <c r="H1852" i="3"/>
  <c r="H1855" i="3"/>
  <c r="H1856" i="3"/>
  <c r="H1857" i="3"/>
  <c r="H1859" i="3"/>
  <c r="H1860" i="3"/>
  <c r="H1861" i="3"/>
  <c r="H1862" i="3"/>
  <c r="H1863" i="3"/>
  <c r="H1866" i="3"/>
  <c r="H1867" i="3"/>
  <c r="H1868" i="3"/>
  <c r="H1870" i="3"/>
  <c r="H1871" i="3"/>
  <c r="H1872" i="3"/>
  <c r="H1873" i="3"/>
  <c r="H1874" i="3"/>
  <c r="H1877" i="3"/>
  <c r="H1878" i="3"/>
  <c r="H1879" i="3"/>
  <c r="H1881" i="3"/>
  <c r="H1882" i="3"/>
  <c r="H1883" i="3"/>
  <c r="H1884" i="3"/>
  <c r="H1885" i="3"/>
  <c r="H1888" i="3"/>
  <c r="H1889" i="3"/>
  <c r="H1890" i="3"/>
  <c r="H1892" i="3"/>
  <c r="H1893" i="3"/>
  <c r="H1894" i="3"/>
  <c r="H1895" i="3"/>
  <c r="H1896" i="3"/>
  <c r="H1899" i="3"/>
  <c r="H1900" i="3"/>
  <c r="H1901" i="3"/>
  <c r="H1903" i="3"/>
  <c r="H1904" i="3"/>
  <c r="H1905" i="3"/>
  <c r="H1906" i="3"/>
  <c r="H1907" i="3"/>
  <c r="H1910" i="3"/>
  <c r="H1911" i="3"/>
  <c r="H1912" i="3"/>
  <c r="H1914" i="3"/>
  <c r="H1915" i="3"/>
  <c r="H1916" i="3"/>
  <c r="H1917" i="3"/>
  <c r="H1918" i="3"/>
  <c r="H1921" i="3"/>
  <c r="H1922" i="3"/>
  <c r="H1923" i="3"/>
  <c r="H1925" i="3"/>
  <c r="H1926" i="3"/>
  <c r="H1927" i="3"/>
  <c r="H1928" i="3"/>
  <c r="H1929" i="3"/>
  <c r="H1932" i="3"/>
  <c r="H1933" i="3"/>
  <c r="H1934" i="3"/>
  <c r="H1936" i="3"/>
  <c r="H1937" i="3"/>
  <c r="H1938" i="3"/>
  <c r="H1939" i="3"/>
  <c r="H1940" i="3"/>
  <c r="H1943" i="3"/>
  <c r="H1944" i="3"/>
  <c r="H1945" i="3"/>
  <c r="H1947" i="3"/>
  <c r="H1948" i="3"/>
  <c r="H1949" i="3"/>
  <c r="H1950" i="3"/>
  <c r="H1951" i="3"/>
  <c r="H1954" i="3"/>
  <c r="H1955" i="3"/>
  <c r="H1956" i="3"/>
  <c r="H1958" i="3"/>
  <c r="H1959" i="3"/>
  <c r="H1960" i="3"/>
  <c r="H1961" i="3"/>
  <c r="H1962" i="3"/>
  <c r="H1965" i="3"/>
  <c r="H1966" i="3"/>
  <c r="H1967" i="3"/>
  <c r="H1969" i="3"/>
  <c r="H1970" i="3"/>
  <c r="H1971" i="3"/>
  <c r="H1972" i="3"/>
  <c r="H1973" i="3"/>
  <c r="H1976" i="3"/>
  <c r="H1977" i="3"/>
  <c r="H1978" i="3"/>
  <c r="H1980" i="3"/>
  <c r="H1981" i="3"/>
  <c r="H1982" i="3"/>
  <c r="H1983" i="3"/>
  <c r="H1984" i="3"/>
  <c r="H1987" i="3"/>
  <c r="H1988" i="3"/>
  <c r="H1989" i="3"/>
  <c r="H1991" i="3"/>
  <c r="H1992" i="3"/>
  <c r="H1993" i="3"/>
  <c r="H1994" i="3"/>
  <c r="H1995" i="3"/>
  <c r="H1998" i="3"/>
  <c r="H1999" i="3"/>
  <c r="H2000" i="3"/>
  <c r="H2002" i="3"/>
  <c r="H2003" i="3"/>
  <c r="H2004" i="3"/>
  <c r="H2005" i="3"/>
  <c r="H2006" i="3"/>
  <c r="H2009" i="3"/>
  <c r="H2010" i="3"/>
  <c r="H2011" i="3"/>
  <c r="H2013" i="3"/>
  <c r="H2014" i="3"/>
  <c r="H2015" i="3"/>
  <c r="H2016" i="3"/>
  <c r="H2017" i="3"/>
  <c r="H2020" i="3"/>
  <c r="H2021" i="3"/>
  <c r="H2022" i="3"/>
  <c r="H2024" i="3"/>
  <c r="H2025" i="3"/>
  <c r="H2026" i="3"/>
  <c r="H2027" i="3"/>
  <c r="H2028" i="3"/>
  <c r="H2031" i="3"/>
  <c r="H2032" i="3"/>
  <c r="H2033" i="3"/>
  <c r="H2035" i="3"/>
  <c r="H2036" i="3"/>
  <c r="H2037" i="3"/>
  <c r="H2038" i="3"/>
  <c r="H2039" i="3"/>
  <c r="H2042" i="3"/>
  <c r="H2043" i="3"/>
  <c r="H2044" i="3"/>
  <c r="H2046" i="3"/>
  <c r="H2047" i="3"/>
  <c r="H2048" i="3"/>
  <c r="H2049" i="3"/>
  <c r="H2050" i="3"/>
  <c r="H2053" i="3"/>
  <c r="H2054" i="3"/>
  <c r="H2055" i="3"/>
  <c r="H2057" i="3"/>
  <c r="H2058" i="3"/>
  <c r="H2059" i="3"/>
  <c r="H2060" i="3"/>
  <c r="H2061" i="3"/>
  <c r="H2064" i="3"/>
  <c r="H2065" i="3"/>
  <c r="H2066" i="3"/>
  <c r="H2068" i="3"/>
  <c r="H2069" i="3"/>
  <c r="H2070" i="3"/>
  <c r="H2071" i="3"/>
  <c r="H2072" i="3"/>
  <c r="H2073" i="3"/>
  <c r="H2076" i="3"/>
  <c r="H2077" i="3"/>
  <c r="H2078" i="3"/>
  <c r="H2080" i="3"/>
  <c r="H2081" i="3"/>
  <c r="H2082" i="3"/>
  <c r="H2083" i="3"/>
  <c r="H2084" i="3"/>
  <c r="H2085" i="3"/>
  <c r="H2088" i="3"/>
  <c r="H2089" i="3"/>
  <c r="H2090" i="3"/>
  <c r="H2092" i="3"/>
  <c r="H2093" i="3"/>
  <c r="H2094" i="3"/>
  <c r="H2095" i="3"/>
  <c r="H2096" i="3"/>
  <c r="H2097" i="3"/>
  <c r="H2100" i="3"/>
  <c r="H2101" i="3"/>
  <c r="H2102" i="3"/>
  <c r="H2104" i="3"/>
  <c r="H2105" i="3"/>
  <c r="H2106" i="3"/>
  <c r="H2107" i="3"/>
  <c r="H2108" i="3"/>
  <c r="H2111" i="3"/>
  <c r="H2112" i="3"/>
  <c r="H2113" i="3"/>
  <c r="H2115" i="3"/>
  <c r="H2116" i="3"/>
  <c r="H2117" i="3"/>
  <c r="H2118" i="3"/>
  <c r="H2119" i="3"/>
  <c r="H2122" i="3"/>
  <c r="H2123" i="3"/>
  <c r="H2124" i="3"/>
  <c r="H2126" i="3"/>
  <c r="H2127" i="3"/>
  <c r="H2128" i="3"/>
  <c r="H2129" i="3"/>
  <c r="H2130" i="3"/>
  <c r="H2133" i="3"/>
  <c r="H2134" i="3"/>
  <c r="H2135" i="3"/>
  <c r="H2137" i="3"/>
  <c r="H2138" i="3"/>
  <c r="H2139" i="3"/>
  <c r="H2140" i="3"/>
  <c r="H2141" i="3"/>
  <c r="H2144" i="3"/>
  <c r="H2145" i="3"/>
  <c r="H2146" i="3"/>
  <c r="H2148" i="3"/>
  <c r="H2149" i="3"/>
  <c r="H2150" i="3"/>
  <c r="H2151" i="3"/>
  <c r="H2152" i="3"/>
  <c r="H2153" i="3"/>
  <c r="H2156" i="3"/>
  <c r="H2157" i="3"/>
  <c r="H2158" i="3"/>
  <c r="H2160" i="3"/>
  <c r="H2161" i="3"/>
  <c r="H2162" i="3"/>
  <c r="H2163" i="3"/>
  <c r="H2164" i="3"/>
  <c r="H2165" i="3"/>
  <c r="H2168" i="3"/>
  <c r="H2169" i="3"/>
  <c r="H2170" i="3"/>
  <c r="H2172" i="3"/>
  <c r="H2173" i="3"/>
  <c r="H2174" i="3"/>
  <c r="H2175" i="3"/>
  <c r="H2176" i="3"/>
  <c r="H2177" i="3"/>
  <c r="H2180" i="3"/>
  <c r="H2181" i="3"/>
  <c r="H2182" i="3"/>
  <c r="H2184" i="3"/>
  <c r="H2185" i="3"/>
  <c r="H2186" i="3"/>
  <c r="H2187" i="3"/>
  <c r="H2188" i="3"/>
  <c r="H2189" i="3"/>
  <c r="H2192" i="3"/>
  <c r="H2193" i="3"/>
  <c r="H2194" i="3"/>
  <c r="H2196" i="3"/>
  <c r="H2197" i="3"/>
  <c r="H2198" i="3"/>
  <c r="H2199" i="3"/>
  <c r="H2200" i="3"/>
  <c r="H2201" i="3"/>
  <c r="H2204" i="3"/>
  <c r="H2205" i="3"/>
  <c r="H2206" i="3"/>
  <c r="H2208" i="3"/>
  <c r="H2209" i="3"/>
  <c r="H2210" i="3"/>
  <c r="H2211" i="3"/>
  <c r="H2212" i="3"/>
  <c r="H2215" i="3"/>
  <c r="H2216" i="3"/>
  <c r="H2217" i="3"/>
  <c r="H2219" i="3"/>
  <c r="H2220" i="3"/>
  <c r="H2221" i="3"/>
  <c r="H2222" i="3"/>
  <c r="H2223" i="3"/>
  <c r="H2226" i="3"/>
  <c r="H2227" i="3"/>
  <c r="H2228" i="3"/>
  <c r="H2230" i="3"/>
  <c r="H2231" i="3"/>
  <c r="H2232" i="3"/>
  <c r="H2233" i="3"/>
  <c r="H2234" i="3"/>
  <c r="H2237" i="3"/>
  <c r="H2238" i="3"/>
  <c r="H2239" i="3"/>
  <c r="H2241" i="3"/>
  <c r="H2242" i="3"/>
  <c r="H2243" i="3"/>
  <c r="H2244" i="3"/>
  <c r="H2245" i="3"/>
  <c r="H2248" i="3"/>
  <c r="H2249" i="3"/>
  <c r="H2250" i="3"/>
  <c r="H2252" i="3"/>
  <c r="H2253" i="3"/>
  <c r="H2254" i="3"/>
  <c r="H2255" i="3"/>
  <c r="H2256" i="3"/>
  <c r="H2257" i="3"/>
  <c r="H2258" i="3"/>
  <c r="H2261" i="3"/>
  <c r="H2262" i="3"/>
  <c r="H2263" i="3"/>
  <c r="H2265" i="3"/>
  <c r="H2266" i="3"/>
  <c r="H2267" i="3"/>
  <c r="H2268" i="3"/>
  <c r="H2269" i="3"/>
  <c r="H2272" i="3"/>
  <c r="H2273" i="3"/>
  <c r="H2274" i="3"/>
  <c r="H2276" i="3"/>
  <c r="H2277" i="3"/>
  <c r="H2278" i="3"/>
  <c r="H2279" i="3"/>
  <c r="H2280" i="3"/>
  <c r="H2283" i="3"/>
  <c r="H2284" i="3"/>
  <c r="H2285" i="3"/>
  <c r="H2287" i="3"/>
  <c r="H2288" i="3"/>
  <c r="H2289" i="3"/>
  <c r="H2290" i="3"/>
  <c r="H2291" i="3"/>
  <c r="H2292" i="3"/>
  <c r="H2295" i="3"/>
  <c r="H2296" i="3"/>
  <c r="H2297" i="3"/>
  <c r="H2299" i="3"/>
  <c r="H2300" i="3"/>
  <c r="H2301" i="3"/>
  <c r="H2302" i="3"/>
  <c r="H2303" i="3"/>
  <c r="H2304" i="3"/>
  <c r="H2307" i="3"/>
  <c r="H2308" i="3"/>
  <c r="H2309" i="3"/>
  <c r="H2311" i="3"/>
  <c r="H2312" i="3"/>
  <c r="H2313" i="3"/>
  <c r="H2314" i="3"/>
  <c r="H2315" i="3"/>
  <c r="H2316" i="3"/>
  <c r="H2319" i="3"/>
  <c r="H2320" i="3"/>
  <c r="H2321" i="3"/>
  <c r="H2323" i="3"/>
  <c r="H2324" i="3"/>
  <c r="H2325" i="3"/>
  <c r="H2326" i="3"/>
  <c r="H2327" i="3"/>
  <c r="H2328" i="3"/>
  <c r="H2331" i="3"/>
  <c r="H2332" i="3"/>
  <c r="H2333" i="3"/>
  <c r="H2335" i="3"/>
  <c r="H2336" i="3"/>
  <c r="H2337" i="3"/>
  <c r="H2338" i="3"/>
  <c r="H2339" i="3"/>
  <c r="H2340" i="3"/>
  <c r="H2343" i="3"/>
  <c r="H2344" i="3"/>
  <c r="H2345" i="3"/>
  <c r="H2347" i="3"/>
  <c r="H2348" i="3"/>
  <c r="H2349" i="3"/>
  <c r="H2350" i="3"/>
  <c r="H2351" i="3"/>
  <c r="H2352" i="3"/>
  <c r="H2355" i="3"/>
  <c r="H2356" i="3"/>
  <c r="H2357" i="3"/>
  <c r="H2359" i="3"/>
  <c r="H2360" i="3"/>
  <c r="H2361" i="3"/>
  <c r="H2362" i="3"/>
  <c r="H2363" i="3"/>
  <c r="H2366" i="3"/>
  <c r="H2367" i="3"/>
  <c r="H2368" i="3"/>
  <c r="H2370" i="3"/>
  <c r="H2371" i="3"/>
  <c r="H2372" i="3"/>
  <c r="H2373" i="3"/>
  <c r="H2374" i="3"/>
  <c r="H2377" i="3"/>
  <c r="H2378" i="3"/>
  <c r="H2379" i="3"/>
  <c r="H2381" i="3"/>
  <c r="H2382" i="3"/>
  <c r="H2383" i="3"/>
  <c r="H2384" i="3"/>
  <c r="H2385" i="3"/>
  <c r="H2388" i="3"/>
  <c r="H2389" i="3"/>
  <c r="H2390" i="3"/>
  <c r="H2392" i="3"/>
  <c r="H2393" i="3"/>
  <c r="H2394" i="3"/>
  <c r="H2395" i="3"/>
  <c r="H2396" i="3"/>
  <c r="H2399" i="3"/>
  <c r="H2400" i="3"/>
  <c r="H2401" i="3"/>
  <c r="H2403" i="3"/>
  <c r="H2404" i="3"/>
  <c r="H2405" i="3"/>
  <c r="H2406" i="3"/>
  <c r="H2407" i="3"/>
  <c r="H2408" i="3"/>
  <c r="H2411" i="3"/>
  <c r="H2412" i="3"/>
  <c r="H2413" i="3"/>
  <c r="H2415" i="3"/>
  <c r="H2416" i="3"/>
  <c r="H2417" i="3"/>
  <c r="H2418" i="3"/>
  <c r="H2419" i="3"/>
  <c r="H2420" i="3"/>
  <c r="H2423" i="3"/>
  <c r="H2424" i="3"/>
  <c r="H2425" i="3"/>
  <c r="H2427" i="3"/>
  <c r="H2428" i="3"/>
  <c r="H2429" i="3"/>
  <c r="H2430" i="3"/>
  <c r="H2431" i="3"/>
  <c r="H2432" i="3"/>
  <c r="H2435" i="3"/>
  <c r="H2436" i="3"/>
  <c r="H2437" i="3"/>
  <c r="H2439" i="3"/>
  <c r="H2440" i="3"/>
  <c r="H2441" i="3"/>
  <c r="H2442" i="3"/>
  <c r="H2443" i="3"/>
  <c r="H2444" i="3"/>
  <c r="H2447" i="3"/>
  <c r="H2448" i="3"/>
  <c r="H2449" i="3"/>
  <c r="H2451" i="3"/>
  <c r="H2452" i="3"/>
  <c r="H2453" i="3"/>
  <c r="H2454" i="3"/>
  <c r="H2455" i="3"/>
  <c r="H2458" i="3"/>
  <c r="H2459" i="3"/>
  <c r="H2460" i="3"/>
  <c r="H2462" i="3"/>
  <c r="H2463" i="3"/>
  <c r="H2464" i="3"/>
  <c r="H2465" i="3"/>
  <c r="H2466" i="3"/>
  <c r="H2469" i="3"/>
  <c r="H2470" i="3"/>
  <c r="H2471" i="3"/>
  <c r="H2473" i="3"/>
  <c r="H2474" i="3"/>
  <c r="H2475" i="3"/>
  <c r="H2476" i="3"/>
  <c r="H2477" i="3"/>
  <c r="H2480" i="3"/>
  <c r="H2481" i="3"/>
  <c r="H2482" i="3"/>
  <c r="H2484" i="3"/>
  <c r="H2485" i="3"/>
  <c r="H2486" i="3"/>
  <c r="H2487" i="3"/>
  <c r="H2488" i="3"/>
  <c r="H2489" i="3"/>
  <c r="H2492" i="3"/>
  <c r="H2493" i="3"/>
  <c r="H2494" i="3"/>
  <c r="H2496" i="3"/>
  <c r="H2497" i="3"/>
  <c r="H2498" i="3"/>
  <c r="H2499" i="3"/>
  <c r="H2500" i="3"/>
  <c r="H2503" i="3"/>
  <c r="H2504" i="3"/>
  <c r="H2505" i="3"/>
  <c r="H2507" i="3"/>
  <c r="H2508" i="3"/>
  <c r="H2509" i="3"/>
  <c r="H2510" i="3"/>
  <c r="H2511" i="3"/>
  <c r="H2514" i="3"/>
  <c r="H2515" i="3"/>
  <c r="H2516" i="3"/>
  <c r="H2518" i="3"/>
  <c r="H2519" i="3"/>
  <c r="H2520" i="3"/>
  <c r="H2521" i="3"/>
  <c r="H2522" i="3"/>
  <c r="H2525" i="3"/>
  <c r="H2526" i="3"/>
  <c r="H2527" i="3"/>
  <c r="H2529" i="3"/>
  <c r="H2530" i="3"/>
  <c r="H2531" i="3"/>
  <c r="H2532" i="3"/>
  <c r="H2533" i="3"/>
  <c r="H2534" i="3"/>
  <c r="H2537" i="3"/>
  <c r="H2538" i="3"/>
  <c r="H2539" i="3"/>
  <c r="H2541" i="3"/>
  <c r="H2542" i="3"/>
  <c r="H2543" i="3"/>
  <c r="H2544" i="3"/>
  <c r="H2545" i="3"/>
  <c r="H2546" i="3"/>
  <c r="H2549" i="3"/>
  <c r="H2550" i="3"/>
  <c r="H2551" i="3"/>
  <c r="H2553" i="3"/>
  <c r="H2554" i="3"/>
  <c r="H2555" i="3"/>
  <c r="H2556" i="3"/>
  <c r="H2557" i="3"/>
  <c r="H2558" i="3"/>
  <c r="H2561" i="3"/>
  <c r="H2562" i="3"/>
  <c r="H2563" i="3"/>
  <c r="H2565" i="3"/>
  <c r="H2566" i="3"/>
  <c r="H2567" i="3"/>
  <c r="H2568" i="3"/>
  <c r="H2569" i="3"/>
  <c r="H2572" i="3"/>
  <c r="H2573" i="3"/>
  <c r="H2574" i="3"/>
  <c r="H2576" i="3"/>
  <c r="H2577" i="3"/>
  <c r="H2578" i="3"/>
  <c r="H2579" i="3"/>
  <c r="H2580" i="3"/>
  <c r="H2583" i="3"/>
  <c r="H2584" i="3"/>
  <c r="H2585" i="3"/>
  <c r="H2587" i="3"/>
  <c r="H2588" i="3"/>
  <c r="H2589" i="3"/>
  <c r="H2590" i="3"/>
  <c r="H2591" i="3"/>
  <c r="H2594" i="3"/>
  <c r="H2595" i="3"/>
  <c r="H2596" i="3"/>
  <c r="H2598" i="3"/>
  <c r="H2599" i="3"/>
  <c r="H2600" i="3"/>
  <c r="H2601" i="3"/>
  <c r="H2602" i="3"/>
  <c r="H2605" i="3"/>
  <c r="H2606" i="3"/>
  <c r="H2607" i="3"/>
  <c r="H2609" i="3"/>
  <c r="H2610" i="3"/>
  <c r="H2611" i="3"/>
  <c r="H2612" i="3"/>
  <c r="H2613" i="3"/>
  <c r="H2616" i="3"/>
  <c r="H2617" i="3"/>
  <c r="H2618" i="3"/>
  <c r="H2620" i="3"/>
  <c r="H2621" i="3"/>
  <c r="H2622" i="3"/>
  <c r="H2623" i="3"/>
  <c r="H2624" i="3"/>
  <c r="H2627" i="3"/>
  <c r="H2628" i="3"/>
  <c r="H2629" i="3"/>
  <c r="H2631" i="3"/>
  <c r="H2632" i="3"/>
  <c r="H2633" i="3"/>
  <c r="H2634" i="3"/>
  <c r="H2635" i="3"/>
  <c r="H2636" i="3"/>
  <c r="H2639" i="3"/>
  <c r="H2640" i="3"/>
  <c r="H2641" i="3"/>
  <c r="H2642" i="3"/>
  <c r="H2643" i="3"/>
  <c r="H2646" i="3"/>
  <c r="H2647" i="3"/>
  <c r="H2648" i="3"/>
  <c r="H2649" i="3"/>
  <c r="H2650" i="3"/>
  <c r="H2653" i="3"/>
  <c r="H2654" i="3"/>
  <c r="H2655" i="3"/>
  <c r="H2657" i="3"/>
  <c r="H2658" i="3"/>
  <c r="H2659" i="3"/>
  <c r="H2660" i="3"/>
  <c r="H2661" i="3"/>
  <c r="H2664" i="3"/>
  <c r="H2665" i="3"/>
  <c r="H2666" i="3"/>
  <c r="H2668" i="3"/>
  <c r="H2669" i="3"/>
  <c r="H2670" i="3"/>
  <c r="H2671" i="3"/>
  <c r="H2672" i="3"/>
  <c r="H2675" i="3"/>
  <c r="H2676" i="3"/>
  <c r="H2677" i="3"/>
  <c r="H2679" i="3"/>
  <c r="H2680" i="3"/>
  <c r="H2681" i="3"/>
  <c r="H2682" i="3"/>
  <c r="H2683" i="3"/>
  <c r="H2686" i="3"/>
  <c r="H2687" i="3"/>
  <c r="H2688" i="3"/>
  <c r="H2690" i="3"/>
  <c r="H2691" i="3"/>
  <c r="H2692" i="3"/>
  <c r="H2693" i="3"/>
  <c r="H2694" i="3"/>
  <c r="H2697" i="3"/>
  <c r="H2698" i="3"/>
  <c r="H2699" i="3"/>
  <c r="H2701" i="3"/>
  <c r="H2702" i="3"/>
  <c r="H2703" i="3"/>
  <c r="H2704" i="3"/>
  <c r="H2705" i="3"/>
  <c r="H2708" i="3"/>
  <c r="H2709" i="3"/>
  <c r="H2710" i="3"/>
  <c r="H2712" i="3"/>
  <c r="H2713" i="3"/>
  <c r="H2714" i="3"/>
  <c r="H2715" i="3"/>
  <c r="H2716" i="3"/>
  <c r="H2719" i="3"/>
  <c r="H2720" i="3"/>
  <c r="H2721" i="3"/>
  <c r="H2723" i="3"/>
  <c r="H2724" i="3"/>
  <c r="H2725" i="3"/>
  <c r="H2726" i="3"/>
  <c r="H2727" i="3"/>
  <c r="H2730" i="3"/>
  <c r="H2731" i="3"/>
  <c r="H2732" i="3"/>
  <c r="H2734" i="3"/>
  <c r="H2735" i="3"/>
  <c r="H2736" i="3"/>
  <c r="H2737" i="3"/>
  <c r="H2738" i="3"/>
  <c r="H2741" i="3"/>
  <c r="H2742" i="3"/>
  <c r="H2743" i="3"/>
  <c r="H2745" i="3"/>
  <c r="H2746" i="3"/>
  <c r="H2747" i="3"/>
  <c r="H2748" i="3"/>
  <c r="H2749" i="3"/>
  <c r="H2752" i="3"/>
  <c r="H2753" i="3"/>
  <c r="H2754" i="3"/>
  <c r="H2756" i="3"/>
  <c r="H2757" i="3"/>
  <c r="H2758" i="3"/>
  <c r="H2759" i="3"/>
  <c r="H2760" i="3"/>
  <c r="H2763" i="3"/>
  <c r="H2764" i="3"/>
  <c r="H2765" i="3"/>
  <c r="H2766" i="3"/>
  <c r="H2768" i="3"/>
  <c r="H2769" i="3"/>
  <c r="H2770" i="3"/>
  <c r="H2771" i="3"/>
  <c r="H2772" i="3"/>
  <c r="H2773" i="3"/>
  <c r="H2774" i="3"/>
  <c r="H2775" i="3"/>
  <c r="H2776" i="3"/>
  <c r="H2777" i="3"/>
  <c r="H2778" i="3"/>
  <c r="H2781" i="3"/>
  <c r="H2782" i="3"/>
  <c r="H2783" i="3"/>
  <c r="H2784" i="3"/>
  <c r="H2785" i="3"/>
  <c r="H2786" i="3"/>
  <c r="H2787" i="3"/>
  <c r="H2789" i="3"/>
  <c r="H2790" i="3"/>
  <c r="H2791" i="3"/>
  <c r="H2792" i="3"/>
  <c r="H2793" i="3"/>
  <c r="H2794" i="3"/>
  <c r="H2795" i="3"/>
  <c r="H2796" i="3"/>
  <c r="H2797" i="3"/>
  <c r="H2798" i="3"/>
  <c r="H2799" i="3"/>
  <c r="H2800" i="3"/>
  <c r="H2801" i="3"/>
  <c r="H2802" i="3"/>
  <c r="H2805" i="3"/>
  <c r="H2806" i="3"/>
  <c r="H2807" i="3"/>
  <c r="H2808" i="3"/>
  <c r="H2809" i="3"/>
  <c r="H2810" i="3"/>
  <c r="H2811" i="3"/>
  <c r="H2813" i="3"/>
  <c r="H2814" i="3"/>
  <c r="H2815" i="3"/>
  <c r="H2816" i="3"/>
  <c r="H2817" i="3"/>
  <c r="H2818" i="3"/>
  <c r="H2819" i="3"/>
  <c r="H2820" i="3"/>
  <c r="H2821" i="3"/>
  <c r="H2822" i="3"/>
  <c r="H2823" i="3"/>
  <c r="H2824" i="3"/>
  <c r="H2825" i="3"/>
  <c r="H2826" i="3"/>
  <c r="H2827" i="3"/>
  <c r="H2828" i="3"/>
  <c r="H2829" i="3"/>
  <c r="H2830" i="3"/>
  <c r="H2831" i="3"/>
  <c r="H2832" i="3"/>
  <c r="H2835" i="3"/>
  <c r="H2836" i="3"/>
  <c r="H2837" i="3"/>
  <c r="H2839" i="3"/>
  <c r="H2840" i="3"/>
  <c r="H2841" i="3"/>
  <c r="H2842" i="3"/>
  <c r="H2843" i="3"/>
  <c r="H2846" i="3"/>
  <c r="H2847" i="3"/>
  <c r="H2848" i="3"/>
  <c r="H2850" i="3"/>
  <c r="H2851" i="3"/>
  <c r="H2852" i="3"/>
  <c r="H2853" i="3"/>
  <c r="H2854" i="3"/>
  <c r="H2857" i="3"/>
  <c r="H2858" i="3"/>
  <c r="H2859" i="3"/>
  <c r="H2861" i="3"/>
  <c r="H2862" i="3"/>
  <c r="H2863" i="3"/>
  <c r="H2864" i="3"/>
  <c r="H2865" i="3"/>
  <c r="H2868" i="3"/>
  <c r="H2869" i="3"/>
  <c r="H2870" i="3"/>
  <c r="H2872" i="3"/>
  <c r="H2873" i="3"/>
  <c r="H2874" i="3"/>
  <c r="H2875" i="3"/>
  <c r="H2876" i="3"/>
  <c r="H2879" i="3"/>
  <c r="H2880" i="3"/>
  <c r="H2881" i="3"/>
  <c r="H2883" i="3"/>
  <c r="H2884" i="3"/>
  <c r="H2885" i="3"/>
  <c r="H2886" i="3"/>
  <c r="H2887" i="3"/>
  <c r="H2890" i="3"/>
  <c r="H2891" i="3"/>
  <c r="H2892" i="3"/>
  <c r="H2894" i="3"/>
  <c r="H2895" i="3"/>
  <c r="H2896" i="3"/>
  <c r="H2897" i="3"/>
  <c r="H2898" i="3"/>
  <c r="H2901" i="3"/>
  <c r="H2902" i="3"/>
  <c r="H2903" i="3"/>
  <c r="H2905" i="3"/>
  <c r="H2906" i="3"/>
  <c r="H2907" i="3"/>
  <c r="H2908" i="3"/>
  <c r="H2909" i="3"/>
  <c r="H2912" i="3"/>
  <c r="H2913" i="3"/>
  <c r="H2914" i="3"/>
  <c r="H2916" i="3"/>
  <c r="H2917" i="3"/>
  <c r="H2918" i="3"/>
  <c r="H2919" i="3"/>
  <c r="H2920" i="3"/>
  <c r="H2923" i="3"/>
  <c r="H2924" i="3"/>
  <c r="H2925" i="3"/>
  <c r="H2927" i="3"/>
  <c r="H2928" i="3"/>
  <c r="H2929" i="3"/>
  <c r="H2930" i="3"/>
  <c r="H2931" i="3"/>
  <c r="H2934" i="3"/>
  <c r="H2935" i="3"/>
  <c r="H2936" i="3"/>
  <c r="H2938" i="3"/>
  <c r="H2939" i="3"/>
  <c r="H2940" i="3"/>
  <c r="H2941" i="3"/>
  <c r="H2942" i="3"/>
  <c r="H2945" i="3"/>
  <c r="H2946" i="3"/>
  <c r="H2947" i="3"/>
  <c r="H2949" i="3"/>
  <c r="H2950" i="3"/>
  <c r="H2951" i="3"/>
  <c r="H2952" i="3"/>
  <c r="H2953" i="3"/>
  <c r="H2956" i="3"/>
  <c r="H2957" i="3"/>
  <c r="H2958" i="3"/>
  <c r="H2960" i="3"/>
  <c r="H2961" i="3"/>
  <c r="H2962" i="3"/>
  <c r="H2963" i="3"/>
  <c r="H2964" i="3"/>
  <c r="H2967" i="3"/>
  <c r="H2968" i="3"/>
  <c r="H2969" i="3"/>
  <c r="H2971" i="3"/>
  <c r="H2972" i="3"/>
  <c r="H2973" i="3"/>
  <c r="H2974" i="3"/>
  <c r="H2975" i="3"/>
  <c r="H2978" i="3"/>
  <c r="H2979" i="3"/>
  <c r="H2980" i="3"/>
  <c r="H2982" i="3"/>
  <c r="H2983" i="3"/>
  <c r="H2984" i="3"/>
  <c r="H2985" i="3"/>
  <c r="H2986" i="3"/>
  <c r="H2989" i="3"/>
  <c r="H2990" i="3"/>
  <c r="H2991" i="3"/>
  <c r="H2993" i="3"/>
  <c r="H2994" i="3"/>
  <c r="H2995" i="3"/>
  <c r="H2996" i="3"/>
  <c r="H2997" i="3"/>
  <c r="H3000" i="3"/>
  <c r="H3001" i="3"/>
  <c r="H3002" i="3"/>
  <c r="H3004" i="3"/>
  <c r="H3005" i="3"/>
  <c r="H3006" i="3"/>
  <c r="H3007" i="3"/>
  <c r="H3008" i="3"/>
  <c r="H3011" i="3"/>
  <c r="H3012" i="3"/>
  <c r="H3013" i="3"/>
  <c r="H3015" i="3"/>
  <c r="H3016" i="3"/>
  <c r="H3017" i="3"/>
  <c r="H3018" i="3"/>
  <c r="H3019" i="3"/>
  <c r="H3020" i="3"/>
  <c r="H3023" i="3"/>
  <c r="H3024" i="3"/>
  <c r="H3025" i="3"/>
  <c r="H3027" i="3"/>
  <c r="H3028" i="3"/>
  <c r="H3029" i="3"/>
  <c r="H3030" i="3"/>
  <c r="H3031" i="3"/>
  <c r="H3032" i="3"/>
  <c r="H3035" i="3"/>
  <c r="H3036" i="3"/>
  <c r="H3037" i="3"/>
  <c r="H3039" i="3"/>
  <c r="H3040" i="3"/>
  <c r="H3041" i="3"/>
  <c r="H3042" i="3"/>
  <c r="H3043" i="3"/>
  <c r="H3044" i="3"/>
  <c r="H3047" i="3"/>
  <c r="H3048" i="3"/>
  <c r="H3049" i="3"/>
  <c r="H3050" i="3"/>
  <c r="H3051" i="3"/>
  <c r="H3053" i="3"/>
  <c r="H3054" i="3"/>
  <c r="H3055" i="3"/>
  <c r="H3056" i="3"/>
  <c r="H3057" i="3"/>
  <c r="H3058" i="3"/>
  <c r="H3059" i="3"/>
  <c r="H3060" i="3"/>
  <c r="H3061" i="3"/>
  <c r="H3062" i="3"/>
  <c r="H3063" i="3"/>
  <c r="H3064" i="3"/>
  <c r="H3065" i="3"/>
  <c r="H3066" i="3"/>
  <c r="H3067" i="3"/>
  <c r="H3068" i="3"/>
  <c r="H3069" i="3"/>
  <c r="H3072" i="3"/>
  <c r="H3073" i="3"/>
  <c r="H3074" i="3"/>
  <c r="H3076" i="3"/>
  <c r="H3077" i="3"/>
  <c r="H3078" i="3"/>
  <c r="H3079" i="3"/>
  <c r="H3080" i="3"/>
  <c r="H3083" i="3"/>
  <c r="H3084" i="3"/>
  <c r="H3085" i="3"/>
  <c r="H3087" i="3"/>
  <c r="H3088" i="3"/>
  <c r="H3089" i="3"/>
  <c r="H3090" i="3"/>
  <c r="H3091" i="3"/>
  <c r="H3094" i="3"/>
  <c r="H3095" i="3"/>
  <c r="H3096" i="3"/>
  <c r="H3098" i="3"/>
  <c r="H3099" i="3"/>
  <c r="H3100" i="3"/>
  <c r="H3101" i="3"/>
  <c r="H3102" i="3"/>
  <c r="H3105" i="3"/>
  <c r="H3106" i="3"/>
  <c r="H3107" i="3"/>
  <c r="H3109" i="3"/>
  <c r="H3110" i="3"/>
  <c r="H3111" i="3"/>
  <c r="H3112" i="3"/>
  <c r="H3113" i="3"/>
  <c r="H3114" i="3"/>
  <c r="H3117" i="3"/>
  <c r="H3118" i="3"/>
  <c r="H3119" i="3"/>
  <c r="H3121" i="3"/>
  <c r="H3122" i="3"/>
  <c r="H3123" i="3"/>
  <c r="H3124" i="3"/>
  <c r="H3125" i="3"/>
  <c r="H3128" i="3"/>
  <c r="H3129" i="3"/>
  <c r="H3130" i="3"/>
  <c r="H3132" i="3"/>
  <c r="H3133" i="3"/>
  <c r="H3134" i="3"/>
  <c r="H3135" i="3"/>
  <c r="H3136" i="3"/>
  <c r="H3137" i="3"/>
  <c r="H3140" i="3"/>
  <c r="H3141" i="3"/>
  <c r="H3142" i="3"/>
  <c r="H3144" i="3"/>
  <c r="H3145" i="3"/>
  <c r="H3146" i="3"/>
  <c r="H3147" i="3"/>
  <c r="H3148" i="3"/>
  <c r="H3149" i="3"/>
  <c r="H3152" i="3"/>
  <c r="H3153" i="3"/>
  <c r="H3154" i="3"/>
  <c r="H3156" i="3"/>
  <c r="H3157" i="3"/>
  <c r="H3158" i="3"/>
  <c r="H3159" i="3"/>
  <c r="H3160" i="3"/>
  <c r="H3161" i="3"/>
  <c r="H3164" i="3"/>
  <c r="H3165" i="3"/>
  <c r="H3166" i="3"/>
  <c r="H3168" i="3"/>
  <c r="H3169" i="3"/>
  <c r="H3170" i="3"/>
  <c r="H3171" i="3"/>
  <c r="H3172" i="3"/>
  <c r="H3173" i="3"/>
  <c r="H3176" i="3"/>
  <c r="H3177" i="3"/>
  <c r="H3178" i="3"/>
  <c r="H3180" i="3"/>
  <c r="H3181" i="3"/>
  <c r="H3182" i="3"/>
  <c r="H3183" i="3"/>
  <c r="H3184" i="3"/>
  <c r="H3185" i="3"/>
  <c r="H3188" i="3"/>
  <c r="H3189" i="3"/>
  <c r="H3190" i="3"/>
  <c r="H3192" i="3"/>
  <c r="H3193" i="3"/>
  <c r="H3194" i="3"/>
  <c r="H3195" i="3"/>
  <c r="H3196" i="3"/>
  <c r="H3197" i="3"/>
  <c r="H3200" i="3"/>
  <c r="H3201" i="3"/>
  <c r="H3202" i="3"/>
  <c r="H3204" i="3"/>
  <c r="H3205" i="3"/>
  <c r="H3206" i="3"/>
  <c r="H3207" i="3"/>
  <c r="H3208" i="3"/>
  <c r="H3209" i="3"/>
  <c r="H3210" i="3"/>
  <c r="H3211" i="3"/>
  <c r="H3214" i="3"/>
  <c r="H3215" i="3"/>
  <c r="H3216" i="3"/>
  <c r="H3218" i="3"/>
  <c r="H3219" i="3"/>
  <c r="H3220" i="3"/>
  <c r="H3221" i="3"/>
  <c r="H3222" i="3"/>
  <c r="H3223" i="3"/>
  <c r="H3224" i="3"/>
  <c r="H3225" i="3"/>
  <c r="H3228" i="3"/>
  <c r="H3229" i="3"/>
  <c r="H3230" i="3"/>
  <c r="H3232" i="3"/>
  <c r="H3233" i="3"/>
  <c r="H3234" i="3"/>
  <c r="H3235" i="3"/>
  <c r="H3236" i="3"/>
  <c r="H3237" i="3"/>
  <c r="H3238" i="3"/>
  <c r="H3241" i="3"/>
  <c r="H3242" i="3"/>
  <c r="H3243" i="3"/>
  <c r="H3245" i="3"/>
  <c r="H3246" i="3"/>
  <c r="H3247" i="3"/>
  <c r="H3248" i="3"/>
  <c r="H3249" i="3"/>
  <c r="H3250" i="3"/>
  <c r="H3253" i="3"/>
  <c r="H3254" i="3"/>
  <c r="H3255" i="3"/>
  <c r="H3257" i="3"/>
  <c r="H3258" i="3"/>
  <c r="H3259" i="3"/>
  <c r="H3260" i="3"/>
  <c r="H3261" i="3"/>
  <c r="H3265" i="3"/>
  <c r="H3266" i="3"/>
  <c r="H3267" i="3"/>
  <c r="H3269" i="3"/>
  <c r="H3270" i="3"/>
  <c r="H3271" i="3"/>
  <c r="H3272" i="3"/>
  <c r="H3273" i="3"/>
  <c r="H3277" i="3"/>
  <c r="H3278" i="3"/>
  <c r="H3279" i="3"/>
  <c r="H3281" i="3"/>
  <c r="H3282" i="3"/>
  <c r="H3283" i="3"/>
  <c r="H3284" i="3"/>
  <c r="H3285" i="3"/>
  <c r="H3286" i="3"/>
  <c r="H3287" i="3"/>
  <c r="H3290" i="3"/>
  <c r="H3291" i="3"/>
  <c r="H3292" i="3"/>
  <c r="H3294" i="3"/>
  <c r="H3295" i="3"/>
  <c r="H3296" i="3"/>
  <c r="H3297" i="3"/>
  <c r="H3298" i="3"/>
  <c r="H3301" i="3"/>
  <c r="H3302" i="3"/>
  <c r="H3303" i="3"/>
  <c r="H3305" i="3"/>
  <c r="H3306" i="3"/>
  <c r="H3307" i="3"/>
  <c r="H3308" i="3"/>
  <c r="H3309" i="3"/>
  <c r="H3310" i="3"/>
  <c r="H3311" i="3"/>
  <c r="H3312" i="3"/>
  <c r="H3315" i="3"/>
  <c r="H3316" i="3"/>
  <c r="H3317" i="3"/>
  <c r="H3319" i="3"/>
  <c r="H3320" i="3"/>
  <c r="H3321" i="3"/>
  <c r="H3322" i="3"/>
  <c r="H3323" i="3"/>
  <c r="H3326" i="3"/>
  <c r="H3327" i="3"/>
  <c r="H3328" i="3"/>
  <c r="H3330" i="3"/>
  <c r="H3331" i="3"/>
  <c r="H3332" i="3"/>
  <c r="H3333" i="3"/>
  <c r="H3334" i="3"/>
  <c r="H3335" i="3"/>
  <c r="H3336" i="3"/>
  <c r="H3337" i="3"/>
  <c r="H3340" i="3"/>
  <c r="H3341" i="3"/>
  <c r="H3342" i="3"/>
  <c r="H3344" i="3"/>
  <c r="H3345" i="3"/>
  <c r="H3346" i="3"/>
  <c r="H3347" i="3"/>
  <c r="H3348" i="3"/>
  <c r="H3349" i="3"/>
  <c r="H3350" i="3"/>
  <c r="H3351" i="3"/>
  <c r="H3354" i="3"/>
  <c r="H3355" i="3"/>
  <c r="H3356" i="3"/>
  <c r="H3358" i="3"/>
  <c r="H3359" i="3"/>
  <c r="H3360" i="3"/>
  <c r="H3361" i="3"/>
  <c r="H3362" i="3"/>
  <c r="H3363" i="3"/>
  <c r="H3364" i="3"/>
  <c r="H3367" i="3"/>
  <c r="H3368" i="3"/>
  <c r="H3370" i="3"/>
  <c r="H3371" i="3"/>
  <c r="H3372" i="3"/>
  <c r="H3373" i="3"/>
  <c r="H3374" i="3"/>
  <c r="H3377" i="3"/>
  <c r="H3378" i="3"/>
  <c r="H3379" i="3"/>
  <c r="H3381" i="3"/>
  <c r="H3382" i="3"/>
  <c r="H3383" i="3"/>
  <c r="H3384" i="3"/>
  <c r="H3385" i="3"/>
  <c r="H3386" i="3"/>
  <c r="H3387" i="3"/>
  <c r="H3388" i="3"/>
  <c r="H3389" i="3"/>
  <c r="H3392" i="3"/>
  <c r="H3393" i="3"/>
  <c r="H3394" i="3"/>
  <c r="H3396" i="3"/>
  <c r="H3397" i="3"/>
  <c r="H3398" i="3"/>
  <c r="H3399" i="3"/>
  <c r="H3400" i="3"/>
  <c r="H3401" i="3"/>
  <c r="H3402" i="3"/>
  <c r="H3405" i="3"/>
  <c r="H3406" i="3"/>
  <c r="H3407" i="3"/>
  <c r="H3409" i="3"/>
  <c r="H3410" i="3"/>
  <c r="H3411" i="3"/>
  <c r="H3412" i="3"/>
  <c r="H3413" i="3"/>
  <c r="H3414" i="3"/>
  <c r="H3415" i="3"/>
  <c r="H3418" i="3"/>
  <c r="H3419" i="3"/>
  <c r="H3420" i="3"/>
  <c r="H3422" i="3"/>
  <c r="H3423" i="3"/>
  <c r="H3424" i="3"/>
  <c r="H3425" i="3"/>
  <c r="H3426" i="3"/>
  <c r="H3427" i="3"/>
  <c r="H3428" i="3"/>
  <c r="H3431" i="3"/>
  <c r="H3432" i="3"/>
  <c r="H3433" i="3"/>
  <c r="H3435" i="3"/>
  <c r="H3436" i="3"/>
  <c r="H3437" i="3"/>
  <c r="H3438" i="3"/>
  <c r="H3439" i="3"/>
  <c r="H3440" i="3"/>
  <c r="H3441" i="3"/>
  <c r="H3442" i="3"/>
  <c r="H3443" i="3"/>
  <c r="H3444" i="3"/>
  <c r="H3445" i="3"/>
  <c r="H3446" i="3"/>
  <c r="H3447" i="3"/>
  <c r="H3448" i="3"/>
  <c r="H3449" i="3"/>
  <c r="H3450" i="3"/>
  <c r="H3451" i="3"/>
  <c r="H3452" i="3"/>
  <c r="H3453" i="3"/>
  <c r="H3454" i="3"/>
  <c r="H3457" i="3"/>
  <c r="H3458" i="3"/>
  <c r="H3459" i="3"/>
  <c r="H3461" i="3"/>
  <c r="H3462" i="3"/>
  <c r="H3463" i="3"/>
  <c r="H3464" i="3"/>
  <c r="H3465" i="3"/>
  <c r="H3466" i="3"/>
  <c r="H3467" i="3"/>
  <c r="H3468" i="3"/>
  <c r="H3469" i="3"/>
  <c r="H3470" i="3"/>
  <c r="H3471" i="3"/>
  <c r="H3472" i="3"/>
  <c r="H3473" i="3"/>
  <c r="H3474" i="3"/>
  <c r="H3475" i="3"/>
  <c r="H3476" i="3"/>
  <c r="H3477" i="3"/>
  <c r="H3478" i="3"/>
  <c r="H3479" i="3"/>
  <c r="H3480" i="3"/>
  <c r="H3481" i="3"/>
  <c r="H3484" i="3"/>
  <c r="H3485" i="3"/>
  <c r="H3486" i="3"/>
  <c r="H3488" i="3"/>
  <c r="H3489" i="3"/>
  <c r="H3490" i="3"/>
  <c r="H3491" i="3"/>
  <c r="H3492" i="3"/>
  <c r="H3493" i="3"/>
  <c r="H3494" i="3"/>
  <c r="H3495" i="3"/>
  <c r="H3496" i="3"/>
  <c r="H3497" i="3"/>
  <c r="H3498" i="3"/>
  <c r="H3499" i="3"/>
  <c r="H3500" i="3"/>
  <c r="H3501" i="3"/>
  <c r="H3502" i="3"/>
  <c r="H3505" i="3"/>
  <c r="H3506" i="3"/>
  <c r="H3507" i="3"/>
  <c r="H3509" i="3"/>
  <c r="H3510" i="3"/>
  <c r="H3511" i="3"/>
  <c r="H3512" i="3"/>
  <c r="H3513" i="3"/>
  <c r="H3514" i="3"/>
  <c r="H3515" i="3"/>
  <c r="H3516" i="3"/>
  <c r="H3517" i="3"/>
  <c r="H3518" i="3"/>
  <c r="H3519" i="3"/>
  <c r="H3520" i="3"/>
  <c r="H3521" i="3"/>
  <c r="H3522" i="3"/>
  <c r="H3525" i="3"/>
  <c r="H3526" i="3"/>
  <c r="H3527" i="3"/>
  <c r="H3529" i="3"/>
  <c r="H3530" i="3"/>
  <c r="H3531" i="3"/>
  <c r="H3532" i="3"/>
  <c r="H3533" i="3"/>
  <c r="H3534" i="3"/>
  <c r="H3535" i="3"/>
  <c r="H3536" i="3"/>
  <c r="H3537" i="3"/>
  <c r="H3538" i="3"/>
  <c r="H3539" i="3"/>
  <c r="H3540" i="3"/>
  <c r="H3541" i="3"/>
  <c r="H3542" i="3"/>
  <c r="H3545" i="3"/>
  <c r="H3546" i="3"/>
  <c r="H3547" i="3"/>
  <c r="H3549" i="3"/>
  <c r="H3550" i="3"/>
  <c r="H3551" i="3"/>
  <c r="H3552" i="3"/>
  <c r="H3553" i="3"/>
  <c r="H3554" i="3"/>
  <c r="H3555" i="3"/>
  <c r="H3556" i="3"/>
  <c r="H3557" i="3"/>
  <c r="H3558" i="3"/>
  <c r="H3559" i="3"/>
  <c r="H3560" i="3"/>
  <c r="H3561" i="3"/>
  <c r="H3562" i="3"/>
  <c r="H3563" i="3"/>
  <c r="H3564" i="3"/>
  <c r="H3565" i="3"/>
  <c r="H3566" i="3"/>
  <c r="H3569" i="3"/>
  <c r="H3570" i="3"/>
  <c r="H3571" i="3"/>
  <c r="H3573" i="3"/>
  <c r="H3574" i="3"/>
  <c r="H3575" i="3"/>
  <c r="H3576" i="3"/>
  <c r="H3577" i="3"/>
  <c r="H3578" i="3"/>
  <c r="H3579" i="3"/>
  <c r="H3580" i="3"/>
  <c r="H3581" i="3"/>
  <c r="H3582" i="3"/>
  <c r="H3583" i="3"/>
  <c r="H3584" i="3"/>
  <c r="H3585" i="3"/>
  <c r="H3586" i="3"/>
  <c r="H3587" i="3"/>
  <c r="H3588" i="3"/>
  <c r="H3591" i="3"/>
  <c r="H3592" i="3"/>
  <c r="H3593" i="3"/>
  <c r="H3595" i="3"/>
  <c r="H3596" i="3"/>
  <c r="H3597" i="3"/>
  <c r="H3598" i="3"/>
  <c r="H3599" i="3"/>
  <c r="H3600" i="3"/>
  <c r="H3601" i="3"/>
  <c r="H3602" i="3"/>
  <c r="H3603" i="3"/>
  <c r="H3604" i="3"/>
  <c r="H3605" i="3"/>
  <c r="H3606" i="3"/>
  <c r="H3607" i="3"/>
  <c r="H3608" i="3"/>
  <c r="H3609" i="3"/>
  <c r="H3610" i="3"/>
  <c r="H3611" i="3"/>
  <c r="H3614" i="3"/>
  <c r="H3615" i="3"/>
  <c r="H3616" i="3"/>
  <c r="H3618" i="3"/>
  <c r="H3619" i="3"/>
  <c r="H3620" i="3"/>
  <c r="H3621" i="3"/>
  <c r="H3622" i="3"/>
  <c r="H3623" i="3"/>
  <c r="H3624" i="3"/>
  <c r="H3625" i="3"/>
  <c r="H3626" i="3"/>
  <c r="H3627" i="3"/>
  <c r="H3628" i="3"/>
  <c r="H3629" i="3"/>
  <c r="H3630" i="3"/>
  <c r="H3631" i="3"/>
  <c r="H3632" i="3"/>
  <c r="H3633" i="3"/>
  <c r="H3636" i="3"/>
  <c r="H3637" i="3"/>
  <c r="H3638" i="3"/>
  <c r="H3639" i="3"/>
  <c r="H3640" i="3"/>
  <c r="H3643" i="3"/>
  <c r="H3644" i="3"/>
  <c r="H3645" i="3"/>
  <c r="H3646" i="3"/>
  <c r="H3647" i="3"/>
  <c r="H3650" i="3"/>
  <c r="H3651" i="3"/>
  <c r="H3653" i="3"/>
  <c r="H3654" i="3"/>
  <c r="H3655" i="3"/>
  <c r="H3656" i="3"/>
  <c r="H3657" i="3"/>
  <c r="H3658" i="3"/>
  <c r="H3659" i="3"/>
  <c r="H3662" i="3"/>
  <c r="H3663" i="3"/>
  <c r="H3664" i="3"/>
  <c r="H3666" i="3"/>
  <c r="H3667" i="3"/>
  <c r="H3668" i="3"/>
  <c r="H3669" i="3"/>
  <c r="H3670" i="3"/>
  <c r="H3671" i="3"/>
  <c r="H3674" i="3"/>
  <c r="H3675" i="3"/>
  <c r="H3676" i="3"/>
  <c r="H3678" i="3"/>
  <c r="H3679" i="3"/>
  <c r="H3680" i="3"/>
  <c r="H3681" i="3"/>
  <c r="H3682" i="3"/>
  <c r="H3683" i="3"/>
  <c r="H3684" i="3"/>
  <c r="H3687" i="3"/>
  <c r="H3688" i="3"/>
  <c r="H3689" i="3"/>
  <c r="H3691" i="3"/>
  <c r="H3692" i="3"/>
  <c r="H3693" i="3"/>
  <c r="H3694" i="3"/>
  <c r="H3695" i="3"/>
  <c r="H3696" i="3"/>
  <c r="H3697" i="3"/>
  <c r="H3700" i="3"/>
  <c r="H3701" i="3"/>
  <c r="H3702" i="3"/>
  <c r="H3704" i="3"/>
  <c r="H3705" i="3"/>
  <c r="H3706" i="3"/>
  <c r="H3707" i="3"/>
  <c r="H3708" i="3"/>
  <c r="H3709" i="3"/>
  <c r="H3710" i="3"/>
  <c r="H3713" i="3"/>
  <c r="H3714" i="3"/>
  <c r="H3715" i="3"/>
  <c r="H3717" i="3"/>
  <c r="H3718" i="3"/>
  <c r="H3719" i="3"/>
  <c r="H3720" i="3"/>
  <c r="H3721" i="3"/>
  <c r="H3722" i="3"/>
  <c r="H3723" i="3"/>
  <c r="H3724" i="3"/>
  <c r="H3725" i="3"/>
  <c r="H3726" i="3"/>
  <c r="H3727" i="3"/>
  <c r="H3728" i="3"/>
  <c r="H3729" i="3"/>
  <c r="H3732" i="3"/>
  <c r="H3733" i="3"/>
  <c r="H3734" i="3"/>
  <c r="H3735" i="3"/>
  <c r="H3736" i="3"/>
  <c r="H3739" i="3"/>
  <c r="H3740" i="3"/>
  <c r="H3741" i="3"/>
  <c r="H3743" i="3"/>
  <c r="H3744" i="3"/>
  <c r="H3745" i="3"/>
  <c r="H3746" i="3"/>
  <c r="H3747" i="3"/>
  <c r="H3750" i="3"/>
  <c r="H3751" i="3"/>
  <c r="H3752" i="3"/>
  <c r="H3754" i="3"/>
  <c r="H3755" i="3"/>
  <c r="H3756" i="3"/>
  <c r="H3757" i="3"/>
  <c r="H3758" i="3"/>
  <c r="H3759" i="3"/>
  <c r="H3760" i="3"/>
  <c r="H3761" i="3"/>
  <c r="H3764" i="3"/>
  <c r="H3765" i="3"/>
  <c r="H3766" i="3"/>
  <c r="H3768" i="3"/>
  <c r="H3769" i="3"/>
  <c r="H3770" i="3"/>
  <c r="H3771" i="3"/>
  <c r="H3772" i="3"/>
  <c r="H3773" i="3"/>
  <c r="H3774" i="3"/>
  <c r="H3775" i="3"/>
  <c r="H3778" i="3"/>
  <c r="H3779" i="3"/>
  <c r="H3780" i="3"/>
  <c r="H3781" i="3"/>
  <c r="H3782" i="3"/>
  <c r="H3784" i="3"/>
  <c r="H3785" i="3"/>
  <c r="H3786" i="3"/>
  <c r="H3787" i="3"/>
  <c r="H3788" i="3"/>
  <c r="H3789" i="3"/>
  <c r="H3790" i="3"/>
  <c r="H3791" i="3"/>
  <c r="H3792" i="3"/>
  <c r="H3793" i="3"/>
  <c r="H3794" i="3"/>
  <c r="H3795" i="3"/>
  <c r="H3798" i="3"/>
  <c r="H3799" i="3"/>
  <c r="H3800" i="3"/>
  <c r="H3801" i="3"/>
  <c r="H3803" i="3"/>
  <c r="H3804" i="3"/>
  <c r="H3805" i="3"/>
  <c r="H3806" i="3"/>
  <c r="H3807" i="3"/>
  <c r="H3808" i="3"/>
  <c r="H3809" i="3"/>
  <c r="H3810" i="3"/>
  <c r="H3811" i="3"/>
  <c r="H3814" i="3"/>
  <c r="H3815" i="3"/>
  <c r="H3816" i="3"/>
  <c r="H3817" i="3"/>
  <c r="H3819" i="3"/>
  <c r="H3820" i="3"/>
  <c r="H3821" i="3"/>
  <c r="H3822" i="3"/>
  <c r="H3823" i="3"/>
  <c r="H3824" i="3"/>
  <c r="H3825" i="3"/>
  <c r="H3826" i="3"/>
  <c r="H3827" i="3"/>
  <c r="H3830" i="3"/>
  <c r="H3831" i="3"/>
  <c r="H3832" i="3"/>
  <c r="H3834" i="3"/>
  <c r="H3835" i="3"/>
  <c r="H3836" i="3"/>
  <c r="H3837" i="3"/>
  <c r="H3838" i="3"/>
  <c r="H3839" i="3"/>
  <c r="H3840" i="3"/>
  <c r="H3841" i="3"/>
  <c r="H3842" i="3"/>
  <c r="H3845" i="3"/>
  <c r="H3846" i="3"/>
  <c r="H3847" i="3"/>
  <c r="H3849" i="3"/>
  <c r="H3850" i="3"/>
  <c r="H3851" i="3"/>
  <c r="H3852" i="3"/>
  <c r="H3853" i="3"/>
  <c r="H3854" i="3"/>
  <c r="H3855" i="3"/>
  <c r="H3858" i="3"/>
  <c r="H3859" i="3"/>
  <c r="H3860" i="3"/>
  <c r="H3862" i="3"/>
  <c r="H3863" i="3"/>
  <c r="H3864" i="3"/>
  <c r="H3865" i="3"/>
  <c r="H3866" i="3"/>
  <c r="H3867" i="3"/>
  <c r="H3868" i="3"/>
  <c r="H3871" i="3"/>
  <c r="H3872" i="3"/>
  <c r="H3873" i="3"/>
  <c r="H3874" i="3"/>
  <c r="H3875" i="3"/>
  <c r="H3878" i="3"/>
  <c r="H3879" i="3"/>
  <c r="H3880" i="3"/>
  <c r="H3881" i="3"/>
  <c r="H3882" i="3"/>
  <c r="H3885" i="3"/>
  <c r="H3886" i="3"/>
  <c r="H3887" i="3"/>
  <c r="H3888" i="3"/>
  <c r="H3889" i="3"/>
  <c r="H3891" i="3"/>
  <c r="H3892" i="3"/>
  <c r="H3893" i="3"/>
  <c r="H3894" i="3"/>
  <c r="H3895" i="3"/>
  <c r="H3896" i="3"/>
  <c r="H3897" i="3"/>
  <c r="H3898" i="3"/>
  <c r="H3901" i="3"/>
  <c r="H3902" i="3"/>
  <c r="H3903" i="3"/>
  <c r="H3905" i="3"/>
  <c r="H3906" i="3"/>
  <c r="H3907" i="3"/>
  <c r="H3908" i="3"/>
  <c r="H3909" i="3"/>
  <c r="H3910" i="3"/>
  <c r="H3911" i="3"/>
  <c r="H3914" i="3"/>
  <c r="H3915" i="3"/>
  <c r="H3916" i="3"/>
  <c r="H3918" i="3"/>
  <c r="H3919" i="3"/>
  <c r="H3920" i="3"/>
  <c r="H3921" i="3"/>
  <c r="H3922" i="3"/>
  <c r="H3925" i="3"/>
  <c r="H3926" i="3"/>
  <c r="H3927" i="3"/>
  <c r="H3929" i="3"/>
  <c r="H3930" i="3"/>
  <c r="H3931" i="3"/>
  <c r="H3932" i="3"/>
  <c r="H3933" i="3"/>
  <c r="H3936" i="3"/>
  <c r="H3937" i="3"/>
  <c r="H3938" i="3"/>
  <c r="H3940" i="3"/>
  <c r="H3941" i="3"/>
  <c r="H3942" i="3"/>
  <c r="H3943" i="3"/>
  <c r="H3944" i="3"/>
  <c r="H3945" i="3"/>
  <c r="H3946" i="3"/>
  <c r="H3949" i="3"/>
  <c r="H3950" i="3"/>
  <c r="H3951" i="3"/>
  <c r="H3952" i="3"/>
  <c r="H3953" i="3"/>
  <c r="H3956" i="3"/>
  <c r="H3957" i="3"/>
  <c r="H3958" i="3"/>
  <c r="H3959" i="3"/>
  <c r="H3960" i="3"/>
  <c r="H3963" i="3"/>
  <c r="H3964" i="3"/>
  <c r="H3965" i="3"/>
  <c r="H3966" i="3"/>
  <c r="H3967" i="3"/>
  <c r="H3970" i="3"/>
  <c r="H3971" i="3"/>
  <c r="H3972" i="3"/>
  <c r="H3973" i="3"/>
  <c r="H3974" i="3"/>
  <c r="H3977" i="3"/>
  <c r="H3978" i="3"/>
  <c r="H3980" i="3"/>
  <c r="H3981" i="3"/>
  <c r="H3982" i="3"/>
  <c r="H3983" i="3"/>
  <c r="H3984" i="3"/>
  <c r="H3987" i="3"/>
  <c r="H3988" i="3"/>
  <c r="H3989" i="3"/>
  <c r="H3991" i="3"/>
  <c r="H3992" i="3"/>
  <c r="H3993" i="3"/>
  <c r="H3994" i="3"/>
  <c r="H3995" i="3"/>
  <c r="H3996" i="3"/>
  <c r="H3997" i="3"/>
  <c r="H4000" i="3"/>
  <c r="H4001" i="3"/>
  <c r="H4002" i="3"/>
  <c r="H4004" i="3"/>
  <c r="H4005" i="3"/>
  <c r="H4006" i="3"/>
  <c r="H4007" i="3"/>
  <c r="H4008" i="3"/>
  <c r="H4009" i="3"/>
  <c r="H4012" i="3"/>
  <c r="H4013" i="3"/>
  <c r="H4014" i="3"/>
  <c r="H4016" i="3"/>
  <c r="H4017" i="3"/>
  <c r="H4018" i="3"/>
  <c r="H4019" i="3"/>
  <c r="H4020" i="3"/>
  <c r="H4021" i="3"/>
  <c r="H4024" i="3"/>
  <c r="H4025" i="3"/>
  <c r="H4026" i="3"/>
  <c r="H4028" i="3"/>
  <c r="H4029" i="3"/>
  <c r="H4030" i="3"/>
  <c r="H4031" i="3"/>
  <c r="H4032" i="3"/>
  <c r="H4033" i="3"/>
  <c r="H4036" i="3"/>
  <c r="H4037" i="3"/>
  <c r="H4038" i="3"/>
  <c r="H4040" i="3"/>
  <c r="H4041" i="3"/>
  <c r="H4042" i="3"/>
  <c r="H4043" i="3"/>
  <c r="H4044" i="3"/>
  <c r="H4045" i="3"/>
  <c r="H4046" i="3"/>
  <c r="H4047" i="3"/>
  <c r="H4050" i="3"/>
  <c r="H4051" i="3"/>
  <c r="H4052" i="3"/>
  <c r="H4054" i="3"/>
  <c r="H4055" i="3"/>
  <c r="H4056" i="3"/>
  <c r="H4057" i="3"/>
  <c r="H4058" i="3"/>
  <c r="H4059" i="3"/>
  <c r="H4060" i="3"/>
  <c r="H4061" i="3"/>
  <c r="H4062" i="3"/>
  <c r="H4065" i="3"/>
  <c r="H4066" i="3"/>
  <c r="H4067" i="3"/>
  <c r="H4069" i="3"/>
  <c r="H4070" i="3"/>
  <c r="H4071" i="3"/>
  <c r="H4072" i="3"/>
  <c r="H4073" i="3"/>
  <c r="H4074" i="3"/>
  <c r="H4075" i="3"/>
  <c r="H4076" i="3"/>
  <c r="H4079" i="3"/>
  <c r="H4080" i="3"/>
  <c r="H4082" i="3"/>
  <c r="H4083" i="3"/>
  <c r="H4084" i="3"/>
  <c r="H4085" i="3"/>
  <c r="H4086" i="3"/>
  <c r="H4089" i="3"/>
  <c r="H4090" i="3"/>
  <c r="H4091" i="3"/>
  <c r="H4093" i="3"/>
  <c r="H4094" i="3"/>
  <c r="H4095" i="3"/>
  <c r="H4096" i="3"/>
  <c r="H4097" i="3"/>
  <c r="H4100" i="3"/>
  <c r="H4101" i="3"/>
  <c r="H4103" i="3"/>
  <c r="H4104" i="3"/>
  <c r="H4105" i="3"/>
  <c r="H4106" i="3"/>
  <c r="H4107" i="3"/>
  <c r="H4108" i="3"/>
  <c r="H4109" i="3"/>
  <c r="H4112" i="3"/>
  <c r="H4113" i="3"/>
  <c r="H4115" i="3"/>
  <c r="H4116" i="3"/>
  <c r="H4117" i="3"/>
  <c r="H4118" i="3"/>
  <c r="H4119" i="3"/>
  <c r="H4120" i="3"/>
  <c r="H4123" i="3"/>
  <c r="H4124" i="3"/>
  <c r="H4125" i="3"/>
  <c r="H4126" i="3"/>
  <c r="H4127" i="3"/>
  <c r="H4128" i="3"/>
  <c r="H4129" i="3"/>
  <c r="H4131" i="3"/>
  <c r="H4132" i="3"/>
  <c r="H4133" i="3"/>
  <c r="H4134" i="3"/>
  <c r="H4135" i="3"/>
  <c r="H4136" i="3"/>
  <c r="H4137" i="3"/>
  <c r="H4138" i="3"/>
  <c r="H4139" i="3"/>
  <c r="H4140" i="3"/>
  <c r="H4141" i="3"/>
  <c r="H4142" i="3"/>
  <c r="H4143" i="3"/>
  <c r="H4144" i="3"/>
  <c r="H4145" i="3"/>
  <c r="H4146" i="3"/>
  <c r="H4147" i="3"/>
  <c r="H4148" i="3"/>
  <c r="H4149" i="3"/>
  <c r="H4150" i="3"/>
  <c r="H4151" i="3"/>
  <c r="H4152" i="3"/>
  <c r="H4153" i="3"/>
  <c r="H4154" i="3"/>
  <c r="H4155" i="3"/>
  <c r="H4158" i="3"/>
  <c r="H4159" i="3"/>
  <c r="H4160" i="3"/>
  <c r="H4162" i="3"/>
  <c r="H4163" i="3"/>
  <c r="H4164" i="3"/>
  <c r="H4165" i="3"/>
  <c r="H4166" i="3"/>
  <c r="H4167" i="3"/>
  <c r="H4168" i="3"/>
  <c r="H4169" i="3"/>
  <c r="H4170" i="3"/>
  <c r="H4171" i="3"/>
  <c r="H4172" i="3"/>
  <c r="H4173" i="3"/>
  <c r="H4174" i="3"/>
  <c r="H4175" i="3"/>
  <c r="H4176" i="3"/>
  <c r="H4177" i="3"/>
  <c r="H4178" i="3"/>
  <c r="H4179" i="3"/>
  <c r="H4180" i="3"/>
  <c r="H4184" i="3"/>
  <c r="H4185" i="3"/>
  <c r="H4186" i="3"/>
  <c r="H4187" i="3"/>
  <c r="H4189" i="3"/>
  <c r="H4190" i="3"/>
  <c r="H4191" i="3"/>
  <c r="H4192" i="3"/>
  <c r="H4193" i="3"/>
  <c r="H4194" i="3"/>
  <c r="H4195" i="3"/>
  <c r="H4196" i="3"/>
  <c r="H4197" i="3"/>
  <c r="H4198" i="3"/>
  <c r="H4199" i="3"/>
  <c r="H4200" i="3"/>
  <c r="H4201" i="3"/>
  <c r="H4202" i="3"/>
  <c r="H4203" i="3"/>
  <c r="H4204" i="3"/>
  <c r="H4205" i="3"/>
  <c r="H4206" i="3"/>
  <c r="H4207" i="3"/>
  <c r="H4208" i="3"/>
  <c r="H4209" i="3"/>
  <c r="H4212" i="3"/>
  <c r="H4213" i="3"/>
  <c r="H4214" i="3"/>
  <c r="H4215" i="3"/>
  <c r="H4216" i="3"/>
  <c r="H4217" i="3"/>
  <c r="H4219" i="3"/>
  <c r="H4220" i="3"/>
  <c r="H4221" i="3"/>
  <c r="H4222" i="3"/>
  <c r="H4223" i="3"/>
  <c r="H4224" i="3"/>
  <c r="H4225" i="3"/>
  <c r="H4226" i="3"/>
  <c r="H4227" i="3"/>
  <c r="H4228" i="3"/>
  <c r="H4229" i="3"/>
  <c r="H4230" i="3"/>
  <c r="H4231" i="3"/>
  <c r="H4232" i="3"/>
  <c r="H4233" i="3"/>
  <c r="H4234" i="3"/>
  <c r="H4235" i="3"/>
  <c r="H4236" i="3"/>
  <c r="H4237" i="3"/>
  <c r="H4238" i="3"/>
  <c r="H4239" i="3"/>
  <c r="H4240" i="3"/>
  <c r="H4241" i="3"/>
  <c r="H4242" i="3"/>
  <c r="H4243" i="3"/>
  <c r="H4246" i="3"/>
  <c r="H4247" i="3"/>
  <c r="H4248" i="3"/>
  <c r="H4249" i="3"/>
  <c r="H4250" i="3"/>
  <c r="H4251" i="3"/>
  <c r="H4252" i="3"/>
  <c r="H4253" i="3"/>
  <c r="H4254" i="3"/>
  <c r="H4256" i="3"/>
  <c r="H4257" i="3"/>
  <c r="H4258" i="3"/>
  <c r="H4259" i="3"/>
  <c r="H4260" i="3"/>
  <c r="H4261" i="3"/>
  <c r="H4262" i="3"/>
  <c r="H4263" i="3"/>
  <c r="H4264" i="3"/>
  <c r="H4265" i="3"/>
  <c r="H4266" i="3"/>
  <c r="H4267" i="3"/>
  <c r="H4268" i="3"/>
  <c r="H4269" i="3"/>
  <c r="H4270" i="3"/>
  <c r="H4271" i="3"/>
  <c r="H4272" i="3"/>
  <c r="H4273" i="3"/>
  <c r="H4274" i="3"/>
  <c r="H4275" i="3"/>
  <c r="H4276" i="3"/>
  <c r="H4279" i="3"/>
  <c r="H4280" i="3"/>
  <c r="H4281" i="3"/>
  <c r="H4283" i="3"/>
  <c r="H4284" i="3"/>
  <c r="H4285" i="3"/>
  <c r="H4286" i="3"/>
  <c r="H4287" i="3"/>
  <c r="H4288" i="3"/>
  <c r="H4289" i="3"/>
  <c r="H4290" i="3"/>
  <c r="H4293" i="3"/>
  <c r="H4294" i="3"/>
  <c r="H4295" i="3"/>
  <c r="H4297" i="3"/>
  <c r="H4298" i="3"/>
  <c r="H4299" i="3"/>
  <c r="H4300" i="3"/>
  <c r="H4301" i="3"/>
  <c r="H4302" i="3"/>
  <c r="H4303" i="3"/>
  <c r="H4304" i="3"/>
  <c r="H4305" i="3"/>
  <c r="H4308" i="3"/>
  <c r="H4309" i="3"/>
  <c r="H4310" i="3"/>
  <c r="H4311" i="3"/>
  <c r="H4312" i="3"/>
  <c r="H4315" i="3"/>
  <c r="H4316" i="3"/>
  <c r="H4317" i="3"/>
  <c r="H4318" i="3"/>
  <c r="H4319" i="3"/>
  <c r="H4322" i="3"/>
  <c r="H4323" i="3"/>
  <c r="H4324" i="3"/>
  <c r="H4326" i="3"/>
  <c r="H4327" i="3"/>
  <c r="H4328" i="3"/>
  <c r="H4329" i="3"/>
  <c r="H4330" i="3"/>
  <c r="H4331" i="3"/>
  <c r="H4332" i="3"/>
  <c r="H4335" i="3"/>
  <c r="H4336" i="3"/>
  <c r="H4337" i="3"/>
  <c r="H4338" i="3"/>
  <c r="H4340" i="3"/>
  <c r="H4341" i="3"/>
  <c r="H4342" i="3"/>
  <c r="H4343" i="3"/>
  <c r="H4344" i="3"/>
  <c r="H4345" i="3"/>
  <c r="H4346" i="3"/>
  <c r="H4347" i="3"/>
  <c r="H4348" i="3"/>
  <c r="H4349" i="3"/>
  <c r="H4350" i="3"/>
  <c r="H4351" i="3"/>
  <c r="H4352" i="3"/>
  <c r="H4353" i="3"/>
  <c r="H4354" i="3"/>
  <c r="H4355" i="3"/>
  <c r="H18" i="7" l="1"/>
  <c r="H10" i="7"/>
  <c r="J1718" i="1" l="1"/>
  <c r="I1718" i="1"/>
  <c r="J1717" i="1"/>
  <c r="I1717" i="1"/>
  <c r="J1716" i="1"/>
  <c r="I1716" i="1"/>
  <c r="J1715" i="1"/>
  <c r="I1715" i="1"/>
  <c r="J1714" i="1"/>
  <c r="I1714" i="1"/>
  <c r="J1713" i="1"/>
  <c r="I1713" i="1"/>
  <c r="J1712" i="1"/>
  <c r="I1712" i="1"/>
  <c r="J1711" i="1"/>
  <c r="I1711" i="1"/>
  <c r="J1710" i="1"/>
  <c r="I1710" i="1"/>
  <c r="J1709" i="1"/>
  <c r="I1709" i="1"/>
  <c r="J1708" i="1"/>
  <c r="I1708" i="1"/>
  <c r="J1707" i="1"/>
  <c r="I1707" i="1"/>
  <c r="J1706" i="1"/>
  <c r="I1706" i="1"/>
  <c r="J1705" i="1"/>
  <c r="I1705" i="1"/>
  <c r="J1704" i="1"/>
  <c r="I1704" i="1"/>
  <c r="J1703" i="1"/>
  <c r="I1703" i="1"/>
  <c r="J1702" i="1"/>
  <c r="I1702" i="1"/>
  <c r="J1701" i="1"/>
  <c r="I1701" i="1"/>
  <c r="J1700" i="1"/>
  <c r="I1700" i="1"/>
  <c r="J1699" i="1"/>
  <c r="I1699" i="1"/>
  <c r="J1698" i="1"/>
  <c r="I1698" i="1"/>
  <c r="J1697" i="1"/>
  <c r="I1697" i="1"/>
  <c r="J1696" i="1"/>
  <c r="I1696" i="1"/>
  <c r="J1695" i="1"/>
  <c r="I1695" i="1"/>
  <c r="J1694" i="1"/>
  <c r="I1694" i="1"/>
  <c r="J1693" i="1"/>
  <c r="I1693" i="1"/>
  <c r="J1692" i="1"/>
  <c r="I1692" i="1"/>
  <c r="J1691" i="1"/>
  <c r="I1691" i="1"/>
  <c r="J1690" i="1"/>
  <c r="I1690" i="1"/>
  <c r="J1689" i="1"/>
  <c r="I1689" i="1"/>
  <c r="J1688" i="1"/>
  <c r="I1688" i="1"/>
  <c r="J1687" i="1"/>
  <c r="I1687" i="1"/>
  <c r="J1686" i="1"/>
  <c r="I1686" i="1"/>
  <c r="J1685" i="1"/>
  <c r="I1685" i="1"/>
  <c r="J1684" i="1"/>
  <c r="I1684" i="1"/>
  <c r="J1683" i="1"/>
  <c r="I1683" i="1"/>
  <c r="J1682" i="1"/>
  <c r="I1682" i="1"/>
  <c r="J1679" i="1"/>
  <c r="I1679" i="1"/>
  <c r="J1678" i="1"/>
  <c r="I1678" i="1"/>
  <c r="J1675" i="1"/>
  <c r="I1675" i="1"/>
  <c r="J1674" i="1"/>
  <c r="I1674" i="1"/>
  <c r="L1672" i="1"/>
  <c r="K1672" i="1"/>
  <c r="J1672" i="1"/>
  <c r="I1672" i="1"/>
  <c r="L1671" i="1"/>
  <c r="K1671" i="1"/>
  <c r="J1671" i="1"/>
  <c r="I1671" i="1"/>
  <c r="L1670" i="1"/>
  <c r="K1670" i="1"/>
  <c r="J1670" i="1"/>
  <c r="I1670" i="1"/>
  <c r="L1669" i="1"/>
  <c r="K1669" i="1"/>
  <c r="J1668" i="1"/>
  <c r="I1668" i="1"/>
  <c r="K1666" i="1"/>
  <c r="J1666" i="1"/>
  <c r="L1666" i="1" s="1"/>
  <c r="I1666" i="1"/>
  <c r="K1665" i="1"/>
  <c r="J1665" i="1"/>
  <c r="L1665" i="1" s="1"/>
  <c r="I1665" i="1"/>
  <c r="K1664" i="1"/>
  <c r="J1664" i="1"/>
  <c r="L1664" i="1" s="1"/>
  <c r="I1664" i="1"/>
  <c r="L1662" i="1"/>
  <c r="J1662" i="1"/>
  <c r="I1662" i="1"/>
  <c r="L1661" i="1"/>
  <c r="L1660" i="1" s="1"/>
  <c r="J1661" i="1"/>
  <c r="I1661" i="1"/>
  <c r="L1659" i="1"/>
  <c r="K1659" i="1"/>
  <c r="J1659" i="1"/>
  <c r="I1659" i="1"/>
  <c r="L1658" i="1"/>
  <c r="K1658" i="1"/>
  <c r="J1658" i="1"/>
  <c r="I1658" i="1"/>
  <c r="L1657" i="1"/>
  <c r="K1657" i="1"/>
  <c r="J1657" i="1"/>
  <c r="I1657" i="1"/>
  <c r="L1656" i="1"/>
  <c r="K1656" i="1"/>
  <c r="J1656" i="1"/>
  <c r="I1656" i="1"/>
  <c r="L1655" i="1"/>
  <c r="K1655" i="1"/>
  <c r="J1655" i="1"/>
  <c r="I1655" i="1"/>
  <c r="L1654" i="1"/>
  <c r="K1654" i="1"/>
  <c r="J1654" i="1"/>
  <c r="I1654" i="1"/>
  <c r="L1653" i="1"/>
  <c r="K1653" i="1"/>
  <c r="J1652" i="1"/>
  <c r="I1652" i="1"/>
  <c r="J1650" i="1"/>
  <c r="I1650" i="1"/>
  <c r="J1649" i="1"/>
  <c r="I1649" i="1"/>
  <c r="J1648" i="1"/>
  <c r="I1648" i="1"/>
  <c r="L1645" i="1"/>
  <c r="K1645" i="1"/>
  <c r="J1645" i="1"/>
  <c r="I1645" i="1"/>
  <c r="L1644" i="1"/>
  <c r="K1644" i="1"/>
  <c r="J1643" i="1"/>
  <c r="I1643" i="1"/>
  <c r="L1643" i="1" s="1"/>
  <c r="J1642" i="1"/>
  <c r="I1642" i="1"/>
  <c r="J1640" i="1"/>
  <c r="I1640" i="1"/>
  <c r="J1639" i="1"/>
  <c r="I1639" i="1"/>
  <c r="J1638" i="1"/>
  <c r="I1638" i="1"/>
  <c r="J1637" i="1"/>
  <c r="I1637" i="1"/>
  <c r="L1635" i="1"/>
  <c r="J1635" i="1"/>
  <c r="I1635" i="1"/>
  <c r="J1634" i="1"/>
  <c r="I1634" i="1"/>
  <c r="J1633" i="1"/>
  <c r="I1633" i="1"/>
  <c r="J1631" i="1"/>
  <c r="I1631" i="1"/>
  <c r="J1630" i="1"/>
  <c r="I1630" i="1"/>
  <c r="L1628" i="1"/>
  <c r="J1628" i="1"/>
  <c r="I1628" i="1"/>
  <c r="J1627" i="1"/>
  <c r="I1627" i="1"/>
  <c r="L1627" i="1" s="1"/>
  <c r="J1626" i="1"/>
  <c r="I1626" i="1"/>
  <c r="J1624" i="1"/>
  <c r="I1624" i="1"/>
  <c r="J1623" i="1"/>
  <c r="I1623" i="1"/>
  <c r="J1622" i="1"/>
  <c r="I1622" i="1"/>
  <c r="J1621" i="1"/>
  <c r="I1621" i="1"/>
  <c r="L1619" i="1"/>
  <c r="J1619" i="1"/>
  <c r="I1619" i="1"/>
  <c r="J1618" i="1"/>
  <c r="I1618" i="1"/>
  <c r="J1617" i="1"/>
  <c r="I1617" i="1"/>
  <c r="L1616" i="1"/>
  <c r="J1616" i="1"/>
  <c r="I1616" i="1"/>
  <c r="J1613" i="1"/>
  <c r="I1613" i="1"/>
  <c r="J1612" i="1"/>
  <c r="I1612" i="1"/>
  <c r="J1610" i="1"/>
  <c r="I1610" i="1"/>
  <c r="J1609" i="1"/>
  <c r="K1609" i="1" s="1"/>
  <c r="I1609" i="1"/>
  <c r="L1608" i="1"/>
  <c r="J1608" i="1"/>
  <c r="K1608" i="1" s="1"/>
  <c r="I1608" i="1"/>
  <c r="J1607" i="1"/>
  <c r="I1607" i="1"/>
  <c r="J1605" i="1"/>
  <c r="I1605" i="1"/>
  <c r="L1605" i="1" s="1"/>
  <c r="J1604" i="1"/>
  <c r="I1604" i="1"/>
  <c r="L1603" i="1"/>
  <c r="J1603" i="1"/>
  <c r="I1603" i="1"/>
  <c r="K1603" i="1" s="1"/>
  <c r="J1602" i="1"/>
  <c r="L1602" i="1" s="1"/>
  <c r="I1602" i="1"/>
  <c r="J1601" i="1"/>
  <c r="I1601" i="1"/>
  <c r="L1599" i="1"/>
  <c r="K1599" i="1"/>
  <c r="J1599" i="1"/>
  <c r="I1599" i="1"/>
  <c r="L1598" i="1"/>
  <c r="K1598" i="1"/>
  <c r="J1598" i="1"/>
  <c r="I1598" i="1"/>
  <c r="L1597" i="1"/>
  <c r="K1597" i="1"/>
  <c r="J1597" i="1"/>
  <c r="I1597" i="1"/>
  <c r="L1596" i="1"/>
  <c r="K1596" i="1"/>
  <c r="J1596" i="1"/>
  <c r="I1596" i="1"/>
  <c r="L1595" i="1"/>
  <c r="K1595" i="1"/>
  <c r="J1595" i="1"/>
  <c r="I1595" i="1"/>
  <c r="L1594" i="1"/>
  <c r="K1594" i="1"/>
  <c r="J1594" i="1"/>
  <c r="I1594" i="1"/>
  <c r="L1593" i="1"/>
  <c r="K1593" i="1"/>
  <c r="J1593" i="1"/>
  <c r="I1593" i="1"/>
  <c r="L1592" i="1"/>
  <c r="K1592" i="1"/>
  <c r="J1589" i="1"/>
  <c r="L1589" i="1" s="1"/>
  <c r="I1589" i="1"/>
  <c r="L1588" i="1"/>
  <c r="J1588" i="1"/>
  <c r="I1588" i="1"/>
  <c r="K1588" i="1" s="1"/>
  <c r="L1585" i="1"/>
  <c r="J1585" i="1"/>
  <c r="I1585" i="1"/>
  <c r="K1585" i="1" s="1"/>
  <c r="K1584" i="1" s="1"/>
  <c r="K1583" i="1" s="1"/>
  <c r="L1584" i="1"/>
  <c r="L1583" i="1" s="1"/>
  <c r="J1582" i="1"/>
  <c r="I1582" i="1"/>
  <c r="J1581" i="1"/>
  <c r="K1581" i="1" s="1"/>
  <c r="I1581" i="1"/>
  <c r="J1578" i="1"/>
  <c r="I1578" i="1"/>
  <c r="J1575" i="1"/>
  <c r="K1575" i="1" s="1"/>
  <c r="I1575" i="1"/>
  <c r="K1574" i="1"/>
  <c r="K1573" i="1" s="1"/>
  <c r="K1572" i="1" s="1"/>
  <c r="J1574" i="1"/>
  <c r="I1574" i="1"/>
  <c r="L1574" i="1" s="1"/>
  <c r="J1571" i="1"/>
  <c r="I1571" i="1"/>
  <c r="K1568" i="1"/>
  <c r="J1568" i="1"/>
  <c r="I1568" i="1"/>
  <c r="L1568" i="1" s="1"/>
  <c r="J1567" i="1"/>
  <c r="I1567" i="1"/>
  <c r="J1566" i="1"/>
  <c r="I1566" i="1"/>
  <c r="J1565" i="1"/>
  <c r="K1565" i="1" s="1"/>
  <c r="I1565" i="1"/>
  <c r="K1564" i="1"/>
  <c r="J1564" i="1"/>
  <c r="I1564" i="1"/>
  <c r="L1564" i="1" s="1"/>
  <c r="J1563" i="1"/>
  <c r="I1563" i="1"/>
  <c r="K1563" i="1" s="1"/>
  <c r="J1562" i="1"/>
  <c r="I1562" i="1"/>
  <c r="J1561" i="1"/>
  <c r="K1561" i="1" s="1"/>
  <c r="I1561" i="1"/>
  <c r="K1560" i="1"/>
  <c r="J1560" i="1"/>
  <c r="I1560" i="1"/>
  <c r="L1560" i="1" s="1"/>
  <c r="J1559" i="1"/>
  <c r="I1559" i="1"/>
  <c r="K1557" i="1"/>
  <c r="J1557" i="1"/>
  <c r="I1557" i="1"/>
  <c r="L1557" i="1" s="1"/>
  <c r="K1556" i="1"/>
  <c r="J1556" i="1"/>
  <c r="I1556" i="1"/>
  <c r="L1556" i="1" s="1"/>
  <c r="K1555" i="1"/>
  <c r="J1555" i="1"/>
  <c r="I1555" i="1"/>
  <c r="L1555" i="1" s="1"/>
  <c r="K1554" i="1"/>
  <c r="J1554" i="1"/>
  <c r="I1554" i="1"/>
  <c r="L1554" i="1" s="1"/>
  <c r="K1553" i="1"/>
  <c r="J1553" i="1"/>
  <c r="I1553" i="1"/>
  <c r="L1553" i="1" s="1"/>
  <c r="K1552" i="1"/>
  <c r="J1552" i="1"/>
  <c r="I1552" i="1"/>
  <c r="L1552" i="1" s="1"/>
  <c r="K1551" i="1"/>
  <c r="J1551" i="1"/>
  <c r="I1551" i="1"/>
  <c r="L1551" i="1" s="1"/>
  <c r="K1550" i="1"/>
  <c r="J1550" i="1"/>
  <c r="I1550" i="1"/>
  <c r="L1550" i="1" s="1"/>
  <c r="K1549" i="1"/>
  <c r="J1549" i="1"/>
  <c r="I1549" i="1"/>
  <c r="L1549" i="1" s="1"/>
  <c r="K1548" i="1"/>
  <c r="J1548" i="1"/>
  <c r="I1548" i="1"/>
  <c r="L1548" i="1" s="1"/>
  <c r="K1547" i="1"/>
  <c r="J1547" i="1"/>
  <c r="I1547" i="1"/>
  <c r="L1547" i="1" s="1"/>
  <c r="J1546" i="1"/>
  <c r="I1546" i="1"/>
  <c r="L1546" i="1" s="1"/>
  <c r="J1545" i="1"/>
  <c r="I1545" i="1"/>
  <c r="K1544" i="1"/>
  <c r="J1544" i="1"/>
  <c r="I1544" i="1"/>
  <c r="L1544" i="1" s="1"/>
  <c r="K1543" i="1"/>
  <c r="J1543" i="1"/>
  <c r="I1543" i="1"/>
  <c r="L1543" i="1" s="1"/>
  <c r="J1541" i="1"/>
  <c r="K1541" i="1" s="1"/>
  <c r="I1541" i="1"/>
  <c r="J1540" i="1"/>
  <c r="I1540" i="1"/>
  <c r="J1539" i="1"/>
  <c r="I1539" i="1"/>
  <c r="K1539" i="1" s="1"/>
  <c r="J1538" i="1"/>
  <c r="I1538" i="1"/>
  <c r="L1538" i="1" s="1"/>
  <c r="J1537" i="1"/>
  <c r="K1537" i="1" s="1"/>
  <c r="I1537" i="1"/>
  <c r="K1536" i="1"/>
  <c r="J1536" i="1"/>
  <c r="I1536" i="1"/>
  <c r="L1536" i="1" s="1"/>
  <c r="J1535" i="1"/>
  <c r="I1535" i="1"/>
  <c r="K1535" i="1" s="1"/>
  <c r="K1534" i="1"/>
  <c r="J1534" i="1"/>
  <c r="I1534" i="1"/>
  <c r="L1534" i="1" s="1"/>
  <c r="J1533" i="1"/>
  <c r="K1533" i="1" s="1"/>
  <c r="I1533" i="1"/>
  <c r="J1532" i="1"/>
  <c r="I1532" i="1"/>
  <c r="J1531" i="1"/>
  <c r="I1531" i="1"/>
  <c r="K1531" i="1" s="1"/>
  <c r="J1530" i="1"/>
  <c r="I1530" i="1"/>
  <c r="L1530" i="1" s="1"/>
  <c r="J1529" i="1"/>
  <c r="K1529" i="1" s="1"/>
  <c r="I1529" i="1"/>
  <c r="K1528" i="1"/>
  <c r="J1528" i="1"/>
  <c r="I1528" i="1"/>
  <c r="L1528" i="1" s="1"/>
  <c r="J1527" i="1"/>
  <c r="I1527" i="1"/>
  <c r="K1527" i="1" s="1"/>
  <c r="K1526" i="1"/>
  <c r="J1526" i="1"/>
  <c r="I1526" i="1"/>
  <c r="L1526" i="1" s="1"/>
  <c r="J1525" i="1"/>
  <c r="K1525" i="1" s="1"/>
  <c r="I1525" i="1"/>
  <c r="J1524" i="1"/>
  <c r="I1524" i="1"/>
  <c r="J1523" i="1"/>
  <c r="I1523" i="1"/>
  <c r="K1523" i="1" s="1"/>
  <c r="K1521" i="1"/>
  <c r="J1521" i="1"/>
  <c r="I1521" i="1"/>
  <c r="L1521" i="1" s="1"/>
  <c r="J1520" i="1"/>
  <c r="I1520" i="1"/>
  <c r="L1520" i="1" s="1"/>
  <c r="J1519" i="1"/>
  <c r="I1519" i="1"/>
  <c r="K1518" i="1"/>
  <c r="J1518" i="1"/>
  <c r="I1518" i="1"/>
  <c r="L1518" i="1" s="1"/>
  <c r="K1517" i="1"/>
  <c r="J1517" i="1"/>
  <c r="I1517" i="1"/>
  <c r="L1517" i="1" s="1"/>
  <c r="J1516" i="1"/>
  <c r="I1516" i="1"/>
  <c r="L1516" i="1" s="1"/>
  <c r="J1515" i="1"/>
  <c r="I1515" i="1"/>
  <c r="K1514" i="1"/>
  <c r="J1514" i="1"/>
  <c r="I1514" i="1"/>
  <c r="L1514" i="1" s="1"/>
  <c r="K1513" i="1"/>
  <c r="J1513" i="1"/>
  <c r="I1513" i="1"/>
  <c r="L1513" i="1" s="1"/>
  <c r="J1512" i="1"/>
  <c r="I1512" i="1"/>
  <c r="L1512" i="1" s="1"/>
  <c r="J1511" i="1"/>
  <c r="I1511" i="1"/>
  <c r="K1510" i="1"/>
  <c r="J1510" i="1"/>
  <c r="I1510" i="1"/>
  <c r="L1510" i="1" s="1"/>
  <c r="K1509" i="1"/>
  <c r="J1509" i="1"/>
  <c r="I1509" i="1"/>
  <c r="L1509" i="1" s="1"/>
  <c r="J1508" i="1"/>
  <c r="I1508" i="1"/>
  <c r="L1508" i="1" s="1"/>
  <c r="J1507" i="1"/>
  <c r="I1507" i="1"/>
  <c r="K1506" i="1"/>
  <c r="J1506" i="1"/>
  <c r="I1506" i="1"/>
  <c r="L1506" i="1" s="1"/>
  <c r="K1505" i="1"/>
  <c r="J1505" i="1"/>
  <c r="I1505" i="1"/>
  <c r="L1505" i="1" s="1"/>
  <c r="J1504" i="1"/>
  <c r="I1504" i="1"/>
  <c r="L1504" i="1" s="1"/>
  <c r="J1503" i="1"/>
  <c r="I1503" i="1"/>
  <c r="K1502" i="1"/>
  <c r="J1502" i="1"/>
  <c r="I1502" i="1"/>
  <c r="L1502" i="1" s="1"/>
  <c r="K1501" i="1"/>
  <c r="J1501" i="1"/>
  <c r="I1501" i="1"/>
  <c r="L1501" i="1" s="1"/>
  <c r="J1500" i="1"/>
  <c r="I1500" i="1"/>
  <c r="L1500" i="1" s="1"/>
  <c r="J1499" i="1"/>
  <c r="I1499" i="1"/>
  <c r="K1498" i="1"/>
  <c r="J1498" i="1"/>
  <c r="I1498" i="1"/>
  <c r="L1498" i="1" s="1"/>
  <c r="K1497" i="1"/>
  <c r="J1497" i="1"/>
  <c r="I1497" i="1"/>
  <c r="L1497" i="1" s="1"/>
  <c r="J1496" i="1"/>
  <c r="I1496" i="1"/>
  <c r="L1496" i="1" s="1"/>
  <c r="J1495" i="1"/>
  <c r="I1495" i="1"/>
  <c r="J1493" i="1"/>
  <c r="K1493" i="1" s="1"/>
  <c r="I1493" i="1"/>
  <c r="K1492" i="1"/>
  <c r="J1492" i="1"/>
  <c r="I1492" i="1"/>
  <c r="L1492" i="1" s="1"/>
  <c r="J1491" i="1"/>
  <c r="I1491" i="1"/>
  <c r="L1491" i="1" s="1"/>
  <c r="J1490" i="1"/>
  <c r="I1490" i="1"/>
  <c r="K1489" i="1"/>
  <c r="J1489" i="1"/>
  <c r="I1489" i="1"/>
  <c r="L1489" i="1" s="1"/>
  <c r="K1488" i="1"/>
  <c r="J1488" i="1"/>
  <c r="I1488" i="1"/>
  <c r="L1488" i="1" s="1"/>
  <c r="J1487" i="1"/>
  <c r="I1487" i="1"/>
  <c r="L1487" i="1" s="1"/>
  <c r="J1486" i="1"/>
  <c r="I1486" i="1"/>
  <c r="K1485" i="1"/>
  <c r="J1485" i="1"/>
  <c r="I1485" i="1"/>
  <c r="L1485" i="1" s="1"/>
  <c r="K1484" i="1"/>
  <c r="J1484" i="1"/>
  <c r="I1484" i="1"/>
  <c r="L1484" i="1" s="1"/>
  <c r="J1483" i="1"/>
  <c r="I1483" i="1"/>
  <c r="L1483" i="1" s="1"/>
  <c r="J1482" i="1"/>
  <c r="I1482" i="1"/>
  <c r="J1480" i="1"/>
  <c r="I1480" i="1"/>
  <c r="K1479" i="1"/>
  <c r="J1479" i="1"/>
  <c r="I1479" i="1"/>
  <c r="L1479" i="1" s="1"/>
  <c r="K1478" i="1"/>
  <c r="J1478" i="1"/>
  <c r="I1478" i="1"/>
  <c r="L1478" i="1" s="1"/>
  <c r="J1477" i="1"/>
  <c r="I1477" i="1"/>
  <c r="L1477" i="1" s="1"/>
  <c r="J1476" i="1"/>
  <c r="I1476" i="1"/>
  <c r="K1475" i="1"/>
  <c r="J1475" i="1"/>
  <c r="I1475" i="1"/>
  <c r="L1475" i="1" s="1"/>
  <c r="K1474" i="1"/>
  <c r="J1474" i="1"/>
  <c r="I1474" i="1"/>
  <c r="L1474" i="1" s="1"/>
  <c r="J1473" i="1"/>
  <c r="I1473" i="1"/>
  <c r="L1473" i="1" s="1"/>
  <c r="J1472" i="1"/>
  <c r="I1472" i="1"/>
  <c r="J1471" i="1"/>
  <c r="I1471" i="1"/>
  <c r="J1470" i="1"/>
  <c r="I1470" i="1"/>
  <c r="J1469" i="1"/>
  <c r="I1469" i="1"/>
  <c r="J1468" i="1"/>
  <c r="I1468" i="1"/>
  <c r="J1467" i="1"/>
  <c r="I1467" i="1"/>
  <c r="J1466" i="1"/>
  <c r="I1466" i="1"/>
  <c r="J1465" i="1"/>
  <c r="I1465" i="1"/>
  <c r="J1464" i="1"/>
  <c r="I1464" i="1"/>
  <c r="J1463" i="1"/>
  <c r="I1463" i="1"/>
  <c r="J1462" i="1"/>
  <c r="I1462" i="1"/>
  <c r="J1461" i="1"/>
  <c r="I1461" i="1"/>
  <c r="J1460" i="1"/>
  <c r="I1460" i="1"/>
  <c r="J1459" i="1"/>
  <c r="I1459" i="1"/>
  <c r="J1458" i="1"/>
  <c r="I1458" i="1"/>
  <c r="J1457" i="1"/>
  <c r="I1457" i="1"/>
  <c r="J1456" i="1"/>
  <c r="I1456" i="1"/>
  <c r="J1455" i="1"/>
  <c r="I1455" i="1"/>
  <c r="J1454" i="1"/>
  <c r="I1454" i="1"/>
  <c r="J1453" i="1"/>
  <c r="I1453" i="1"/>
  <c r="J1452" i="1"/>
  <c r="I1452" i="1"/>
  <c r="J1451" i="1"/>
  <c r="I1451" i="1"/>
  <c r="J1450" i="1"/>
  <c r="I1450" i="1"/>
  <c r="J1449" i="1"/>
  <c r="I1449" i="1"/>
  <c r="J1448" i="1"/>
  <c r="I1448" i="1"/>
  <c r="J1447" i="1"/>
  <c r="I1447" i="1"/>
  <c r="J1446" i="1"/>
  <c r="I1446" i="1"/>
  <c r="J1445" i="1"/>
  <c r="I1445" i="1"/>
  <c r="J1444" i="1"/>
  <c r="I1444" i="1"/>
  <c r="J1443" i="1"/>
  <c r="I1443" i="1"/>
  <c r="J1442" i="1"/>
  <c r="I1442" i="1"/>
  <c r="J1440" i="1"/>
  <c r="I1440" i="1"/>
  <c r="J1439" i="1"/>
  <c r="I1439" i="1"/>
  <c r="J1438" i="1"/>
  <c r="K1438" i="1" s="1"/>
  <c r="I1438" i="1"/>
  <c r="K1437" i="1"/>
  <c r="J1437" i="1"/>
  <c r="I1437" i="1"/>
  <c r="L1437" i="1" s="1"/>
  <c r="J1436" i="1"/>
  <c r="I1436" i="1"/>
  <c r="K1436" i="1" s="1"/>
  <c r="J1435" i="1"/>
  <c r="I1435" i="1"/>
  <c r="J1434" i="1"/>
  <c r="K1434" i="1" s="1"/>
  <c r="I1434" i="1"/>
  <c r="K1433" i="1"/>
  <c r="J1433" i="1"/>
  <c r="I1433" i="1"/>
  <c r="L1433" i="1" s="1"/>
  <c r="J1432" i="1"/>
  <c r="I1432" i="1"/>
  <c r="J1431" i="1"/>
  <c r="I1431" i="1"/>
  <c r="J1430" i="1"/>
  <c r="K1430" i="1" s="1"/>
  <c r="I1430" i="1"/>
  <c r="K1429" i="1"/>
  <c r="J1429" i="1"/>
  <c r="I1429" i="1"/>
  <c r="L1429" i="1" s="1"/>
  <c r="J1428" i="1"/>
  <c r="I1428" i="1"/>
  <c r="J1427" i="1"/>
  <c r="I1427" i="1"/>
  <c r="J1426" i="1"/>
  <c r="K1426" i="1" s="1"/>
  <c r="I1426" i="1"/>
  <c r="K1425" i="1"/>
  <c r="J1425" i="1"/>
  <c r="I1425" i="1"/>
  <c r="L1425" i="1" s="1"/>
  <c r="J1424" i="1"/>
  <c r="I1424" i="1"/>
  <c r="J1423" i="1"/>
  <c r="I1423" i="1"/>
  <c r="J1422" i="1"/>
  <c r="K1422" i="1" s="1"/>
  <c r="I1422" i="1"/>
  <c r="K1421" i="1"/>
  <c r="J1421" i="1"/>
  <c r="I1421" i="1"/>
  <c r="L1421" i="1" s="1"/>
  <c r="J1420" i="1"/>
  <c r="I1420" i="1"/>
  <c r="K1420" i="1" s="1"/>
  <c r="J1419" i="1"/>
  <c r="I1419" i="1"/>
  <c r="J1418" i="1"/>
  <c r="K1418" i="1" s="1"/>
  <c r="I1418" i="1"/>
  <c r="K1417" i="1"/>
  <c r="J1417" i="1"/>
  <c r="I1417" i="1"/>
  <c r="L1417" i="1" s="1"/>
  <c r="J1416" i="1"/>
  <c r="I1416" i="1"/>
  <c r="J1415" i="1"/>
  <c r="I1415" i="1"/>
  <c r="J1414" i="1"/>
  <c r="K1414" i="1" s="1"/>
  <c r="I1414" i="1"/>
  <c r="K1413" i="1"/>
  <c r="J1413" i="1"/>
  <c r="I1413" i="1"/>
  <c r="L1413" i="1" s="1"/>
  <c r="J1412" i="1"/>
  <c r="I1412" i="1"/>
  <c r="J1411" i="1"/>
  <c r="I1411" i="1"/>
  <c r="J1410" i="1"/>
  <c r="K1410" i="1" s="1"/>
  <c r="I1410" i="1"/>
  <c r="K1409" i="1"/>
  <c r="J1409" i="1"/>
  <c r="I1409" i="1"/>
  <c r="L1409" i="1" s="1"/>
  <c r="J1408" i="1"/>
  <c r="I1408" i="1"/>
  <c r="J1407" i="1"/>
  <c r="I1407" i="1"/>
  <c r="J1406" i="1"/>
  <c r="K1406" i="1" s="1"/>
  <c r="I1406" i="1"/>
  <c r="K1405" i="1"/>
  <c r="J1405" i="1"/>
  <c r="I1405" i="1"/>
  <c r="L1405" i="1" s="1"/>
  <c r="J1404" i="1"/>
  <c r="I1404" i="1"/>
  <c r="K1404" i="1" s="1"/>
  <c r="J1403" i="1"/>
  <c r="I1403" i="1"/>
  <c r="J1402" i="1"/>
  <c r="K1402" i="1" s="1"/>
  <c r="I1402" i="1"/>
  <c r="K1401" i="1"/>
  <c r="J1401" i="1"/>
  <c r="I1401" i="1"/>
  <c r="L1401" i="1" s="1"/>
  <c r="J1400" i="1"/>
  <c r="I1400" i="1"/>
  <c r="J1399" i="1"/>
  <c r="I1399" i="1"/>
  <c r="J1398" i="1"/>
  <c r="K1398" i="1" s="1"/>
  <c r="I1398" i="1"/>
  <c r="K1397" i="1"/>
  <c r="J1397" i="1"/>
  <c r="I1397" i="1"/>
  <c r="L1397" i="1" s="1"/>
  <c r="J1396" i="1"/>
  <c r="I1396" i="1"/>
  <c r="J1395" i="1"/>
  <c r="I1395" i="1"/>
  <c r="J1394" i="1"/>
  <c r="K1394" i="1" s="1"/>
  <c r="I1394" i="1"/>
  <c r="J1393" i="1"/>
  <c r="I1393" i="1"/>
  <c r="L1393" i="1" s="1"/>
  <c r="J1392" i="1"/>
  <c r="I1392" i="1"/>
  <c r="K1391" i="1"/>
  <c r="J1391" i="1"/>
  <c r="I1391" i="1"/>
  <c r="L1391" i="1" s="1"/>
  <c r="J1390" i="1"/>
  <c r="K1390" i="1" s="1"/>
  <c r="I1390" i="1"/>
  <c r="K1389" i="1"/>
  <c r="J1389" i="1"/>
  <c r="I1389" i="1"/>
  <c r="L1389" i="1" s="1"/>
  <c r="J1388" i="1"/>
  <c r="I1388" i="1"/>
  <c r="J1387" i="1"/>
  <c r="I1387" i="1"/>
  <c r="L1387" i="1" s="1"/>
  <c r="J1386" i="1"/>
  <c r="K1386" i="1" s="1"/>
  <c r="I1386" i="1"/>
  <c r="J1385" i="1"/>
  <c r="I1385" i="1"/>
  <c r="L1385" i="1" s="1"/>
  <c r="J1384" i="1"/>
  <c r="I1384" i="1"/>
  <c r="K1383" i="1"/>
  <c r="J1383" i="1"/>
  <c r="I1383" i="1"/>
  <c r="L1383" i="1" s="1"/>
  <c r="J1382" i="1"/>
  <c r="K1382" i="1" s="1"/>
  <c r="I1382" i="1"/>
  <c r="K1381" i="1"/>
  <c r="J1381" i="1"/>
  <c r="I1381" i="1"/>
  <c r="L1381" i="1" s="1"/>
  <c r="J1380" i="1"/>
  <c r="I1380" i="1"/>
  <c r="J1379" i="1"/>
  <c r="I1379" i="1"/>
  <c r="L1379" i="1" s="1"/>
  <c r="J1378" i="1"/>
  <c r="K1378" i="1" s="1"/>
  <c r="I1378" i="1"/>
  <c r="J1377" i="1"/>
  <c r="I1377" i="1"/>
  <c r="L1377" i="1" s="1"/>
  <c r="J1376" i="1"/>
  <c r="I1376" i="1"/>
  <c r="K1375" i="1"/>
  <c r="J1375" i="1"/>
  <c r="I1375" i="1"/>
  <c r="L1375" i="1" s="1"/>
  <c r="J1374" i="1"/>
  <c r="K1374" i="1" s="1"/>
  <c r="I1374" i="1"/>
  <c r="K1373" i="1"/>
  <c r="J1373" i="1"/>
  <c r="I1373" i="1"/>
  <c r="L1373" i="1" s="1"/>
  <c r="J1372" i="1"/>
  <c r="I1372" i="1"/>
  <c r="J1371" i="1"/>
  <c r="I1371" i="1"/>
  <c r="L1371" i="1" s="1"/>
  <c r="J1370" i="1"/>
  <c r="K1370" i="1" s="1"/>
  <c r="I1370" i="1"/>
  <c r="J1369" i="1"/>
  <c r="I1369" i="1"/>
  <c r="L1369" i="1" s="1"/>
  <c r="J1368" i="1"/>
  <c r="I1368" i="1"/>
  <c r="K1367" i="1"/>
  <c r="J1367" i="1"/>
  <c r="I1367" i="1"/>
  <c r="L1367" i="1" s="1"/>
  <c r="J1366" i="1"/>
  <c r="K1366" i="1" s="1"/>
  <c r="I1366" i="1"/>
  <c r="K1365" i="1"/>
  <c r="J1365" i="1"/>
  <c r="I1365" i="1"/>
  <c r="L1365" i="1" s="1"/>
  <c r="J1364" i="1"/>
  <c r="I1364" i="1"/>
  <c r="J1363" i="1"/>
  <c r="I1363" i="1"/>
  <c r="L1363" i="1" s="1"/>
  <c r="J1362" i="1"/>
  <c r="K1362" i="1" s="1"/>
  <c r="I1362" i="1"/>
  <c r="J1361" i="1"/>
  <c r="I1361" i="1"/>
  <c r="L1361" i="1" s="1"/>
  <c r="J1360" i="1"/>
  <c r="I1360" i="1"/>
  <c r="L1359" i="1"/>
  <c r="J1359" i="1"/>
  <c r="I1359" i="1"/>
  <c r="J1358" i="1"/>
  <c r="L1358" i="1" s="1"/>
  <c r="I1358" i="1"/>
  <c r="L1357" i="1"/>
  <c r="J1357" i="1"/>
  <c r="I1357" i="1"/>
  <c r="K1357" i="1" s="1"/>
  <c r="L1356" i="1"/>
  <c r="J1356" i="1"/>
  <c r="I1356" i="1"/>
  <c r="L1355" i="1"/>
  <c r="J1355" i="1"/>
  <c r="I1355" i="1"/>
  <c r="J1354" i="1"/>
  <c r="L1354" i="1" s="1"/>
  <c r="I1354" i="1"/>
  <c r="L1353" i="1"/>
  <c r="J1353" i="1"/>
  <c r="I1353" i="1"/>
  <c r="K1353" i="1" s="1"/>
  <c r="J1350" i="1"/>
  <c r="L1350" i="1" s="1"/>
  <c r="L1348" i="1" s="1"/>
  <c r="I1350" i="1"/>
  <c r="L1349" i="1"/>
  <c r="J1349" i="1"/>
  <c r="I1349" i="1"/>
  <c r="K1349" i="1" s="1"/>
  <c r="L1347" i="1"/>
  <c r="J1347" i="1"/>
  <c r="K1347" i="1" s="1"/>
  <c r="I1347" i="1"/>
  <c r="L1346" i="1"/>
  <c r="J1346" i="1"/>
  <c r="K1346" i="1" s="1"/>
  <c r="K1345" i="1" s="1"/>
  <c r="I1346" i="1"/>
  <c r="L1345" i="1"/>
  <c r="L1344" i="1" s="1"/>
  <c r="L1343" i="1"/>
  <c r="J1343" i="1"/>
  <c r="K1343" i="1" s="1"/>
  <c r="K1342" i="1" s="1"/>
  <c r="K1341" i="1" s="1"/>
  <c r="I1343" i="1"/>
  <c r="L1342" i="1"/>
  <c r="L1341" i="1" s="1"/>
  <c r="L1339" i="1"/>
  <c r="J1339" i="1"/>
  <c r="I1339" i="1"/>
  <c r="L1338" i="1"/>
  <c r="L1337" i="1" s="1"/>
  <c r="J1336" i="1"/>
  <c r="I1336" i="1"/>
  <c r="L1333" i="1"/>
  <c r="J1333" i="1"/>
  <c r="I1333" i="1"/>
  <c r="L1332" i="1"/>
  <c r="L1331" i="1" s="1"/>
  <c r="J1330" i="1"/>
  <c r="I1330" i="1"/>
  <c r="L1330" i="1" s="1"/>
  <c r="L1329" i="1" s="1"/>
  <c r="L1328" i="1" s="1"/>
  <c r="L1327" i="1"/>
  <c r="J1327" i="1"/>
  <c r="I1327" i="1"/>
  <c r="L1326" i="1"/>
  <c r="L1325" i="1" s="1"/>
  <c r="J1326" i="1"/>
  <c r="I1326" i="1"/>
  <c r="L1324" i="1"/>
  <c r="K1324" i="1"/>
  <c r="J1324" i="1"/>
  <c r="I1324" i="1"/>
  <c r="L1323" i="1"/>
  <c r="K1323" i="1"/>
  <c r="J1322" i="1"/>
  <c r="I1322" i="1"/>
  <c r="L1321" i="1"/>
  <c r="J1321" i="1"/>
  <c r="I1321" i="1"/>
  <c r="L1320" i="1"/>
  <c r="J1320" i="1"/>
  <c r="I1320" i="1"/>
  <c r="L1318" i="1"/>
  <c r="K1318" i="1"/>
  <c r="J1318" i="1"/>
  <c r="I1318" i="1"/>
  <c r="L1317" i="1"/>
  <c r="K1317" i="1"/>
  <c r="J1317" i="1"/>
  <c r="I1317" i="1"/>
  <c r="L1316" i="1"/>
  <c r="K1316" i="1"/>
  <c r="J1316" i="1"/>
  <c r="I1316" i="1"/>
  <c r="L1315" i="1"/>
  <c r="K1315" i="1"/>
  <c r="J1315" i="1"/>
  <c r="I1315" i="1"/>
  <c r="L1314" i="1"/>
  <c r="K1314" i="1"/>
  <c r="L1311" i="1"/>
  <c r="J1311" i="1"/>
  <c r="I1311" i="1"/>
  <c r="L1310" i="1"/>
  <c r="J1310" i="1"/>
  <c r="I1310" i="1"/>
  <c r="J1309" i="1"/>
  <c r="I1309" i="1"/>
  <c r="L1309" i="1" s="1"/>
  <c r="L1308" i="1" s="1"/>
  <c r="K1307" i="1"/>
  <c r="J1307" i="1"/>
  <c r="L1307" i="1" s="1"/>
  <c r="I1307" i="1"/>
  <c r="K1306" i="1"/>
  <c r="K1305" i="1" s="1"/>
  <c r="J1306" i="1"/>
  <c r="L1306" i="1" s="1"/>
  <c r="I1306" i="1"/>
  <c r="L1304" i="1"/>
  <c r="J1304" i="1"/>
  <c r="I1304" i="1"/>
  <c r="L1303" i="1"/>
  <c r="L1302" i="1"/>
  <c r="K1302" i="1"/>
  <c r="J1302" i="1"/>
  <c r="I1302" i="1"/>
  <c r="L1301" i="1"/>
  <c r="K1301" i="1"/>
  <c r="J1301" i="1"/>
  <c r="I1301" i="1"/>
  <c r="L1300" i="1"/>
  <c r="K1300" i="1"/>
  <c r="J1299" i="1"/>
  <c r="I1299" i="1"/>
  <c r="J1298" i="1"/>
  <c r="I1298" i="1"/>
  <c r="L1294" i="1"/>
  <c r="K1294" i="1"/>
  <c r="J1294" i="1"/>
  <c r="I1294" i="1"/>
  <c r="L1293" i="1"/>
  <c r="K1293" i="1"/>
  <c r="J1293" i="1"/>
  <c r="I1293" i="1"/>
  <c r="L1292" i="1"/>
  <c r="K1292" i="1"/>
  <c r="J1292" i="1"/>
  <c r="I1292" i="1"/>
  <c r="L1291" i="1"/>
  <c r="K1291" i="1"/>
  <c r="J1290" i="1"/>
  <c r="I1290" i="1"/>
  <c r="L1290" i="1" s="1"/>
  <c r="J1289" i="1"/>
  <c r="I1289" i="1"/>
  <c r="J1287" i="1"/>
  <c r="I1287" i="1"/>
  <c r="L1285" i="1"/>
  <c r="J1285" i="1"/>
  <c r="I1285" i="1"/>
  <c r="J1284" i="1"/>
  <c r="I1284" i="1"/>
  <c r="K1282" i="1"/>
  <c r="J1282" i="1"/>
  <c r="L1282" i="1" s="1"/>
  <c r="I1282" i="1"/>
  <c r="K1281" i="1"/>
  <c r="J1281" i="1"/>
  <c r="I1281" i="1"/>
  <c r="L1281" i="1" s="1"/>
  <c r="L1280" i="1" s="1"/>
  <c r="K1280" i="1"/>
  <c r="J1277" i="1"/>
  <c r="I1277" i="1"/>
  <c r="J1276" i="1"/>
  <c r="I1276" i="1"/>
  <c r="J1275" i="1"/>
  <c r="I1275" i="1"/>
  <c r="K1273" i="1"/>
  <c r="K1271" i="1" s="1"/>
  <c r="J1273" i="1"/>
  <c r="I1273" i="1"/>
  <c r="L1273" i="1" s="1"/>
  <c r="K1272" i="1"/>
  <c r="J1272" i="1"/>
  <c r="I1272" i="1"/>
  <c r="L1272" i="1" s="1"/>
  <c r="J1270" i="1"/>
  <c r="I1270" i="1"/>
  <c r="K1268" i="1"/>
  <c r="J1268" i="1"/>
  <c r="I1268" i="1"/>
  <c r="L1268" i="1" s="1"/>
  <c r="K1267" i="1"/>
  <c r="K1266" i="1" s="1"/>
  <c r="J1267" i="1"/>
  <c r="I1267" i="1"/>
  <c r="L1267" i="1" s="1"/>
  <c r="L1266" i="1" s="1"/>
  <c r="J1265" i="1"/>
  <c r="I1265" i="1"/>
  <c r="J1264" i="1"/>
  <c r="I1264" i="1"/>
  <c r="K1260" i="1"/>
  <c r="J1260" i="1"/>
  <c r="I1260" i="1"/>
  <c r="L1260" i="1" s="1"/>
  <c r="L1259" i="1" s="1"/>
  <c r="K1259" i="1"/>
  <c r="J1258" i="1"/>
  <c r="I1258" i="1"/>
  <c r="K1258" i="1" s="1"/>
  <c r="K1257" i="1" s="1"/>
  <c r="J1256" i="1"/>
  <c r="K1256" i="1" s="1"/>
  <c r="K1255" i="1" s="1"/>
  <c r="K1254" i="1" s="1"/>
  <c r="I1256" i="1"/>
  <c r="K1253" i="1"/>
  <c r="J1253" i="1"/>
  <c r="I1253" i="1"/>
  <c r="L1253" i="1" s="1"/>
  <c r="J1252" i="1"/>
  <c r="K1252" i="1" s="1"/>
  <c r="K1251" i="1" s="1"/>
  <c r="K1250" i="1" s="1"/>
  <c r="I1252" i="1"/>
  <c r="K1249" i="1"/>
  <c r="J1249" i="1"/>
  <c r="I1249" i="1"/>
  <c r="L1249" i="1" s="1"/>
  <c r="J1248" i="1"/>
  <c r="K1248" i="1" s="1"/>
  <c r="I1248" i="1"/>
  <c r="K1247" i="1"/>
  <c r="J1247" i="1"/>
  <c r="I1247" i="1"/>
  <c r="L1247" i="1" s="1"/>
  <c r="J1246" i="1"/>
  <c r="K1246" i="1" s="1"/>
  <c r="I1246" i="1"/>
  <c r="K1245" i="1"/>
  <c r="K1244" i="1" s="1"/>
  <c r="J1245" i="1"/>
  <c r="I1245" i="1"/>
  <c r="L1245" i="1" s="1"/>
  <c r="J1243" i="1"/>
  <c r="I1243" i="1"/>
  <c r="K1243" i="1" s="1"/>
  <c r="J1242" i="1"/>
  <c r="I1242" i="1"/>
  <c r="K1242" i="1" s="1"/>
  <c r="L1241" i="1"/>
  <c r="J1241" i="1"/>
  <c r="I1241" i="1"/>
  <c r="K1241" i="1" s="1"/>
  <c r="L1240" i="1"/>
  <c r="J1240" i="1"/>
  <c r="I1240" i="1"/>
  <c r="K1240" i="1" s="1"/>
  <c r="J1239" i="1"/>
  <c r="I1239" i="1"/>
  <c r="K1239" i="1" s="1"/>
  <c r="J1238" i="1"/>
  <c r="I1238" i="1"/>
  <c r="K1238" i="1" s="1"/>
  <c r="J1236" i="1"/>
  <c r="K1236" i="1" s="1"/>
  <c r="I1236" i="1"/>
  <c r="K1235" i="1"/>
  <c r="J1235" i="1"/>
  <c r="I1235" i="1"/>
  <c r="L1235" i="1" s="1"/>
  <c r="J1234" i="1"/>
  <c r="K1234" i="1" s="1"/>
  <c r="K1233" i="1" s="1"/>
  <c r="I1234" i="1"/>
  <c r="L1232" i="1"/>
  <c r="J1232" i="1"/>
  <c r="I1232" i="1"/>
  <c r="K1232" i="1" s="1"/>
  <c r="K1231" i="1" s="1"/>
  <c r="L1231" i="1"/>
  <c r="J1230" i="1"/>
  <c r="K1230" i="1" s="1"/>
  <c r="K1229" i="1" s="1"/>
  <c r="I1230" i="1"/>
  <c r="K1227" i="1"/>
  <c r="J1227" i="1"/>
  <c r="I1227" i="1"/>
  <c r="L1227" i="1" s="1"/>
  <c r="J1226" i="1"/>
  <c r="K1226" i="1" s="1"/>
  <c r="I1226" i="1"/>
  <c r="K1225" i="1"/>
  <c r="J1225" i="1"/>
  <c r="I1225" i="1"/>
  <c r="L1225" i="1" s="1"/>
  <c r="J1222" i="1"/>
  <c r="K1222" i="1" s="1"/>
  <c r="K1221" i="1" s="1"/>
  <c r="I1222" i="1"/>
  <c r="L1220" i="1"/>
  <c r="J1220" i="1"/>
  <c r="I1220" i="1"/>
  <c r="K1220" i="1" s="1"/>
  <c r="K1219" i="1" s="1"/>
  <c r="L1219" i="1"/>
  <c r="J1218" i="1"/>
  <c r="K1218" i="1" s="1"/>
  <c r="K1217" i="1" s="1"/>
  <c r="K1216" i="1" s="1"/>
  <c r="I1218" i="1"/>
  <c r="K1215" i="1"/>
  <c r="K1214" i="1" s="1"/>
  <c r="K1213" i="1" s="1"/>
  <c r="J1215" i="1"/>
  <c r="I1215" i="1"/>
  <c r="L1215" i="1" s="1"/>
  <c r="L1214" i="1" s="1"/>
  <c r="L1213" i="1"/>
  <c r="J1212" i="1"/>
  <c r="K1212" i="1" s="1"/>
  <c r="K1211" i="1" s="1"/>
  <c r="I1212" i="1"/>
  <c r="J1210" i="1"/>
  <c r="I1210" i="1"/>
  <c r="K1210" i="1" s="1"/>
  <c r="K1209" i="1" s="1"/>
  <c r="J1208" i="1"/>
  <c r="K1208" i="1" s="1"/>
  <c r="K1207" i="1" s="1"/>
  <c r="K1206" i="1" s="1"/>
  <c r="I1208" i="1"/>
  <c r="K1205" i="1"/>
  <c r="K1204" i="1" s="1"/>
  <c r="J1205" i="1"/>
  <c r="I1205" i="1"/>
  <c r="L1205" i="1" s="1"/>
  <c r="L1204" i="1" s="1"/>
  <c r="J1203" i="1"/>
  <c r="I1203" i="1"/>
  <c r="K1203" i="1" s="1"/>
  <c r="J1202" i="1"/>
  <c r="I1202" i="1"/>
  <c r="K1202" i="1" s="1"/>
  <c r="L1201" i="1"/>
  <c r="J1201" i="1"/>
  <c r="I1201" i="1"/>
  <c r="K1201" i="1" s="1"/>
  <c r="K1199" i="1"/>
  <c r="J1199" i="1"/>
  <c r="I1199" i="1"/>
  <c r="L1199" i="1" s="1"/>
  <c r="J1198" i="1"/>
  <c r="K1198" i="1" s="1"/>
  <c r="K1197" i="1" s="1"/>
  <c r="I1198" i="1"/>
  <c r="L1196" i="1"/>
  <c r="J1196" i="1"/>
  <c r="I1196" i="1"/>
  <c r="K1196" i="1" s="1"/>
  <c r="K1195" i="1" s="1"/>
  <c r="L1195" i="1"/>
  <c r="L1194" i="1" s="1"/>
  <c r="K1194" i="1"/>
  <c r="L1193" i="1"/>
  <c r="J1193" i="1"/>
  <c r="I1193" i="1"/>
  <c r="K1193" i="1" s="1"/>
  <c r="L1192" i="1"/>
  <c r="J1192" i="1"/>
  <c r="I1192" i="1"/>
  <c r="K1192" i="1" s="1"/>
  <c r="J1191" i="1"/>
  <c r="I1191" i="1"/>
  <c r="K1191" i="1" s="1"/>
  <c r="K1190" i="1" s="1"/>
  <c r="K1189" i="1"/>
  <c r="J1189" i="1"/>
  <c r="I1189" i="1"/>
  <c r="L1189" i="1" s="1"/>
  <c r="J1188" i="1"/>
  <c r="K1188" i="1" s="1"/>
  <c r="I1188" i="1"/>
  <c r="K1187" i="1"/>
  <c r="K1186" i="1" s="1"/>
  <c r="K1185" i="1" s="1"/>
  <c r="J1187" i="1"/>
  <c r="I1187" i="1"/>
  <c r="L1187" i="1" s="1"/>
  <c r="J1183" i="1"/>
  <c r="I1183" i="1"/>
  <c r="K1183" i="1" s="1"/>
  <c r="K1182" i="1" s="1"/>
  <c r="K1181" i="1"/>
  <c r="J1181" i="1"/>
  <c r="I1181" i="1"/>
  <c r="L1181" i="1" s="1"/>
  <c r="J1180" i="1"/>
  <c r="K1180" i="1" s="1"/>
  <c r="I1180" i="1"/>
  <c r="K1179" i="1"/>
  <c r="J1179" i="1"/>
  <c r="I1179" i="1"/>
  <c r="L1179" i="1" s="1"/>
  <c r="L1177" i="1"/>
  <c r="L1175" i="1" s="1"/>
  <c r="J1177" i="1"/>
  <c r="I1177" i="1"/>
  <c r="K1177" i="1" s="1"/>
  <c r="L1176" i="1"/>
  <c r="J1176" i="1"/>
  <c r="I1176" i="1"/>
  <c r="K1176" i="1" s="1"/>
  <c r="J1174" i="1"/>
  <c r="K1174" i="1" s="1"/>
  <c r="K1173" i="1" s="1"/>
  <c r="I1174" i="1"/>
  <c r="L1172" i="1"/>
  <c r="J1172" i="1"/>
  <c r="I1172" i="1"/>
  <c r="K1172" i="1" s="1"/>
  <c r="J1171" i="1"/>
  <c r="I1171" i="1"/>
  <c r="K1171" i="1" s="1"/>
  <c r="J1170" i="1"/>
  <c r="I1170" i="1"/>
  <c r="K1170" i="1" s="1"/>
  <c r="J1167" i="1"/>
  <c r="I1167" i="1"/>
  <c r="K1167" i="1" s="1"/>
  <c r="K1166" i="1" s="1"/>
  <c r="J1165" i="1"/>
  <c r="K1165" i="1" s="1"/>
  <c r="K1164" i="1" s="1"/>
  <c r="K1163" i="1" s="1"/>
  <c r="I1165" i="1"/>
  <c r="L1161" i="1"/>
  <c r="K1161" i="1"/>
  <c r="J1161" i="1"/>
  <c r="I1161" i="1"/>
  <c r="L1160" i="1"/>
  <c r="K1160" i="1"/>
  <c r="J1160" i="1"/>
  <c r="I1160" i="1"/>
  <c r="L1159" i="1"/>
  <c r="K1159" i="1"/>
  <c r="J1159" i="1"/>
  <c r="I1159" i="1"/>
  <c r="L1158" i="1"/>
  <c r="K1158" i="1"/>
  <c r="K1157" i="1"/>
  <c r="K1156" i="1" s="1"/>
  <c r="J1157" i="1"/>
  <c r="I1157" i="1"/>
  <c r="L1157" i="1" s="1"/>
  <c r="L1156" i="1" s="1"/>
  <c r="L1155" i="1"/>
  <c r="J1155" i="1"/>
  <c r="I1155" i="1"/>
  <c r="K1155" i="1" s="1"/>
  <c r="K1154" i="1" s="1"/>
  <c r="K1153" i="1" s="1"/>
  <c r="L1154" i="1"/>
  <c r="L1153" i="1" s="1"/>
  <c r="K1152" i="1"/>
  <c r="J1152" i="1"/>
  <c r="I1152" i="1"/>
  <c r="L1152" i="1" s="1"/>
  <c r="L1151" i="1" s="1"/>
  <c r="K1151" i="1"/>
  <c r="J1150" i="1"/>
  <c r="I1150" i="1"/>
  <c r="K1150" i="1" s="1"/>
  <c r="K1149" i="1" s="1"/>
  <c r="J1148" i="1"/>
  <c r="I1148" i="1"/>
  <c r="K1148" i="1" s="1"/>
  <c r="K1147" i="1" s="1"/>
  <c r="J1146" i="1"/>
  <c r="K1146" i="1" s="1"/>
  <c r="I1146" i="1"/>
  <c r="J1145" i="1"/>
  <c r="I1145" i="1"/>
  <c r="L1145" i="1" s="1"/>
  <c r="J1144" i="1"/>
  <c r="I1144" i="1"/>
  <c r="K1144" i="1" s="1"/>
  <c r="J1142" i="1"/>
  <c r="I1142" i="1"/>
  <c r="K1142" i="1" s="1"/>
  <c r="K1141" i="1" s="1"/>
  <c r="J1140" i="1"/>
  <c r="K1140" i="1" s="1"/>
  <c r="K1139" i="1" s="1"/>
  <c r="I1140" i="1"/>
  <c r="J1137" i="1"/>
  <c r="I1137" i="1"/>
  <c r="K1137" i="1" s="1"/>
  <c r="K1136" i="1" s="1"/>
  <c r="J1135" i="1"/>
  <c r="I1135" i="1"/>
  <c r="K1135" i="1" s="1"/>
  <c r="J1134" i="1"/>
  <c r="I1134" i="1"/>
  <c r="K1134" i="1" s="1"/>
  <c r="J1133" i="1"/>
  <c r="I1133" i="1"/>
  <c r="K1133" i="1" s="1"/>
  <c r="J1132" i="1"/>
  <c r="I1132" i="1"/>
  <c r="K1132" i="1" s="1"/>
  <c r="J1131" i="1"/>
  <c r="I1131" i="1"/>
  <c r="K1131" i="1" s="1"/>
  <c r="J1129" i="1"/>
  <c r="K1129" i="1" s="1"/>
  <c r="I1129" i="1"/>
  <c r="J1128" i="1"/>
  <c r="I1128" i="1"/>
  <c r="L1128" i="1" s="1"/>
  <c r="L1126" i="1"/>
  <c r="K1126" i="1"/>
  <c r="J1126" i="1"/>
  <c r="I1126" i="1"/>
  <c r="L1125" i="1"/>
  <c r="K1125" i="1"/>
  <c r="J1125" i="1"/>
  <c r="I1125" i="1"/>
  <c r="L1124" i="1"/>
  <c r="K1124" i="1"/>
  <c r="J1124" i="1"/>
  <c r="I1124" i="1"/>
  <c r="L1123" i="1"/>
  <c r="K1123" i="1"/>
  <c r="K1122" i="1"/>
  <c r="J1122" i="1"/>
  <c r="I1122" i="1"/>
  <c r="L1122" i="1" s="1"/>
  <c r="L1121" i="1" s="1"/>
  <c r="K1121" i="1"/>
  <c r="J1120" i="1"/>
  <c r="I1120" i="1"/>
  <c r="K1120" i="1" s="1"/>
  <c r="K1119" i="1" s="1"/>
  <c r="K1118" i="1"/>
  <c r="J1118" i="1"/>
  <c r="I1118" i="1"/>
  <c r="L1118" i="1" s="1"/>
  <c r="L1117" i="1" s="1"/>
  <c r="K1117" i="1"/>
  <c r="J1116" i="1"/>
  <c r="I1116" i="1"/>
  <c r="K1116" i="1" s="1"/>
  <c r="K1115" i="1" s="1"/>
  <c r="K1114" i="1"/>
  <c r="J1114" i="1"/>
  <c r="I1114" i="1"/>
  <c r="L1114" i="1" s="1"/>
  <c r="K1113" i="1"/>
  <c r="J1113" i="1"/>
  <c r="I1113" i="1"/>
  <c r="L1113" i="1" s="1"/>
  <c r="K1112" i="1"/>
  <c r="J1112" i="1"/>
  <c r="I1112" i="1"/>
  <c r="L1112" i="1" s="1"/>
  <c r="K1111" i="1"/>
  <c r="J1111" i="1"/>
  <c r="I1111" i="1"/>
  <c r="L1111" i="1" s="1"/>
  <c r="K1110" i="1"/>
  <c r="J1110" i="1"/>
  <c r="I1110" i="1"/>
  <c r="L1110" i="1" s="1"/>
  <c r="K1109" i="1"/>
  <c r="J1109" i="1"/>
  <c r="I1109" i="1"/>
  <c r="L1109" i="1" s="1"/>
  <c r="K1108" i="1"/>
  <c r="K1106" i="1"/>
  <c r="J1106" i="1"/>
  <c r="I1106" i="1"/>
  <c r="L1106" i="1" s="1"/>
  <c r="K1105" i="1"/>
  <c r="J1105" i="1"/>
  <c r="I1105" i="1"/>
  <c r="L1105" i="1" s="1"/>
  <c r="L1104" i="1" s="1"/>
  <c r="K1104" i="1"/>
  <c r="J1103" i="1"/>
  <c r="I1103" i="1"/>
  <c r="K1103" i="1" s="1"/>
  <c r="J1102" i="1"/>
  <c r="I1102" i="1"/>
  <c r="K1102" i="1" s="1"/>
  <c r="K1100" i="1"/>
  <c r="J1100" i="1"/>
  <c r="I1100" i="1"/>
  <c r="L1100" i="1" s="1"/>
  <c r="K1099" i="1"/>
  <c r="J1099" i="1"/>
  <c r="I1099" i="1"/>
  <c r="L1099" i="1" s="1"/>
  <c r="K1098" i="1"/>
  <c r="J1098" i="1"/>
  <c r="I1098" i="1"/>
  <c r="L1098" i="1" s="1"/>
  <c r="K1097" i="1"/>
  <c r="J1097" i="1"/>
  <c r="I1097" i="1"/>
  <c r="L1097" i="1" s="1"/>
  <c r="K1096" i="1"/>
  <c r="J1095" i="1"/>
  <c r="I1095" i="1"/>
  <c r="K1093" i="1"/>
  <c r="J1093" i="1"/>
  <c r="I1093" i="1"/>
  <c r="L1093" i="1" s="1"/>
  <c r="L1092" i="1" s="1"/>
  <c r="K1092" i="1"/>
  <c r="J1091" i="1"/>
  <c r="I1091" i="1"/>
  <c r="J1090" i="1"/>
  <c r="I1090" i="1"/>
  <c r="J1089" i="1"/>
  <c r="I1089" i="1"/>
  <c r="K1087" i="1"/>
  <c r="J1087" i="1"/>
  <c r="I1087" i="1"/>
  <c r="L1087" i="1" s="1"/>
  <c r="L1086" i="1" s="1"/>
  <c r="K1086" i="1"/>
  <c r="J1085" i="1"/>
  <c r="I1085" i="1"/>
  <c r="J1084" i="1"/>
  <c r="I1084" i="1"/>
  <c r="J1083" i="1"/>
  <c r="I1083" i="1"/>
  <c r="J1082" i="1"/>
  <c r="I1082" i="1"/>
  <c r="J1079" i="1"/>
  <c r="I1079" i="1"/>
  <c r="J1078" i="1"/>
  <c r="I1078" i="1"/>
  <c r="K1076" i="1"/>
  <c r="J1076" i="1"/>
  <c r="I1076" i="1"/>
  <c r="L1076" i="1" s="1"/>
  <c r="K1075" i="1"/>
  <c r="J1075" i="1"/>
  <c r="I1075" i="1"/>
  <c r="L1075" i="1" s="1"/>
  <c r="K1074" i="1"/>
  <c r="K1073" i="1" s="1"/>
  <c r="J1074" i="1"/>
  <c r="I1074" i="1"/>
  <c r="L1074" i="1" s="1"/>
  <c r="J1072" i="1"/>
  <c r="I1072" i="1"/>
  <c r="K1070" i="1"/>
  <c r="K1069" i="1" s="1"/>
  <c r="J1070" i="1"/>
  <c r="I1070" i="1"/>
  <c r="L1070" i="1" s="1"/>
  <c r="L1069" i="1" s="1"/>
  <c r="J1068" i="1"/>
  <c r="I1068" i="1"/>
  <c r="J1065" i="1"/>
  <c r="I1065" i="1"/>
  <c r="J1064" i="1"/>
  <c r="I1064" i="1"/>
  <c r="K1062" i="1"/>
  <c r="J1062" i="1"/>
  <c r="I1062" i="1"/>
  <c r="L1062" i="1" s="1"/>
  <c r="L1061" i="1" s="1"/>
  <c r="K1061" i="1"/>
  <c r="J1060" i="1"/>
  <c r="I1060" i="1"/>
  <c r="J1059" i="1"/>
  <c r="I1059" i="1"/>
  <c r="J1058" i="1"/>
  <c r="I1058" i="1"/>
  <c r="K1056" i="1"/>
  <c r="J1056" i="1"/>
  <c r="I1056" i="1"/>
  <c r="L1056" i="1" s="1"/>
  <c r="L1055" i="1" s="1"/>
  <c r="K1055" i="1"/>
  <c r="J1054" i="1"/>
  <c r="I1054" i="1"/>
  <c r="J1053" i="1"/>
  <c r="I1053" i="1"/>
  <c r="J1052" i="1"/>
  <c r="I1052" i="1"/>
  <c r="J1051" i="1"/>
  <c r="I1051" i="1"/>
  <c r="J1048" i="1"/>
  <c r="I1048" i="1"/>
  <c r="K1046" i="1"/>
  <c r="K1045" i="1" s="1"/>
  <c r="J1046" i="1"/>
  <c r="I1046" i="1"/>
  <c r="L1046" i="1" s="1"/>
  <c r="L1045" i="1" s="1"/>
  <c r="J1044" i="1"/>
  <c r="I1044" i="1"/>
  <c r="L1044" i="1" s="1"/>
  <c r="L1043" i="1" s="1"/>
  <c r="L1042" i="1" s="1"/>
  <c r="J1041" i="1"/>
  <c r="I1041" i="1"/>
  <c r="L1041" i="1" s="1"/>
  <c r="J1040" i="1"/>
  <c r="I1040" i="1"/>
  <c r="L1040" i="1" s="1"/>
  <c r="K1039" i="1"/>
  <c r="J1039" i="1"/>
  <c r="I1039" i="1"/>
  <c r="L1039" i="1" s="1"/>
  <c r="K1038" i="1"/>
  <c r="J1038" i="1"/>
  <c r="I1038" i="1"/>
  <c r="L1038" i="1" s="1"/>
  <c r="K1035" i="1"/>
  <c r="J1035" i="1"/>
  <c r="I1035" i="1"/>
  <c r="L1035" i="1" s="1"/>
  <c r="L1034" i="1" s="1"/>
  <c r="K1034" i="1"/>
  <c r="K1033" i="1"/>
  <c r="J1033" i="1"/>
  <c r="I1033" i="1"/>
  <c r="L1033" i="1" s="1"/>
  <c r="L1032" i="1" s="1"/>
  <c r="L1031" i="1" s="1"/>
  <c r="K1032" i="1"/>
  <c r="K1031" i="1" s="1"/>
  <c r="J1030" i="1"/>
  <c r="I1030" i="1"/>
  <c r="L1030" i="1" s="1"/>
  <c r="L1029" i="1" s="1"/>
  <c r="J1028" i="1"/>
  <c r="I1028" i="1"/>
  <c r="L1028" i="1" s="1"/>
  <c r="L1027" i="1" s="1"/>
  <c r="J1026" i="1"/>
  <c r="I1026" i="1"/>
  <c r="L1026" i="1" s="1"/>
  <c r="K1025" i="1"/>
  <c r="J1025" i="1"/>
  <c r="I1025" i="1"/>
  <c r="L1025" i="1" s="1"/>
  <c r="K1024" i="1"/>
  <c r="J1024" i="1"/>
  <c r="I1024" i="1"/>
  <c r="L1024" i="1" s="1"/>
  <c r="J1023" i="1"/>
  <c r="I1023" i="1"/>
  <c r="L1023" i="1" s="1"/>
  <c r="J1022" i="1"/>
  <c r="I1022" i="1"/>
  <c r="L1022" i="1" s="1"/>
  <c r="K1021" i="1"/>
  <c r="J1021" i="1"/>
  <c r="I1021" i="1"/>
  <c r="L1021" i="1" s="1"/>
  <c r="K1020" i="1"/>
  <c r="J1020" i="1"/>
  <c r="I1020" i="1"/>
  <c r="L1020" i="1" s="1"/>
  <c r="J1019" i="1"/>
  <c r="I1019" i="1"/>
  <c r="L1019" i="1" s="1"/>
  <c r="J1018" i="1"/>
  <c r="I1018" i="1"/>
  <c r="L1018" i="1" s="1"/>
  <c r="L1017" i="1" s="1"/>
  <c r="L1016" i="1" s="1"/>
  <c r="J1015" i="1"/>
  <c r="I1015" i="1"/>
  <c r="L1015" i="1" s="1"/>
  <c r="J1014" i="1"/>
  <c r="I1014" i="1"/>
  <c r="L1014" i="1" s="1"/>
  <c r="L1013" i="1" s="1"/>
  <c r="J1012" i="1"/>
  <c r="I1012" i="1"/>
  <c r="K1012" i="1" s="1"/>
  <c r="K1011" i="1" s="1"/>
  <c r="K1010" i="1"/>
  <c r="J1010" i="1"/>
  <c r="I1010" i="1"/>
  <c r="L1010" i="1" s="1"/>
  <c r="L1009" i="1" s="1"/>
  <c r="K1009" i="1"/>
  <c r="L1007" i="1"/>
  <c r="J1007" i="1"/>
  <c r="I1007" i="1"/>
  <c r="K1007" i="1" s="1"/>
  <c r="L1006" i="1"/>
  <c r="J1006" i="1"/>
  <c r="I1006" i="1"/>
  <c r="K1006" i="1" s="1"/>
  <c r="L1005" i="1"/>
  <c r="J1005" i="1"/>
  <c r="I1005" i="1"/>
  <c r="K1005" i="1" s="1"/>
  <c r="L1004" i="1"/>
  <c r="J1004" i="1"/>
  <c r="I1004" i="1"/>
  <c r="K1004" i="1" s="1"/>
  <c r="L1003" i="1"/>
  <c r="J1003" i="1"/>
  <c r="I1003" i="1"/>
  <c r="K1003" i="1" s="1"/>
  <c r="L1002" i="1"/>
  <c r="J1002" i="1"/>
  <c r="I1002" i="1"/>
  <c r="K1002" i="1" s="1"/>
  <c r="L1001" i="1"/>
  <c r="J1001" i="1"/>
  <c r="I1001" i="1"/>
  <c r="K1001" i="1" s="1"/>
  <c r="L1000" i="1"/>
  <c r="L999" i="1" s="1"/>
  <c r="J998" i="1"/>
  <c r="I998" i="1"/>
  <c r="L998" i="1" s="1"/>
  <c r="L997" i="1" s="1"/>
  <c r="J996" i="1"/>
  <c r="I996" i="1"/>
  <c r="K996" i="1" s="1"/>
  <c r="K995" i="1" s="1"/>
  <c r="K994" i="1"/>
  <c r="J994" i="1"/>
  <c r="I994" i="1"/>
  <c r="L994" i="1" s="1"/>
  <c r="L993" i="1" s="1"/>
  <c r="K993" i="1"/>
  <c r="K992" i="1" s="1"/>
  <c r="L991" i="1"/>
  <c r="J991" i="1"/>
  <c r="I991" i="1"/>
  <c r="K991" i="1" s="1"/>
  <c r="L990" i="1"/>
  <c r="J990" i="1"/>
  <c r="I990" i="1"/>
  <c r="K990" i="1" s="1"/>
  <c r="L989" i="1"/>
  <c r="J989" i="1"/>
  <c r="I989" i="1"/>
  <c r="K989" i="1" s="1"/>
  <c r="L988" i="1"/>
  <c r="J988" i="1"/>
  <c r="I988" i="1"/>
  <c r="K988" i="1" s="1"/>
  <c r="K987" i="1" s="1"/>
  <c r="K986" i="1" s="1"/>
  <c r="L987" i="1"/>
  <c r="L986" i="1" s="1"/>
  <c r="J985" i="1"/>
  <c r="I985" i="1"/>
  <c r="L985" i="1" s="1"/>
  <c r="L984" i="1" s="1"/>
  <c r="J983" i="1"/>
  <c r="I983" i="1"/>
  <c r="K983" i="1" s="1"/>
  <c r="K982" i="1" s="1"/>
  <c r="J980" i="1"/>
  <c r="K980" i="1" s="1"/>
  <c r="K979" i="1" s="1"/>
  <c r="I980" i="1"/>
  <c r="J978" i="1"/>
  <c r="I978" i="1"/>
  <c r="L978" i="1" s="1"/>
  <c r="L977" i="1" s="1"/>
  <c r="J976" i="1"/>
  <c r="I976" i="1"/>
  <c r="K976" i="1" s="1"/>
  <c r="J975" i="1"/>
  <c r="I975" i="1"/>
  <c r="L975" i="1" s="1"/>
  <c r="J974" i="1"/>
  <c r="K974" i="1" s="1"/>
  <c r="I974" i="1"/>
  <c r="K973" i="1"/>
  <c r="J973" i="1"/>
  <c r="I973" i="1"/>
  <c r="L973" i="1" s="1"/>
  <c r="J972" i="1"/>
  <c r="I972" i="1"/>
  <c r="K972" i="1" s="1"/>
  <c r="J971" i="1"/>
  <c r="I971" i="1"/>
  <c r="L971" i="1" s="1"/>
  <c r="J970" i="1"/>
  <c r="K970" i="1" s="1"/>
  <c r="I970" i="1"/>
  <c r="K969" i="1"/>
  <c r="J969" i="1"/>
  <c r="I969" i="1"/>
  <c r="L969" i="1" s="1"/>
  <c r="J968" i="1"/>
  <c r="I968" i="1"/>
  <c r="K968" i="1" s="1"/>
  <c r="J965" i="1"/>
  <c r="K965" i="1" s="1"/>
  <c r="I965" i="1"/>
  <c r="K964" i="1"/>
  <c r="K963" i="1" s="1"/>
  <c r="J964" i="1"/>
  <c r="I964" i="1"/>
  <c r="L964" i="1" s="1"/>
  <c r="L962" i="1"/>
  <c r="K962" i="1"/>
  <c r="J962" i="1"/>
  <c r="I962" i="1"/>
  <c r="L961" i="1"/>
  <c r="K961" i="1"/>
  <c r="J960" i="1"/>
  <c r="I960" i="1"/>
  <c r="L960" i="1" s="1"/>
  <c r="L959" i="1" s="1"/>
  <c r="K957" i="1"/>
  <c r="J957" i="1"/>
  <c r="I957" i="1"/>
  <c r="L957" i="1" s="1"/>
  <c r="J956" i="1"/>
  <c r="I956" i="1"/>
  <c r="K956" i="1" s="1"/>
  <c r="J955" i="1"/>
  <c r="I955" i="1"/>
  <c r="L955" i="1" s="1"/>
  <c r="J954" i="1"/>
  <c r="K954" i="1" s="1"/>
  <c r="I954" i="1"/>
  <c r="K953" i="1"/>
  <c r="J953" i="1"/>
  <c r="I953" i="1"/>
  <c r="L953" i="1" s="1"/>
  <c r="J952" i="1"/>
  <c r="I952" i="1"/>
  <c r="K952" i="1" s="1"/>
  <c r="J951" i="1"/>
  <c r="I951" i="1"/>
  <c r="L951" i="1" s="1"/>
  <c r="K948" i="1"/>
  <c r="J948" i="1"/>
  <c r="I948" i="1"/>
  <c r="L948" i="1" s="1"/>
  <c r="J947" i="1"/>
  <c r="I947" i="1"/>
  <c r="K947" i="1" s="1"/>
  <c r="J946" i="1"/>
  <c r="I946" i="1"/>
  <c r="L946" i="1" s="1"/>
  <c r="J945" i="1"/>
  <c r="K945" i="1" s="1"/>
  <c r="I945" i="1"/>
  <c r="J943" i="1"/>
  <c r="I943" i="1"/>
  <c r="L943" i="1" s="1"/>
  <c r="L942" i="1" s="1"/>
  <c r="J941" i="1"/>
  <c r="I941" i="1"/>
  <c r="K941" i="1" s="1"/>
  <c r="K940" i="1" s="1"/>
  <c r="K939" i="1"/>
  <c r="J939" i="1"/>
  <c r="I939" i="1"/>
  <c r="L939" i="1" s="1"/>
  <c r="L938" i="1" s="1"/>
  <c r="K938" i="1"/>
  <c r="J937" i="1"/>
  <c r="K937" i="1" s="1"/>
  <c r="I937" i="1"/>
  <c r="K936" i="1"/>
  <c r="J936" i="1"/>
  <c r="I936" i="1"/>
  <c r="L936" i="1" s="1"/>
  <c r="L934" i="1"/>
  <c r="K934" i="1"/>
  <c r="J934" i="1"/>
  <c r="I934" i="1"/>
  <c r="L933" i="1"/>
  <c r="K933" i="1"/>
  <c r="J933" i="1"/>
  <c r="I933" i="1"/>
  <c r="L932" i="1"/>
  <c r="K932" i="1"/>
  <c r="J931" i="1"/>
  <c r="I931" i="1"/>
  <c r="L931" i="1" s="1"/>
  <c r="J930" i="1"/>
  <c r="K930" i="1" s="1"/>
  <c r="I930" i="1"/>
  <c r="J927" i="1"/>
  <c r="I927" i="1"/>
  <c r="K927" i="1" s="1"/>
  <c r="J926" i="1"/>
  <c r="I926" i="1"/>
  <c r="L926" i="1" s="1"/>
  <c r="L924" i="1"/>
  <c r="J924" i="1"/>
  <c r="I924" i="1"/>
  <c r="K924" i="1" s="1"/>
  <c r="L923" i="1"/>
  <c r="J923" i="1"/>
  <c r="I923" i="1"/>
  <c r="K923" i="1" s="1"/>
  <c r="L922" i="1"/>
  <c r="J922" i="1"/>
  <c r="I922" i="1"/>
  <c r="K922" i="1" s="1"/>
  <c r="L921" i="1"/>
  <c r="J921" i="1"/>
  <c r="I921" i="1"/>
  <c r="K921" i="1" s="1"/>
  <c r="L920" i="1"/>
  <c r="J920" i="1"/>
  <c r="I920" i="1"/>
  <c r="K920" i="1" s="1"/>
  <c r="L919" i="1"/>
  <c r="J919" i="1"/>
  <c r="I919" i="1"/>
  <c r="K919" i="1" s="1"/>
  <c r="K918" i="1" s="1"/>
  <c r="L918" i="1"/>
  <c r="K917" i="1"/>
  <c r="J917" i="1"/>
  <c r="I917" i="1"/>
  <c r="L917" i="1" s="1"/>
  <c r="J916" i="1"/>
  <c r="I916" i="1"/>
  <c r="K916" i="1" s="1"/>
  <c r="K915" i="1" s="1"/>
  <c r="L914" i="1"/>
  <c r="J914" i="1"/>
  <c r="K914" i="1" s="1"/>
  <c r="I914" i="1"/>
  <c r="L913" i="1"/>
  <c r="J913" i="1"/>
  <c r="K913" i="1" s="1"/>
  <c r="I913" i="1"/>
  <c r="L912" i="1"/>
  <c r="J912" i="1"/>
  <c r="K912" i="1" s="1"/>
  <c r="I912" i="1"/>
  <c r="L911" i="1"/>
  <c r="J911" i="1"/>
  <c r="K911" i="1" s="1"/>
  <c r="I911" i="1"/>
  <c r="L910" i="1"/>
  <c r="J909" i="1"/>
  <c r="L909" i="1" s="1"/>
  <c r="L908" i="1" s="1"/>
  <c r="I909" i="1"/>
  <c r="K909" i="1" s="1"/>
  <c r="K908" i="1" s="1"/>
  <c r="L907" i="1"/>
  <c r="J907" i="1"/>
  <c r="K907" i="1" s="1"/>
  <c r="I907" i="1"/>
  <c r="L906" i="1"/>
  <c r="J906" i="1"/>
  <c r="K906" i="1" s="1"/>
  <c r="I906" i="1"/>
  <c r="L905" i="1"/>
  <c r="J905" i="1"/>
  <c r="K905" i="1" s="1"/>
  <c r="I905" i="1"/>
  <c r="L904" i="1"/>
  <c r="J904" i="1"/>
  <c r="K904" i="1" s="1"/>
  <c r="K903" i="1" s="1"/>
  <c r="I904" i="1"/>
  <c r="L903" i="1"/>
  <c r="J902" i="1"/>
  <c r="L902" i="1" s="1"/>
  <c r="I902" i="1"/>
  <c r="K902" i="1" s="1"/>
  <c r="J901" i="1"/>
  <c r="L901" i="1" s="1"/>
  <c r="I901" i="1"/>
  <c r="K901" i="1" s="1"/>
  <c r="J900" i="1"/>
  <c r="L900" i="1" s="1"/>
  <c r="I900" i="1"/>
  <c r="K900" i="1" s="1"/>
  <c r="K899" i="1" s="1"/>
  <c r="L898" i="1"/>
  <c r="J898" i="1"/>
  <c r="K898" i="1" s="1"/>
  <c r="K897" i="1" s="1"/>
  <c r="I898" i="1"/>
  <c r="L897" i="1"/>
  <c r="J896" i="1"/>
  <c r="L896" i="1" s="1"/>
  <c r="I896" i="1"/>
  <c r="K896" i="1" s="1"/>
  <c r="J895" i="1"/>
  <c r="L895" i="1" s="1"/>
  <c r="I895" i="1"/>
  <c r="K895" i="1" s="1"/>
  <c r="K894" i="1" s="1"/>
  <c r="L893" i="1"/>
  <c r="J893" i="1"/>
  <c r="K893" i="1" s="1"/>
  <c r="I893" i="1"/>
  <c r="L892" i="1"/>
  <c r="J892" i="1"/>
  <c r="K892" i="1" s="1"/>
  <c r="I892" i="1"/>
  <c r="L891" i="1"/>
  <c r="J891" i="1"/>
  <c r="K891" i="1" s="1"/>
  <c r="K890" i="1" s="1"/>
  <c r="I891" i="1"/>
  <c r="L890" i="1"/>
  <c r="J889" i="1"/>
  <c r="L889" i="1" s="1"/>
  <c r="I889" i="1"/>
  <c r="K889" i="1" s="1"/>
  <c r="J888" i="1"/>
  <c r="L888" i="1" s="1"/>
  <c r="L887" i="1" s="1"/>
  <c r="I888" i="1"/>
  <c r="K888" i="1" s="1"/>
  <c r="L886" i="1"/>
  <c r="J886" i="1"/>
  <c r="K886" i="1" s="1"/>
  <c r="I886" i="1"/>
  <c r="L885" i="1"/>
  <c r="J885" i="1"/>
  <c r="K885" i="1" s="1"/>
  <c r="I885" i="1"/>
  <c r="L884" i="1"/>
  <c r="J884" i="1"/>
  <c r="K884" i="1" s="1"/>
  <c r="I884" i="1"/>
  <c r="L883" i="1"/>
  <c r="J882" i="1"/>
  <c r="L882" i="1" s="1"/>
  <c r="L881" i="1" s="1"/>
  <c r="I882" i="1"/>
  <c r="K882" i="1" s="1"/>
  <c r="K881" i="1" s="1"/>
  <c r="L880" i="1"/>
  <c r="J880" i="1"/>
  <c r="K880" i="1" s="1"/>
  <c r="I880" i="1"/>
  <c r="L879" i="1"/>
  <c r="J879" i="1"/>
  <c r="K879" i="1" s="1"/>
  <c r="I879" i="1"/>
  <c r="L878" i="1"/>
  <c r="J877" i="1"/>
  <c r="L877" i="1" s="1"/>
  <c r="I877" i="1"/>
  <c r="K877" i="1" s="1"/>
  <c r="J876" i="1"/>
  <c r="L876" i="1" s="1"/>
  <c r="I876" i="1"/>
  <c r="K876" i="1" s="1"/>
  <c r="J875" i="1"/>
  <c r="L875" i="1" s="1"/>
  <c r="I875" i="1"/>
  <c r="K875" i="1" s="1"/>
  <c r="L873" i="1"/>
  <c r="J873" i="1"/>
  <c r="K873" i="1" s="1"/>
  <c r="I873" i="1"/>
  <c r="L872" i="1"/>
  <c r="J872" i="1"/>
  <c r="K872" i="1" s="1"/>
  <c r="K871" i="1" s="1"/>
  <c r="I872" i="1"/>
  <c r="L871" i="1"/>
  <c r="J870" i="1"/>
  <c r="L870" i="1" s="1"/>
  <c r="I870" i="1"/>
  <c r="K870" i="1" s="1"/>
  <c r="J869" i="1"/>
  <c r="L869" i="1" s="1"/>
  <c r="I869" i="1"/>
  <c r="K869" i="1" s="1"/>
  <c r="J868" i="1"/>
  <c r="L868" i="1" s="1"/>
  <c r="I868" i="1"/>
  <c r="K868" i="1" s="1"/>
  <c r="J867" i="1"/>
  <c r="L867" i="1" s="1"/>
  <c r="I867" i="1"/>
  <c r="K867" i="1" s="1"/>
  <c r="J866" i="1"/>
  <c r="L866" i="1" s="1"/>
  <c r="I866" i="1"/>
  <c r="K866" i="1" s="1"/>
  <c r="J865" i="1"/>
  <c r="L865" i="1" s="1"/>
  <c r="L864" i="1" s="1"/>
  <c r="I865" i="1"/>
  <c r="K865" i="1" s="1"/>
  <c r="L863" i="1"/>
  <c r="J863" i="1"/>
  <c r="K863" i="1" s="1"/>
  <c r="I863" i="1"/>
  <c r="L862" i="1"/>
  <c r="J862" i="1"/>
  <c r="K862" i="1" s="1"/>
  <c r="I862" i="1"/>
  <c r="L861" i="1"/>
  <c r="J860" i="1"/>
  <c r="L860" i="1" s="1"/>
  <c r="I860" i="1"/>
  <c r="K860" i="1" s="1"/>
  <c r="J859" i="1"/>
  <c r="L859" i="1" s="1"/>
  <c r="I859" i="1"/>
  <c r="K859" i="1" s="1"/>
  <c r="J858" i="1"/>
  <c r="L858" i="1" s="1"/>
  <c r="I858" i="1"/>
  <c r="K858" i="1" s="1"/>
  <c r="J857" i="1"/>
  <c r="L857" i="1" s="1"/>
  <c r="I857" i="1"/>
  <c r="K857" i="1" s="1"/>
  <c r="J856" i="1"/>
  <c r="L856" i="1" s="1"/>
  <c r="I856" i="1"/>
  <c r="K856" i="1" s="1"/>
  <c r="J853" i="1"/>
  <c r="L853" i="1" s="1"/>
  <c r="I853" i="1"/>
  <c r="K853" i="1" s="1"/>
  <c r="J852" i="1"/>
  <c r="L852" i="1" s="1"/>
  <c r="I852" i="1"/>
  <c r="K852" i="1" s="1"/>
  <c r="L850" i="1"/>
  <c r="J850" i="1"/>
  <c r="K850" i="1" s="1"/>
  <c r="I850" i="1"/>
  <c r="L849" i="1"/>
  <c r="J849" i="1"/>
  <c r="K849" i="1" s="1"/>
  <c r="I849" i="1"/>
  <c r="L848" i="1"/>
  <c r="J848" i="1"/>
  <c r="K848" i="1" s="1"/>
  <c r="I848" i="1"/>
  <c r="L847" i="1"/>
  <c r="J847" i="1"/>
  <c r="K847" i="1" s="1"/>
  <c r="I847" i="1"/>
  <c r="L846" i="1"/>
  <c r="J846" i="1"/>
  <c r="K846" i="1" s="1"/>
  <c r="I846" i="1"/>
  <c r="L845" i="1"/>
  <c r="J844" i="1"/>
  <c r="L844" i="1" s="1"/>
  <c r="I844" i="1"/>
  <c r="K844" i="1" s="1"/>
  <c r="J843" i="1"/>
  <c r="L843" i="1" s="1"/>
  <c r="I843" i="1"/>
  <c r="K843" i="1" s="1"/>
  <c r="J842" i="1"/>
  <c r="L842" i="1" s="1"/>
  <c r="I842" i="1"/>
  <c r="K842" i="1" s="1"/>
  <c r="J841" i="1"/>
  <c r="L841" i="1" s="1"/>
  <c r="I841" i="1"/>
  <c r="K841" i="1" s="1"/>
  <c r="J840" i="1"/>
  <c r="L840" i="1" s="1"/>
  <c r="I840" i="1"/>
  <c r="K840" i="1" s="1"/>
  <c r="J839" i="1"/>
  <c r="L839" i="1" s="1"/>
  <c r="I839" i="1"/>
  <c r="K839" i="1" s="1"/>
  <c r="L837" i="1"/>
  <c r="J837" i="1"/>
  <c r="K837" i="1" s="1"/>
  <c r="I837" i="1"/>
  <c r="L836" i="1"/>
  <c r="J836" i="1"/>
  <c r="K836" i="1" s="1"/>
  <c r="K835" i="1" s="1"/>
  <c r="I836" i="1"/>
  <c r="L835" i="1"/>
  <c r="J834" i="1"/>
  <c r="L834" i="1" s="1"/>
  <c r="I834" i="1"/>
  <c r="K834" i="1" s="1"/>
  <c r="J833" i="1"/>
  <c r="L833" i="1" s="1"/>
  <c r="I833" i="1"/>
  <c r="K833" i="1" s="1"/>
  <c r="J832" i="1"/>
  <c r="L832" i="1" s="1"/>
  <c r="I832" i="1"/>
  <c r="K832" i="1" s="1"/>
  <c r="J831" i="1"/>
  <c r="L831" i="1" s="1"/>
  <c r="L830" i="1" s="1"/>
  <c r="I831" i="1"/>
  <c r="K831" i="1" s="1"/>
  <c r="L829" i="1"/>
  <c r="J829" i="1"/>
  <c r="K829" i="1" s="1"/>
  <c r="I829" i="1"/>
  <c r="L828" i="1"/>
  <c r="J828" i="1"/>
  <c r="K828" i="1" s="1"/>
  <c r="I828" i="1"/>
  <c r="L827" i="1"/>
  <c r="J826" i="1"/>
  <c r="L826" i="1" s="1"/>
  <c r="I826" i="1"/>
  <c r="K826" i="1" s="1"/>
  <c r="J825" i="1"/>
  <c r="L825" i="1" s="1"/>
  <c r="I825" i="1"/>
  <c r="K825" i="1" s="1"/>
  <c r="J824" i="1"/>
  <c r="L824" i="1" s="1"/>
  <c r="I824" i="1"/>
  <c r="K824" i="1" s="1"/>
  <c r="J823" i="1"/>
  <c r="L823" i="1" s="1"/>
  <c r="L822" i="1" s="1"/>
  <c r="I823" i="1"/>
  <c r="K823" i="1" s="1"/>
  <c r="K822" i="1" s="1"/>
  <c r="J820" i="1"/>
  <c r="L820" i="1" s="1"/>
  <c r="I820" i="1"/>
  <c r="K820" i="1" s="1"/>
  <c r="J819" i="1"/>
  <c r="L819" i="1" s="1"/>
  <c r="I819" i="1"/>
  <c r="K819" i="1" s="1"/>
  <c r="J818" i="1"/>
  <c r="L818" i="1" s="1"/>
  <c r="I818" i="1"/>
  <c r="K818" i="1" s="1"/>
  <c r="L816" i="1"/>
  <c r="J816" i="1"/>
  <c r="K816" i="1" s="1"/>
  <c r="I816" i="1"/>
  <c r="L815" i="1"/>
  <c r="J815" i="1"/>
  <c r="K815" i="1" s="1"/>
  <c r="I815" i="1"/>
  <c r="L814" i="1"/>
  <c r="J814" i="1"/>
  <c r="K814" i="1" s="1"/>
  <c r="I814" i="1"/>
  <c r="L813" i="1"/>
  <c r="J812" i="1"/>
  <c r="L812" i="1" s="1"/>
  <c r="I812" i="1"/>
  <c r="K812" i="1" s="1"/>
  <c r="J811" i="1"/>
  <c r="L811" i="1" s="1"/>
  <c r="I811" i="1"/>
  <c r="K811" i="1" s="1"/>
  <c r="J810" i="1"/>
  <c r="L810" i="1" s="1"/>
  <c r="I810" i="1"/>
  <c r="K810" i="1" s="1"/>
  <c r="J809" i="1"/>
  <c r="L809" i="1" s="1"/>
  <c r="I809" i="1"/>
  <c r="K809" i="1" s="1"/>
  <c r="J808" i="1"/>
  <c r="L808" i="1" s="1"/>
  <c r="I808" i="1"/>
  <c r="K808" i="1" s="1"/>
  <c r="J807" i="1"/>
  <c r="L807" i="1" s="1"/>
  <c r="I807" i="1"/>
  <c r="K807" i="1" s="1"/>
  <c r="J806" i="1"/>
  <c r="L806" i="1" s="1"/>
  <c r="I806" i="1"/>
  <c r="K806" i="1" s="1"/>
  <c r="J805" i="1"/>
  <c r="L805" i="1" s="1"/>
  <c r="L804" i="1" s="1"/>
  <c r="I805" i="1"/>
  <c r="K805" i="1" s="1"/>
  <c r="K804" i="1" s="1"/>
  <c r="L803" i="1"/>
  <c r="J803" i="1"/>
  <c r="K803" i="1" s="1"/>
  <c r="I803" i="1"/>
  <c r="L802" i="1"/>
  <c r="J802" i="1"/>
  <c r="K802" i="1" s="1"/>
  <c r="I802" i="1"/>
  <c r="L801" i="1"/>
  <c r="J801" i="1"/>
  <c r="K801" i="1" s="1"/>
  <c r="I801" i="1"/>
  <c r="L800" i="1"/>
  <c r="J800" i="1"/>
  <c r="K800" i="1" s="1"/>
  <c r="I800" i="1"/>
  <c r="L799" i="1"/>
  <c r="J799" i="1"/>
  <c r="K799" i="1" s="1"/>
  <c r="I799" i="1"/>
  <c r="L798" i="1"/>
  <c r="J798" i="1"/>
  <c r="K798" i="1" s="1"/>
  <c r="I798" i="1"/>
  <c r="L797" i="1"/>
  <c r="J797" i="1"/>
  <c r="K797" i="1" s="1"/>
  <c r="I797" i="1"/>
  <c r="L796" i="1"/>
  <c r="J796" i="1"/>
  <c r="K796" i="1" s="1"/>
  <c r="I796" i="1"/>
  <c r="L795" i="1"/>
  <c r="J795" i="1"/>
  <c r="K795" i="1" s="1"/>
  <c r="I795" i="1"/>
  <c r="L794" i="1"/>
  <c r="J794" i="1"/>
  <c r="K794" i="1" s="1"/>
  <c r="I794" i="1"/>
  <c r="L793" i="1"/>
  <c r="J793" i="1"/>
  <c r="K793" i="1" s="1"/>
  <c r="I793" i="1"/>
  <c r="L792" i="1"/>
  <c r="J792" i="1"/>
  <c r="K792" i="1" s="1"/>
  <c r="I792" i="1"/>
  <c r="L791" i="1"/>
  <c r="J791" i="1"/>
  <c r="K791" i="1" s="1"/>
  <c r="I791" i="1"/>
  <c r="L790" i="1"/>
  <c r="J790" i="1"/>
  <c r="K790" i="1" s="1"/>
  <c r="I790" i="1"/>
  <c r="L789" i="1"/>
  <c r="J786" i="1"/>
  <c r="L786" i="1" s="1"/>
  <c r="I786" i="1"/>
  <c r="K786" i="1" s="1"/>
  <c r="J785" i="1"/>
  <c r="L785" i="1" s="1"/>
  <c r="I785" i="1"/>
  <c r="K785" i="1" s="1"/>
  <c r="J784" i="1"/>
  <c r="L784" i="1" s="1"/>
  <c r="I784" i="1"/>
  <c r="K784" i="1" s="1"/>
  <c r="J783" i="1"/>
  <c r="L783" i="1" s="1"/>
  <c r="I783" i="1"/>
  <c r="K783" i="1" s="1"/>
  <c r="J782" i="1"/>
  <c r="L782" i="1" s="1"/>
  <c r="I782" i="1"/>
  <c r="K782" i="1" s="1"/>
  <c r="J781" i="1"/>
  <c r="L781" i="1" s="1"/>
  <c r="I781" i="1"/>
  <c r="K781" i="1" s="1"/>
  <c r="J780" i="1"/>
  <c r="L780" i="1" s="1"/>
  <c r="I780" i="1"/>
  <c r="K780" i="1" s="1"/>
  <c r="J779" i="1"/>
  <c r="L779" i="1" s="1"/>
  <c r="I779" i="1"/>
  <c r="K779" i="1" s="1"/>
  <c r="J778" i="1"/>
  <c r="L778" i="1" s="1"/>
  <c r="I778" i="1"/>
  <c r="K778" i="1" s="1"/>
  <c r="J777" i="1"/>
  <c r="L777" i="1" s="1"/>
  <c r="I777" i="1"/>
  <c r="K777" i="1" s="1"/>
  <c r="J776" i="1"/>
  <c r="L776" i="1" s="1"/>
  <c r="I776" i="1"/>
  <c r="K776" i="1" s="1"/>
  <c r="J775" i="1"/>
  <c r="L775" i="1" s="1"/>
  <c r="I775" i="1"/>
  <c r="K775" i="1" s="1"/>
  <c r="J774" i="1"/>
  <c r="L774" i="1" s="1"/>
  <c r="I774" i="1"/>
  <c r="K774" i="1" s="1"/>
  <c r="J773" i="1"/>
  <c r="L773" i="1" s="1"/>
  <c r="I773" i="1"/>
  <c r="K773" i="1" s="1"/>
  <c r="J772" i="1"/>
  <c r="L772" i="1" s="1"/>
  <c r="I772" i="1"/>
  <c r="K772" i="1" s="1"/>
  <c r="J771" i="1"/>
  <c r="L771" i="1" s="1"/>
  <c r="I771" i="1"/>
  <c r="K771" i="1" s="1"/>
  <c r="J770" i="1"/>
  <c r="L770" i="1" s="1"/>
  <c r="I770" i="1"/>
  <c r="K770" i="1" s="1"/>
  <c r="J769" i="1"/>
  <c r="L769" i="1" s="1"/>
  <c r="I769" i="1"/>
  <c r="K769" i="1" s="1"/>
  <c r="J768" i="1"/>
  <c r="L768" i="1" s="1"/>
  <c r="I768" i="1"/>
  <c r="K768" i="1" s="1"/>
  <c r="J767" i="1"/>
  <c r="L767" i="1" s="1"/>
  <c r="I767" i="1"/>
  <c r="K767" i="1" s="1"/>
  <c r="J766" i="1"/>
  <c r="I766" i="1"/>
  <c r="L766" i="1" s="1"/>
  <c r="J765" i="1"/>
  <c r="I765" i="1"/>
  <c r="L765" i="1" s="1"/>
  <c r="J764" i="1"/>
  <c r="I764" i="1"/>
  <c r="L764" i="1" s="1"/>
  <c r="J763" i="1"/>
  <c r="I763" i="1"/>
  <c r="L763" i="1" s="1"/>
  <c r="J762" i="1"/>
  <c r="I762" i="1"/>
  <c r="L762" i="1" s="1"/>
  <c r="J761" i="1"/>
  <c r="I761" i="1"/>
  <c r="L761" i="1" s="1"/>
  <c r="J760" i="1"/>
  <c r="I760" i="1"/>
  <c r="L760" i="1" s="1"/>
  <c r="J759" i="1"/>
  <c r="I759" i="1"/>
  <c r="L759" i="1" s="1"/>
  <c r="J758" i="1"/>
  <c r="I758" i="1"/>
  <c r="L758" i="1" s="1"/>
  <c r="J757" i="1"/>
  <c r="I757" i="1"/>
  <c r="L757" i="1" s="1"/>
  <c r="J756" i="1"/>
  <c r="I756" i="1"/>
  <c r="L756" i="1" s="1"/>
  <c r="J755" i="1"/>
  <c r="I755" i="1"/>
  <c r="L755" i="1" s="1"/>
  <c r="L754" i="1" s="1"/>
  <c r="L753" i="1"/>
  <c r="K753" i="1"/>
  <c r="J753" i="1"/>
  <c r="I753" i="1"/>
  <c r="L752" i="1"/>
  <c r="K752" i="1"/>
  <c r="J751" i="1"/>
  <c r="I751" i="1"/>
  <c r="L751" i="1" s="1"/>
  <c r="L750" i="1" s="1"/>
  <c r="L749" i="1"/>
  <c r="K749" i="1"/>
  <c r="J749" i="1"/>
  <c r="I749" i="1"/>
  <c r="L748" i="1"/>
  <c r="K748" i="1"/>
  <c r="J748" i="1"/>
  <c r="I748" i="1"/>
  <c r="L747" i="1"/>
  <c r="K747" i="1"/>
  <c r="J747" i="1"/>
  <c r="I747" i="1"/>
  <c r="L746" i="1"/>
  <c r="K746" i="1"/>
  <c r="J746" i="1"/>
  <c r="I746" i="1"/>
  <c r="L745" i="1"/>
  <c r="K745" i="1"/>
  <c r="J745" i="1"/>
  <c r="I745" i="1"/>
  <c r="L744" i="1"/>
  <c r="K744" i="1"/>
  <c r="J744" i="1"/>
  <c r="I744" i="1"/>
  <c r="L743" i="1"/>
  <c r="K743" i="1"/>
  <c r="J742" i="1"/>
  <c r="I742" i="1"/>
  <c r="L742" i="1" s="1"/>
  <c r="J741" i="1"/>
  <c r="I741" i="1"/>
  <c r="L741" i="1" s="1"/>
  <c r="J740" i="1"/>
  <c r="I740" i="1"/>
  <c r="L740" i="1" s="1"/>
  <c r="J739" i="1"/>
  <c r="I739" i="1"/>
  <c r="L739" i="1" s="1"/>
  <c r="J738" i="1"/>
  <c r="I738" i="1"/>
  <c r="L738" i="1" s="1"/>
  <c r="L737" i="1" s="1"/>
  <c r="L736" i="1"/>
  <c r="K736" i="1"/>
  <c r="J736" i="1"/>
  <c r="I736" i="1"/>
  <c r="L735" i="1"/>
  <c r="K735" i="1"/>
  <c r="J735" i="1"/>
  <c r="I735" i="1"/>
  <c r="L734" i="1"/>
  <c r="K734" i="1"/>
  <c r="J734" i="1"/>
  <c r="I734" i="1"/>
  <c r="L733" i="1"/>
  <c r="K733" i="1"/>
  <c r="J733" i="1"/>
  <c r="I733" i="1"/>
  <c r="L732" i="1"/>
  <c r="K732" i="1"/>
  <c r="J732" i="1"/>
  <c r="I732" i="1"/>
  <c r="L731" i="1"/>
  <c r="K731" i="1"/>
  <c r="J731" i="1"/>
  <c r="I731" i="1"/>
  <c r="L730" i="1"/>
  <c r="K730" i="1"/>
  <c r="J730" i="1"/>
  <c r="I730" i="1"/>
  <c r="L729" i="1"/>
  <c r="K729" i="1"/>
  <c r="J729" i="1"/>
  <c r="I729" i="1"/>
  <c r="L728" i="1"/>
  <c r="K728" i="1"/>
  <c r="J728" i="1"/>
  <c r="I728" i="1"/>
  <c r="L727" i="1"/>
  <c r="K727" i="1"/>
  <c r="L725" i="1"/>
  <c r="K725" i="1"/>
  <c r="J725" i="1"/>
  <c r="I725" i="1"/>
  <c r="L724" i="1"/>
  <c r="K724" i="1"/>
  <c r="J724" i="1"/>
  <c r="I724" i="1"/>
  <c r="L723" i="1"/>
  <c r="K723" i="1"/>
  <c r="J723" i="1"/>
  <c r="I723" i="1"/>
  <c r="L722" i="1"/>
  <c r="K722" i="1"/>
  <c r="J722" i="1"/>
  <c r="I722" i="1"/>
  <c r="L721" i="1"/>
  <c r="K721" i="1"/>
  <c r="J721" i="1"/>
  <c r="I721" i="1"/>
  <c r="L720" i="1"/>
  <c r="K720" i="1"/>
  <c r="J720" i="1"/>
  <c r="I720" i="1"/>
  <c r="L719" i="1"/>
  <c r="K719" i="1"/>
  <c r="J718" i="1"/>
  <c r="I718" i="1"/>
  <c r="L718" i="1" s="1"/>
  <c r="J717" i="1"/>
  <c r="I717" i="1"/>
  <c r="L717" i="1" s="1"/>
  <c r="J716" i="1"/>
  <c r="I716" i="1"/>
  <c r="L716" i="1" s="1"/>
  <c r="J713" i="1"/>
  <c r="I713" i="1"/>
  <c r="L713" i="1" s="1"/>
  <c r="J712" i="1"/>
  <c r="I712" i="1"/>
  <c r="L712" i="1" s="1"/>
  <c r="J709" i="1"/>
  <c r="I709" i="1"/>
  <c r="L709" i="1" s="1"/>
  <c r="L708" i="1" s="1"/>
  <c r="L707" i="1"/>
  <c r="K707" i="1"/>
  <c r="J707" i="1"/>
  <c r="I707" i="1"/>
  <c r="L706" i="1"/>
  <c r="K706" i="1"/>
  <c r="L704" i="1"/>
  <c r="K704" i="1"/>
  <c r="J704" i="1"/>
  <c r="I704" i="1"/>
  <c r="L703" i="1"/>
  <c r="K703" i="1"/>
  <c r="J703" i="1"/>
  <c r="I703" i="1"/>
  <c r="L702" i="1"/>
  <c r="K702" i="1"/>
  <c r="J702" i="1"/>
  <c r="I702" i="1"/>
  <c r="L701" i="1"/>
  <c r="K701" i="1"/>
  <c r="J701" i="1"/>
  <c r="I701" i="1"/>
  <c r="L700" i="1"/>
  <c r="K700" i="1"/>
  <c r="J700" i="1"/>
  <c r="I700" i="1"/>
  <c r="L699" i="1"/>
  <c r="K699" i="1"/>
  <c r="J699" i="1"/>
  <c r="I699" i="1"/>
  <c r="L698" i="1"/>
  <c r="K698" i="1"/>
  <c r="J698" i="1"/>
  <c r="I698" i="1"/>
  <c r="L697" i="1"/>
  <c r="L696" i="1" s="1"/>
  <c r="K697" i="1"/>
  <c r="K696" i="1" s="1"/>
  <c r="L695" i="1"/>
  <c r="K695" i="1"/>
  <c r="J695" i="1"/>
  <c r="I695" i="1"/>
  <c r="L694" i="1"/>
  <c r="K694" i="1"/>
  <c r="J694" i="1"/>
  <c r="I694" i="1"/>
  <c r="L693" i="1"/>
  <c r="K693" i="1"/>
  <c r="J692" i="1"/>
  <c r="I692" i="1"/>
  <c r="L692" i="1" s="1"/>
  <c r="J691" i="1"/>
  <c r="I691" i="1"/>
  <c r="L691" i="1" s="1"/>
  <c r="J688" i="1"/>
  <c r="I688" i="1"/>
  <c r="L688" i="1" s="1"/>
  <c r="L687" i="1" s="1"/>
  <c r="L686" i="1"/>
  <c r="K686" i="1"/>
  <c r="J686" i="1"/>
  <c r="I686" i="1"/>
  <c r="L685" i="1"/>
  <c r="K685" i="1"/>
  <c r="J684" i="1"/>
  <c r="I684" i="1"/>
  <c r="L684" i="1" s="1"/>
  <c r="L683" i="1" s="1"/>
  <c r="L682" i="1"/>
  <c r="K682" i="1"/>
  <c r="J682" i="1"/>
  <c r="I682" i="1"/>
  <c r="L681" i="1"/>
  <c r="K681" i="1"/>
  <c r="J680" i="1"/>
  <c r="I680" i="1"/>
  <c r="L680" i="1" s="1"/>
  <c r="L679" i="1" s="1"/>
  <c r="L678" i="1"/>
  <c r="K678" i="1"/>
  <c r="J678" i="1"/>
  <c r="I678" i="1"/>
  <c r="L677" i="1"/>
  <c r="K677" i="1"/>
  <c r="J677" i="1"/>
  <c r="I677" i="1"/>
  <c r="L676" i="1"/>
  <c r="K676" i="1"/>
  <c r="J675" i="1"/>
  <c r="I675" i="1"/>
  <c r="L675" i="1" s="1"/>
  <c r="J674" i="1"/>
  <c r="I674" i="1"/>
  <c r="L674" i="1" s="1"/>
  <c r="L672" i="1"/>
  <c r="K672" i="1"/>
  <c r="J672" i="1"/>
  <c r="I672" i="1"/>
  <c r="L671" i="1"/>
  <c r="K671" i="1"/>
  <c r="J671" i="1"/>
  <c r="I671" i="1"/>
  <c r="L670" i="1"/>
  <c r="K670" i="1"/>
  <c r="L668" i="1"/>
  <c r="K668" i="1"/>
  <c r="J668" i="1"/>
  <c r="I668" i="1"/>
  <c r="L667" i="1"/>
  <c r="K667" i="1"/>
  <c r="J666" i="1"/>
  <c r="I666" i="1"/>
  <c r="L666" i="1" s="1"/>
  <c r="J665" i="1"/>
  <c r="I665" i="1"/>
  <c r="L663" i="1"/>
  <c r="K663" i="1"/>
  <c r="J663" i="1"/>
  <c r="I663" i="1"/>
  <c r="L662" i="1"/>
  <c r="K662" i="1"/>
  <c r="J662" i="1"/>
  <c r="I662" i="1"/>
  <c r="L661" i="1"/>
  <c r="K661" i="1"/>
  <c r="J661" i="1"/>
  <c r="I661" i="1"/>
  <c r="L660" i="1"/>
  <c r="K660" i="1"/>
  <c r="J659" i="1"/>
  <c r="I659" i="1"/>
  <c r="J656" i="1"/>
  <c r="I656" i="1"/>
  <c r="J655" i="1"/>
  <c r="I655" i="1"/>
  <c r="L653" i="1"/>
  <c r="K653" i="1"/>
  <c r="J653" i="1"/>
  <c r="I653" i="1"/>
  <c r="L652" i="1"/>
  <c r="K652" i="1"/>
  <c r="J652" i="1"/>
  <c r="I652" i="1"/>
  <c r="L651" i="1"/>
  <c r="K651" i="1"/>
  <c r="J650" i="1"/>
  <c r="I650" i="1"/>
  <c r="L648" i="1"/>
  <c r="K648" i="1"/>
  <c r="J648" i="1"/>
  <c r="I648" i="1"/>
  <c r="L647" i="1"/>
  <c r="K647" i="1"/>
  <c r="J646" i="1"/>
  <c r="I646" i="1"/>
  <c r="J643" i="1"/>
  <c r="I643" i="1"/>
  <c r="J642" i="1"/>
  <c r="I642" i="1"/>
  <c r="L642" i="1" s="1"/>
  <c r="J641" i="1"/>
  <c r="I641" i="1"/>
  <c r="J640" i="1"/>
  <c r="I640" i="1"/>
  <c r="L640" i="1" s="1"/>
  <c r="L638" i="1"/>
  <c r="K638" i="1"/>
  <c r="J638" i="1"/>
  <c r="I638" i="1"/>
  <c r="L637" i="1"/>
  <c r="K637" i="1"/>
  <c r="J636" i="1"/>
  <c r="I636" i="1"/>
  <c r="L636" i="1" s="1"/>
  <c r="L635" i="1" s="1"/>
  <c r="L634" i="1" s="1"/>
  <c r="J633" i="1"/>
  <c r="I633" i="1"/>
  <c r="J632" i="1"/>
  <c r="I632" i="1"/>
  <c r="L630" i="1"/>
  <c r="K630" i="1"/>
  <c r="J630" i="1"/>
  <c r="I630" i="1"/>
  <c r="L629" i="1"/>
  <c r="K629" i="1"/>
  <c r="J629" i="1"/>
  <c r="I629" i="1"/>
  <c r="L628" i="1"/>
  <c r="K628" i="1"/>
  <c r="J628" i="1"/>
  <c r="I628" i="1"/>
  <c r="L627" i="1"/>
  <c r="K627" i="1"/>
  <c r="J627" i="1"/>
  <c r="I627" i="1"/>
  <c r="L626" i="1"/>
  <c r="K626" i="1"/>
  <c r="J626" i="1"/>
  <c r="I626" i="1"/>
  <c r="L625" i="1"/>
  <c r="K625" i="1"/>
  <c r="J625" i="1"/>
  <c r="I625" i="1"/>
  <c r="L624" i="1"/>
  <c r="K624" i="1"/>
  <c r="J624" i="1"/>
  <c r="I624" i="1"/>
  <c r="L623" i="1"/>
  <c r="K623" i="1"/>
  <c r="J623" i="1"/>
  <c r="I623" i="1"/>
  <c r="L622" i="1"/>
  <c r="K622" i="1"/>
  <c r="J622" i="1"/>
  <c r="I622" i="1"/>
  <c r="L621" i="1"/>
  <c r="K621" i="1"/>
  <c r="J621" i="1"/>
  <c r="I621" i="1"/>
  <c r="L620" i="1"/>
  <c r="K620" i="1"/>
  <c r="J620" i="1"/>
  <c r="I620" i="1"/>
  <c r="L619" i="1"/>
  <c r="K619" i="1"/>
  <c r="J619" i="1"/>
  <c r="I619" i="1"/>
  <c r="L618" i="1"/>
  <c r="K618" i="1"/>
  <c r="J618" i="1"/>
  <c r="I618" i="1"/>
  <c r="L617" i="1"/>
  <c r="K617" i="1"/>
  <c r="J617" i="1"/>
  <c r="I617" i="1"/>
  <c r="L616" i="1"/>
  <c r="K616" i="1"/>
  <c r="J616" i="1"/>
  <c r="I616" i="1"/>
  <c r="L615" i="1"/>
  <c r="K615" i="1"/>
  <c r="J615" i="1"/>
  <c r="I615" i="1"/>
  <c r="L614" i="1"/>
  <c r="K614" i="1"/>
  <c r="J614" i="1"/>
  <c r="I614" i="1"/>
  <c r="L613" i="1"/>
  <c r="K613" i="1"/>
  <c r="J613" i="1"/>
  <c r="I613" i="1"/>
  <c r="L612" i="1"/>
  <c r="K612" i="1"/>
  <c r="J612" i="1"/>
  <c r="I612" i="1"/>
  <c r="L611" i="1"/>
  <c r="K611" i="1"/>
  <c r="J611" i="1"/>
  <c r="I611" i="1"/>
  <c r="L610" i="1"/>
  <c r="K610" i="1"/>
  <c r="J610" i="1"/>
  <c r="I610" i="1"/>
  <c r="L609" i="1"/>
  <c r="K609" i="1"/>
  <c r="J609" i="1"/>
  <c r="I609" i="1"/>
  <c r="L608" i="1"/>
  <c r="K608" i="1"/>
  <c r="J608" i="1"/>
  <c r="I608" i="1"/>
  <c r="L607" i="1"/>
  <c r="K607" i="1"/>
  <c r="J607" i="1"/>
  <c r="I607" i="1"/>
  <c r="L606" i="1"/>
  <c r="K606" i="1"/>
  <c r="J606" i="1"/>
  <c r="I606" i="1"/>
  <c r="L605" i="1"/>
  <c r="K605" i="1"/>
  <c r="J605" i="1"/>
  <c r="I605" i="1"/>
  <c r="L604" i="1"/>
  <c r="K604" i="1"/>
  <c r="J604" i="1"/>
  <c r="I604" i="1"/>
  <c r="L603" i="1"/>
  <c r="K603" i="1"/>
  <c r="J603" i="1"/>
  <c r="I603" i="1"/>
  <c r="L602" i="1"/>
  <c r="K602" i="1"/>
  <c r="J602" i="1"/>
  <c r="I602" i="1"/>
  <c r="L601" i="1"/>
  <c r="K601" i="1"/>
  <c r="J600" i="1"/>
  <c r="I600" i="1"/>
  <c r="L598" i="1"/>
  <c r="K598" i="1"/>
  <c r="J598" i="1"/>
  <c r="I598" i="1"/>
  <c r="L597" i="1"/>
  <c r="K597" i="1"/>
  <c r="J596" i="1"/>
  <c r="I596" i="1"/>
  <c r="J593" i="1"/>
  <c r="I593" i="1"/>
  <c r="J592" i="1"/>
  <c r="I592" i="1"/>
  <c r="J591" i="1"/>
  <c r="I591" i="1"/>
  <c r="J590" i="1"/>
  <c r="I590" i="1"/>
  <c r="J589" i="1"/>
  <c r="I589" i="1"/>
  <c r="J588" i="1"/>
  <c r="I588" i="1"/>
  <c r="J587" i="1"/>
  <c r="I587" i="1"/>
  <c r="L585" i="1"/>
  <c r="K585" i="1"/>
  <c r="J585" i="1"/>
  <c r="I585" i="1"/>
  <c r="L584" i="1"/>
  <c r="K584" i="1"/>
  <c r="J584" i="1"/>
  <c r="I584" i="1"/>
  <c r="L583" i="1"/>
  <c r="K583" i="1"/>
  <c r="J583" i="1"/>
  <c r="I583" i="1"/>
  <c r="L582" i="1"/>
  <c r="K582" i="1"/>
  <c r="J582" i="1"/>
  <c r="I582" i="1"/>
  <c r="L581" i="1"/>
  <c r="K581" i="1"/>
  <c r="J581" i="1"/>
  <c r="I581" i="1"/>
  <c r="L580" i="1"/>
  <c r="K580" i="1"/>
  <c r="J579" i="1"/>
  <c r="I579" i="1"/>
  <c r="J578" i="1"/>
  <c r="I578" i="1"/>
  <c r="J577" i="1"/>
  <c r="I577" i="1"/>
  <c r="J576" i="1"/>
  <c r="I576" i="1"/>
  <c r="J575" i="1"/>
  <c r="I575" i="1"/>
  <c r="J574" i="1"/>
  <c r="I574" i="1"/>
  <c r="J573" i="1"/>
  <c r="I573" i="1"/>
  <c r="J572" i="1"/>
  <c r="I572" i="1"/>
  <c r="J571" i="1"/>
  <c r="I571" i="1"/>
  <c r="J568" i="1"/>
  <c r="I568" i="1"/>
  <c r="L566" i="1"/>
  <c r="K566" i="1"/>
  <c r="J566" i="1"/>
  <c r="I566" i="1"/>
  <c r="L565" i="1"/>
  <c r="K565" i="1"/>
  <c r="J565" i="1"/>
  <c r="I565" i="1"/>
  <c r="L564" i="1"/>
  <c r="K564" i="1"/>
  <c r="J564" i="1"/>
  <c r="I564" i="1"/>
  <c r="L563" i="1"/>
  <c r="K563" i="1"/>
  <c r="J563" i="1"/>
  <c r="I563" i="1"/>
  <c r="L562" i="1"/>
  <c r="K562" i="1"/>
  <c r="J562" i="1"/>
  <c r="I562" i="1"/>
  <c r="L561" i="1"/>
  <c r="K561" i="1"/>
  <c r="J561" i="1"/>
  <c r="I561" i="1"/>
  <c r="L560" i="1"/>
  <c r="K560" i="1"/>
  <c r="J560" i="1"/>
  <c r="I560" i="1"/>
  <c r="L559" i="1"/>
  <c r="K559" i="1"/>
  <c r="J558" i="1"/>
  <c r="I558" i="1"/>
  <c r="J557" i="1"/>
  <c r="I557" i="1"/>
  <c r="J556" i="1"/>
  <c r="I556" i="1"/>
  <c r="J553" i="1"/>
  <c r="I553" i="1"/>
  <c r="J552" i="1"/>
  <c r="I552" i="1"/>
  <c r="J549" i="1"/>
  <c r="I549" i="1"/>
  <c r="L547" i="1"/>
  <c r="K547" i="1"/>
  <c r="J547" i="1"/>
  <c r="I547" i="1"/>
  <c r="L546" i="1"/>
  <c r="K546" i="1"/>
  <c r="L544" i="1"/>
  <c r="K544" i="1"/>
  <c r="J544" i="1"/>
  <c r="I544" i="1"/>
  <c r="L543" i="1"/>
  <c r="K543" i="1"/>
  <c r="J543" i="1"/>
  <c r="I543" i="1"/>
  <c r="L542" i="1"/>
  <c r="K542" i="1"/>
  <c r="J542" i="1"/>
  <c r="I542" i="1"/>
  <c r="L541" i="1"/>
  <c r="K541" i="1"/>
  <c r="J541" i="1"/>
  <c r="I541" i="1"/>
  <c r="L540" i="1"/>
  <c r="K540" i="1"/>
  <c r="J540" i="1"/>
  <c r="I540" i="1"/>
  <c r="L539" i="1"/>
  <c r="K539" i="1"/>
  <c r="J539" i="1"/>
  <c r="I539" i="1"/>
  <c r="L538" i="1"/>
  <c r="K538" i="1"/>
  <c r="J538" i="1"/>
  <c r="I538" i="1"/>
  <c r="L537" i="1"/>
  <c r="L536" i="1" s="1"/>
  <c r="K537" i="1"/>
  <c r="K536" i="1" s="1"/>
  <c r="L535" i="1"/>
  <c r="K535" i="1"/>
  <c r="J535" i="1"/>
  <c r="I535" i="1"/>
  <c r="L534" i="1"/>
  <c r="K534" i="1"/>
  <c r="J534" i="1"/>
  <c r="I534" i="1"/>
  <c r="L533" i="1"/>
  <c r="K533" i="1"/>
  <c r="J532" i="1"/>
  <c r="I532" i="1"/>
  <c r="J531" i="1"/>
  <c r="I531" i="1"/>
  <c r="L529" i="1"/>
  <c r="K529" i="1"/>
  <c r="J529" i="1"/>
  <c r="I529" i="1"/>
  <c r="L528" i="1"/>
  <c r="K528" i="1"/>
  <c r="J528" i="1"/>
  <c r="I528" i="1"/>
  <c r="L527" i="1"/>
  <c r="K527" i="1"/>
  <c r="L525" i="1"/>
  <c r="K525" i="1"/>
  <c r="J525" i="1"/>
  <c r="I525" i="1"/>
  <c r="L524" i="1"/>
  <c r="K524" i="1"/>
  <c r="J523" i="1"/>
  <c r="I523" i="1"/>
  <c r="L521" i="1"/>
  <c r="K521" i="1"/>
  <c r="J521" i="1"/>
  <c r="I521" i="1"/>
  <c r="L520" i="1"/>
  <c r="K520" i="1"/>
  <c r="J519" i="1"/>
  <c r="I519" i="1"/>
  <c r="L517" i="1"/>
  <c r="K517" i="1"/>
  <c r="J517" i="1"/>
  <c r="I517" i="1"/>
  <c r="L516" i="1"/>
  <c r="K516" i="1"/>
  <c r="J515" i="1"/>
  <c r="I515" i="1"/>
  <c r="J514" i="1"/>
  <c r="I514" i="1"/>
  <c r="L512" i="1"/>
  <c r="K512" i="1"/>
  <c r="J512" i="1"/>
  <c r="I512" i="1"/>
  <c r="J511" i="1"/>
  <c r="K511" i="1" s="1"/>
  <c r="K510" i="1" s="1"/>
  <c r="I511" i="1"/>
  <c r="L509" i="1"/>
  <c r="J509" i="1"/>
  <c r="I509" i="1"/>
  <c r="K509" i="1" s="1"/>
  <c r="J508" i="1"/>
  <c r="I508" i="1"/>
  <c r="J505" i="1"/>
  <c r="L505" i="1" s="1"/>
  <c r="I505" i="1"/>
  <c r="L504" i="1"/>
  <c r="L503" i="1" s="1"/>
  <c r="J504" i="1"/>
  <c r="I504" i="1"/>
  <c r="K504" i="1" s="1"/>
  <c r="L502" i="1"/>
  <c r="J502" i="1"/>
  <c r="K502" i="1" s="1"/>
  <c r="I502" i="1"/>
  <c r="L501" i="1"/>
  <c r="J501" i="1"/>
  <c r="K501" i="1" s="1"/>
  <c r="I501" i="1"/>
  <c r="L500" i="1"/>
  <c r="J500" i="1"/>
  <c r="K500" i="1" s="1"/>
  <c r="I500" i="1"/>
  <c r="L499" i="1"/>
  <c r="J498" i="1"/>
  <c r="I498" i="1"/>
  <c r="K498" i="1" s="1"/>
  <c r="K497" i="1" s="1"/>
  <c r="L495" i="1"/>
  <c r="J495" i="1"/>
  <c r="I495" i="1"/>
  <c r="K495" i="1" s="1"/>
  <c r="J494" i="1"/>
  <c r="I494" i="1"/>
  <c r="K492" i="1"/>
  <c r="J492" i="1"/>
  <c r="L492" i="1" s="1"/>
  <c r="I492" i="1"/>
  <c r="K491" i="1"/>
  <c r="J491" i="1"/>
  <c r="L491" i="1" s="1"/>
  <c r="I491" i="1"/>
  <c r="K490" i="1"/>
  <c r="J490" i="1"/>
  <c r="L490" i="1" s="1"/>
  <c r="I490" i="1"/>
  <c r="K489" i="1"/>
  <c r="J489" i="1"/>
  <c r="L489" i="1" s="1"/>
  <c r="I489" i="1"/>
  <c r="K488" i="1"/>
  <c r="J487" i="1"/>
  <c r="L487" i="1" s="1"/>
  <c r="L486" i="1" s="1"/>
  <c r="I487" i="1"/>
  <c r="L485" i="1"/>
  <c r="K485" i="1"/>
  <c r="J485" i="1"/>
  <c r="I485" i="1"/>
  <c r="L484" i="1"/>
  <c r="K484" i="1"/>
  <c r="J483" i="1"/>
  <c r="I483" i="1"/>
  <c r="J480" i="1"/>
  <c r="L480" i="1" s="1"/>
  <c r="I480" i="1"/>
  <c r="L479" i="1"/>
  <c r="J479" i="1"/>
  <c r="I479" i="1"/>
  <c r="K479" i="1" s="1"/>
  <c r="J478" i="1"/>
  <c r="I478" i="1"/>
  <c r="J477" i="1"/>
  <c r="I477" i="1"/>
  <c r="K477" i="1" s="1"/>
  <c r="J475" i="1"/>
  <c r="K475" i="1" s="1"/>
  <c r="K474" i="1" s="1"/>
  <c r="I475" i="1"/>
  <c r="L473" i="1"/>
  <c r="L472" i="1" s="1"/>
  <c r="L471" i="1" s="1"/>
  <c r="J473" i="1"/>
  <c r="I473" i="1"/>
  <c r="K473" i="1" s="1"/>
  <c r="K472" i="1" s="1"/>
  <c r="K471" i="1" s="1"/>
  <c r="J470" i="1"/>
  <c r="I470" i="1"/>
  <c r="K470" i="1" s="1"/>
  <c r="K469" i="1" s="1"/>
  <c r="J468" i="1"/>
  <c r="K468" i="1" s="1"/>
  <c r="I468" i="1"/>
  <c r="J467" i="1"/>
  <c r="K467" i="1" s="1"/>
  <c r="K466" i="1" s="1"/>
  <c r="K465" i="1" s="1"/>
  <c r="I467" i="1"/>
  <c r="L464" i="1"/>
  <c r="K464" i="1"/>
  <c r="J464" i="1"/>
  <c r="I464" i="1"/>
  <c r="L463" i="1"/>
  <c r="K463" i="1"/>
  <c r="J463" i="1"/>
  <c r="I463" i="1"/>
  <c r="L462" i="1"/>
  <c r="K462" i="1"/>
  <c r="J462" i="1"/>
  <c r="I462" i="1"/>
  <c r="L461" i="1"/>
  <c r="K461" i="1"/>
  <c r="J461" i="1"/>
  <c r="I461" i="1"/>
  <c r="L460" i="1"/>
  <c r="K460" i="1"/>
  <c r="J459" i="1"/>
  <c r="I459" i="1"/>
  <c r="J458" i="1"/>
  <c r="I458" i="1"/>
  <c r="K458" i="1" s="1"/>
  <c r="J457" i="1"/>
  <c r="L457" i="1" s="1"/>
  <c r="I457" i="1"/>
  <c r="L456" i="1"/>
  <c r="J456" i="1"/>
  <c r="I456" i="1"/>
  <c r="K456" i="1" s="1"/>
  <c r="J455" i="1"/>
  <c r="I455" i="1"/>
  <c r="K453" i="1"/>
  <c r="J453" i="1"/>
  <c r="L453" i="1" s="1"/>
  <c r="I453" i="1"/>
  <c r="K452" i="1"/>
  <c r="J452" i="1"/>
  <c r="L452" i="1" s="1"/>
  <c r="I452" i="1"/>
  <c r="K451" i="1"/>
  <c r="J451" i="1"/>
  <c r="L451" i="1" s="1"/>
  <c r="I451" i="1"/>
  <c r="K450" i="1"/>
  <c r="J450" i="1"/>
  <c r="L450" i="1" s="1"/>
  <c r="I450" i="1"/>
  <c r="K449" i="1"/>
  <c r="J449" i="1"/>
  <c r="L449" i="1" s="1"/>
  <c r="I449" i="1"/>
  <c r="K448" i="1"/>
  <c r="J448" i="1"/>
  <c r="L448" i="1" s="1"/>
  <c r="I448" i="1"/>
  <c r="K447" i="1"/>
  <c r="J447" i="1"/>
  <c r="L447" i="1" s="1"/>
  <c r="I447" i="1"/>
  <c r="K446" i="1"/>
  <c r="J446" i="1"/>
  <c r="L446" i="1" s="1"/>
  <c r="I446" i="1"/>
  <c r="K445" i="1"/>
  <c r="J445" i="1"/>
  <c r="L445" i="1" s="1"/>
  <c r="I445" i="1"/>
  <c r="K444" i="1"/>
  <c r="J443" i="1"/>
  <c r="L443" i="1" s="1"/>
  <c r="I443" i="1"/>
  <c r="L442" i="1"/>
  <c r="J442" i="1"/>
  <c r="I442" i="1"/>
  <c r="K442" i="1" s="1"/>
  <c r="J441" i="1"/>
  <c r="I441" i="1"/>
  <c r="J440" i="1"/>
  <c r="I440" i="1"/>
  <c r="K440" i="1" s="1"/>
  <c r="J439" i="1"/>
  <c r="L439" i="1" s="1"/>
  <c r="I439" i="1"/>
  <c r="J436" i="1"/>
  <c r="I436" i="1"/>
  <c r="K434" i="1"/>
  <c r="J434" i="1"/>
  <c r="L434" i="1" s="1"/>
  <c r="L433" i="1" s="1"/>
  <c r="I434" i="1"/>
  <c r="K433" i="1"/>
  <c r="J432" i="1"/>
  <c r="L432" i="1" s="1"/>
  <c r="I432" i="1"/>
  <c r="L431" i="1"/>
  <c r="L430" i="1" s="1"/>
  <c r="J429" i="1"/>
  <c r="I429" i="1"/>
  <c r="J428" i="1"/>
  <c r="I428" i="1"/>
  <c r="J427" i="1"/>
  <c r="L427" i="1" s="1"/>
  <c r="I427" i="1"/>
  <c r="L426" i="1"/>
  <c r="J426" i="1"/>
  <c r="I426" i="1"/>
  <c r="K426" i="1" s="1"/>
  <c r="J425" i="1"/>
  <c r="I425" i="1"/>
  <c r="J424" i="1"/>
  <c r="I424" i="1"/>
  <c r="J423" i="1"/>
  <c r="L423" i="1" s="1"/>
  <c r="I423" i="1"/>
  <c r="L421" i="1"/>
  <c r="K421" i="1"/>
  <c r="J421" i="1"/>
  <c r="I421" i="1"/>
  <c r="L420" i="1"/>
  <c r="K420" i="1"/>
  <c r="J420" i="1"/>
  <c r="I420" i="1"/>
  <c r="L419" i="1"/>
  <c r="K419" i="1"/>
  <c r="J419" i="1"/>
  <c r="I419" i="1"/>
  <c r="L418" i="1"/>
  <c r="K418" i="1"/>
  <c r="J418" i="1"/>
  <c r="I418" i="1"/>
  <c r="L417" i="1"/>
  <c r="K417" i="1"/>
  <c r="J417" i="1"/>
  <c r="I417" i="1"/>
  <c r="L416" i="1"/>
  <c r="K416" i="1"/>
  <c r="J415" i="1"/>
  <c r="I415" i="1"/>
  <c r="J414" i="1"/>
  <c r="I414" i="1"/>
  <c r="J413" i="1"/>
  <c r="L413" i="1" s="1"/>
  <c r="I413" i="1"/>
  <c r="L412" i="1"/>
  <c r="J412" i="1"/>
  <c r="I412" i="1"/>
  <c r="K412" i="1" s="1"/>
  <c r="J411" i="1"/>
  <c r="I411" i="1"/>
  <c r="J410" i="1"/>
  <c r="I410" i="1"/>
  <c r="J409" i="1"/>
  <c r="L409" i="1" s="1"/>
  <c r="I409" i="1"/>
  <c r="L408" i="1"/>
  <c r="J408" i="1"/>
  <c r="I408" i="1"/>
  <c r="K408" i="1" s="1"/>
  <c r="J407" i="1"/>
  <c r="I407" i="1"/>
  <c r="J404" i="1"/>
  <c r="L404" i="1" s="1"/>
  <c r="L403" i="1" s="1"/>
  <c r="I404" i="1"/>
  <c r="L402" i="1"/>
  <c r="K402" i="1"/>
  <c r="J402" i="1"/>
  <c r="I402" i="1"/>
  <c r="L401" i="1"/>
  <c r="K401" i="1"/>
  <c r="J401" i="1"/>
  <c r="I401" i="1"/>
  <c r="L400" i="1"/>
  <c r="K400" i="1"/>
  <c r="J400" i="1"/>
  <c r="I400" i="1"/>
  <c r="L399" i="1"/>
  <c r="K399" i="1"/>
  <c r="J399" i="1"/>
  <c r="I399" i="1"/>
  <c r="L398" i="1"/>
  <c r="K398" i="1"/>
  <c r="J398" i="1"/>
  <c r="I398" i="1"/>
  <c r="L397" i="1"/>
  <c r="K397" i="1"/>
  <c r="J397" i="1"/>
  <c r="I397" i="1"/>
  <c r="L396" i="1"/>
  <c r="K396" i="1"/>
  <c r="J396" i="1"/>
  <c r="I396" i="1"/>
  <c r="L395" i="1"/>
  <c r="K395" i="1"/>
  <c r="J394" i="1"/>
  <c r="I394" i="1"/>
  <c r="J393" i="1"/>
  <c r="I393" i="1"/>
  <c r="J392" i="1"/>
  <c r="L392" i="1" s="1"/>
  <c r="I392" i="1"/>
  <c r="J389" i="1"/>
  <c r="I389" i="1"/>
  <c r="J388" i="1"/>
  <c r="I388" i="1"/>
  <c r="L385" i="1"/>
  <c r="L384" i="1" s="1"/>
  <c r="J385" i="1"/>
  <c r="I385" i="1"/>
  <c r="K385" i="1" s="1"/>
  <c r="K384" i="1" s="1"/>
  <c r="L383" i="1"/>
  <c r="J383" i="1"/>
  <c r="K383" i="1" s="1"/>
  <c r="K382" i="1" s="1"/>
  <c r="I383" i="1"/>
  <c r="L382" i="1"/>
  <c r="K380" i="1"/>
  <c r="J380" i="1"/>
  <c r="L380" i="1" s="1"/>
  <c r="I380" i="1"/>
  <c r="K379" i="1"/>
  <c r="J379" i="1"/>
  <c r="L379" i="1" s="1"/>
  <c r="I379" i="1"/>
  <c r="K378" i="1"/>
  <c r="J378" i="1"/>
  <c r="L378" i="1" s="1"/>
  <c r="I378" i="1"/>
  <c r="K377" i="1"/>
  <c r="J377" i="1"/>
  <c r="L377" i="1" s="1"/>
  <c r="I377" i="1"/>
  <c r="K376" i="1"/>
  <c r="J376" i="1"/>
  <c r="L376" i="1" s="1"/>
  <c r="I376" i="1"/>
  <c r="K375" i="1"/>
  <c r="J375" i="1"/>
  <c r="L375" i="1" s="1"/>
  <c r="I375" i="1"/>
  <c r="K374" i="1"/>
  <c r="J374" i="1"/>
  <c r="L374" i="1" s="1"/>
  <c r="I374" i="1"/>
  <c r="K373" i="1"/>
  <c r="K372" i="1" s="1"/>
  <c r="L371" i="1"/>
  <c r="J371" i="1"/>
  <c r="I371" i="1"/>
  <c r="L370" i="1"/>
  <c r="J370" i="1"/>
  <c r="I370" i="1"/>
  <c r="J369" i="1"/>
  <c r="L369" i="1" s="1"/>
  <c r="L368" i="1" s="1"/>
  <c r="I369" i="1"/>
  <c r="J367" i="1"/>
  <c r="K367" i="1" s="1"/>
  <c r="K366" i="1" s="1"/>
  <c r="I367" i="1"/>
  <c r="J365" i="1"/>
  <c r="L365" i="1" s="1"/>
  <c r="L364" i="1" s="1"/>
  <c r="I365" i="1"/>
  <c r="J363" i="1"/>
  <c r="K363" i="1" s="1"/>
  <c r="K362" i="1" s="1"/>
  <c r="I363" i="1"/>
  <c r="J361" i="1"/>
  <c r="L361" i="1" s="1"/>
  <c r="L359" i="1" s="1"/>
  <c r="I361" i="1"/>
  <c r="L360" i="1"/>
  <c r="J360" i="1"/>
  <c r="I360" i="1"/>
  <c r="K360" i="1" s="1"/>
  <c r="L358" i="1"/>
  <c r="J358" i="1"/>
  <c r="K358" i="1" s="1"/>
  <c r="I358" i="1"/>
  <c r="L357" i="1"/>
  <c r="J357" i="1"/>
  <c r="K357" i="1" s="1"/>
  <c r="K356" i="1" s="1"/>
  <c r="I357" i="1"/>
  <c r="L356" i="1"/>
  <c r="L354" i="1"/>
  <c r="J354" i="1"/>
  <c r="K354" i="1" s="1"/>
  <c r="I354" i="1"/>
  <c r="L353" i="1"/>
  <c r="J353" i="1"/>
  <c r="K353" i="1" s="1"/>
  <c r="I353" i="1"/>
  <c r="L352" i="1"/>
  <c r="J352" i="1"/>
  <c r="K352" i="1" s="1"/>
  <c r="I352" i="1"/>
  <c r="J351" i="1"/>
  <c r="K351" i="1" s="1"/>
  <c r="I351" i="1"/>
  <c r="L350" i="1"/>
  <c r="J350" i="1"/>
  <c r="K350" i="1" s="1"/>
  <c r="I350" i="1"/>
  <c r="L349" i="1"/>
  <c r="J349" i="1"/>
  <c r="K349" i="1" s="1"/>
  <c r="I349" i="1"/>
  <c r="L347" i="1"/>
  <c r="J347" i="1"/>
  <c r="I347" i="1"/>
  <c r="L346" i="1"/>
  <c r="J346" i="1"/>
  <c r="I346" i="1"/>
  <c r="J345" i="1"/>
  <c r="L345" i="1" s="1"/>
  <c r="L343" i="1" s="1"/>
  <c r="I345" i="1"/>
  <c r="L344" i="1"/>
  <c r="J344" i="1"/>
  <c r="I344" i="1"/>
  <c r="K344" i="1" s="1"/>
  <c r="L342" i="1"/>
  <c r="J342" i="1"/>
  <c r="K342" i="1" s="1"/>
  <c r="I342" i="1"/>
  <c r="L341" i="1"/>
  <c r="J341" i="1"/>
  <c r="K341" i="1" s="1"/>
  <c r="I341" i="1"/>
  <c r="L340" i="1"/>
  <c r="J340" i="1"/>
  <c r="K340" i="1" s="1"/>
  <c r="I340" i="1"/>
  <c r="J339" i="1"/>
  <c r="K339" i="1" s="1"/>
  <c r="K338" i="1" s="1"/>
  <c r="I339" i="1"/>
  <c r="J337" i="1"/>
  <c r="L337" i="1" s="1"/>
  <c r="L336" i="1" s="1"/>
  <c r="I337" i="1"/>
  <c r="K335" i="1"/>
  <c r="J335" i="1"/>
  <c r="L335" i="1" s="1"/>
  <c r="L334" i="1" s="1"/>
  <c r="I335" i="1"/>
  <c r="K334" i="1"/>
  <c r="L333" i="1"/>
  <c r="J333" i="1"/>
  <c r="I333" i="1"/>
  <c r="L332" i="1"/>
  <c r="J330" i="1"/>
  <c r="I330" i="1"/>
  <c r="J329" i="1"/>
  <c r="I329" i="1"/>
  <c r="K329" i="1" s="1"/>
  <c r="L328" i="1"/>
  <c r="J328" i="1"/>
  <c r="I328" i="1"/>
  <c r="L326" i="1"/>
  <c r="K326" i="1"/>
  <c r="J326" i="1"/>
  <c r="I326" i="1"/>
  <c r="L325" i="1"/>
  <c r="K325" i="1"/>
  <c r="J325" i="1"/>
  <c r="I325" i="1"/>
  <c r="L324" i="1"/>
  <c r="K324" i="1"/>
  <c r="J323" i="1"/>
  <c r="I323" i="1"/>
  <c r="J322" i="1"/>
  <c r="I322" i="1"/>
  <c r="K322" i="1" s="1"/>
  <c r="J320" i="1"/>
  <c r="K320" i="1" s="1"/>
  <c r="I320" i="1"/>
  <c r="J319" i="1"/>
  <c r="K319" i="1" s="1"/>
  <c r="I319" i="1"/>
  <c r="J318" i="1"/>
  <c r="K318" i="1" s="1"/>
  <c r="K317" i="1" s="1"/>
  <c r="I318" i="1"/>
  <c r="L316" i="1"/>
  <c r="J316" i="1"/>
  <c r="I316" i="1"/>
  <c r="J315" i="1"/>
  <c r="I315" i="1"/>
  <c r="J314" i="1"/>
  <c r="I314" i="1"/>
  <c r="K314" i="1" s="1"/>
  <c r="L311" i="1"/>
  <c r="J311" i="1"/>
  <c r="I311" i="1"/>
  <c r="J310" i="1"/>
  <c r="I310" i="1"/>
  <c r="K308" i="1"/>
  <c r="J308" i="1"/>
  <c r="L308" i="1" s="1"/>
  <c r="I308" i="1"/>
  <c r="K307" i="1"/>
  <c r="J307" i="1"/>
  <c r="L307" i="1" s="1"/>
  <c r="L306" i="1" s="1"/>
  <c r="I307" i="1"/>
  <c r="K306" i="1"/>
  <c r="L305" i="1"/>
  <c r="J305" i="1"/>
  <c r="I305" i="1"/>
  <c r="L304" i="1"/>
  <c r="J304" i="1"/>
  <c r="I304" i="1"/>
  <c r="J303" i="1"/>
  <c r="I303" i="1"/>
  <c r="J302" i="1"/>
  <c r="I302" i="1"/>
  <c r="K302" i="1" s="1"/>
  <c r="J300" i="1"/>
  <c r="K300" i="1" s="1"/>
  <c r="K299" i="1" s="1"/>
  <c r="I300" i="1"/>
  <c r="L298" i="1"/>
  <c r="L297" i="1" s="1"/>
  <c r="J298" i="1"/>
  <c r="I298" i="1"/>
  <c r="L296" i="1"/>
  <c r="K296" i="1"/>
  <c r="J296" i="1"/>
  <c r="I296" i="1"/>
  <c r="L295" i="1"/>
  <c r="K295" i="1"/>
  <c r="J295" i="1"/>
  <c r="I295" i="1"/>
  <c r="L294" i="1"/>
  <c r="K294" i="1"/>
  <c r="K292" i="1"/>
  <c r="J292" i="1"/>
  <c r="L292" i="1" s="1"/>
  <c r="L291" i="1" s="1"/>
  <c r="I292" i="1"/>
  <c r="K291" i="1"/>
  <c r="L290" i="1"/>
  <c r="J290" i="1"/>
  <c r="I290" i="1"/>
  <c r="L289" i="1"/>
  <c r="J289" i="1"/>
  <c r="I289" i="1"/>
  <c r="J288" i="1"/>
  <c r="I288" i="1"/>
  <c r="J287" i="1"/>
  <c r="I287" i="1"/>
  <c r="K287" i="1" s="1"/>
  <c r="L286" i="1"/>
  <c r="J286" i="1"/>
  <c r="I286" i="1"/>
  <c r="L285" i="1"/>
  <c r="J285" i="1"/>
  <c r="I285" i="1"/>
  <c r="J284" i="1"/>
  <c r="I284" i="1"/>
  <c r="K282" i="1"/>
  <c r="J282" i="1"/>
  <c r="L282" i="1" s="1"/>
  <c r="I282" i="1"/>
  <c r="K281" i="1"/>
  <c r="J281" i="1"/>
  <c r="L281" i="1" s="1"/>
  <c r="L280" i="1" s="1"/>
  <c r="I281" i="1"/>
  <c r="K280" i="1"/>
  <c r="L277" i="1"/>
  <c r="J277" i="1"/>
  <c r="I277" i="1"/>
  <c r="J276" i="1"/>
  <c r="I276" i="1"/>
  <c r="J275" i="1"/>
  <c r="I275" i="1"/>
  <c r="K275" i="1" s="1"/>
  <c r="L274" i="1"/>
  <c r="J274" i="1"/>
  <c r="I274" i="1"/>
  <c r="L273" i="1"/>
  <c r="J273" i="1"/>
  <c r="I273" i="1"/>
  <c r="J272" i="1"/>
  <c r="I272" i="1"/>
  <c r="J271" i="1"/>
  <c r="I271" i="1"/>
  <c r="K271" i="1" s="1"/>
  <c r="L270" i="1"/>
  <c r="J270" i="1"/>
  <c r="I270" i="1"/>
  <c r="L269" i="1"/>
  <c r="J269" i="1"/>
  <c r="I269" i="1"/>
  <c r="J268" i="1"/>
  <c r="I268" i="1"/>
  <c r="J267" i="1"/>
  <c r="I267" i="1"/>
  <c r="K267" i="1" s="1"/>
  <c r="L266" i="1"/>
  <c r="J266" i="1"/>
  <c r="I266" i="1"/>
  <c r="L265" i="1"/>
  <c r="J265" i="1"/>
  <c r="I265" i="1"/>
  <c r="J264" i="1"/>
  <c r="I264" i="1"/>
  <c r="J263" i="1"/>
  <c r="I263" i="1"/>
  <c r="K263" i="1" s="1"/>
  <c r="L262" i="1"/>
  <c r="J262" i="1"/>
  <c r="I262" i="1"/>
  <c r="L261" i="1"/>
  <c r="J261" i="1"/>
  <c r="I261" i="1"/>
  <c r="J260" i="1"/>
  <c r="I260" i="1"/>
  <c r="J259" i="1"/>
  <c r="I259" i="1"/>
  <c r="K259" i="1" s="1"/>
  <c r="L258" i="1"/>
  <c r="J258" i="1"/>
  <c r="I258" i="1"/>
  <c r="L256" i="1"/>
  <c r="K256" i="1"/>
  <c r="J256" i="1"/>
  <c r="I256" i="1"/>
  <c r="L255" i="1"/>
  <c r="K255" i="1"/>
  <c r="J255" i="1"/>
  <c r="I255" i="1"/>
  <c r="L254" i="1"/>
  <c r="K254" i="1"/>
  <c r="J254" i="1"/>
  <c r="I254" i="1"/>
  <c r="L253" i="1"/>
  <c r="K253" i="1"/>
  <c r="J253" i="1"/>
  <c r="I253" i="1"/>
  <c r="L252" i="1"/>
  <c r="K252" i="1"/>
  <c r="J252" i="1"/>
  <c r="I252" i="1"/>
  <c r="L251" i="1"/>
  <c r="K251" i="1"/>
  <c r="J251" i="1"/>
  <c r="I251" i="1"/>
  <c r="L250" i="1"/>
  <c r="K250" i="1"/>
  <c r="J249" i="1"/>
  <c r="I249" i="1"/>
  <c r="J248" i="1"/>
  <c r="I248" i="1"/>
  <c r="K248" i="1" s="1"/>
  <c r="L247" i="1"/>
  <c r="J247" i="1"/>
  <c r="I247" i="1"/>
  <c r="L246" i="1"/>
  <c r="J246" i="1"/>
  <c r="I246" i="1"/>
  <c r="K245" i="1"/>
  <c r="J245" i="1"/>
  <c r="I245" i="1"/>
  <c r="L245" i="1" s="1"/>
  <c r="K244" i="1"/>
  <c r="J244" i="1"/>
  <c r="I244" i="1"/>
  <c r="L244" i="1" s="1"/>
  <c r="J242" i="1"/>
  <c r="I242" i="1"/>
  <c r="L242" i="1" s="1"/>
  <c r="J241" i="1"/>
  <c r="I241" i="1"/>
  <c r="L241" i="1" s="1"/>
  <c r="J240" i="1"/>
  <c r="I240" i="1"/>
  <c r="L240" i="1" s="1"/>
  <c r="J239" i="1"/>
  <c r="I239" i="1"/>
  <c r="L239" i="1" s="1"/>
  <c r="J238" i="1"/>
  <c r="I238" i="1"/>
  <c r="L238" i="1" s="1"/>
  <c r="J237" i="1"/>
  <c r="I237" i="1"/>
  <c r="L237" i="1" s="1"/>
  <c r="J236" i="1"/>
  <c r="I236" i="1"/>
  <c r="L236" i="1" s="1"/>
  <c r="J235" i="1"/>
  <c r="I235" i="1"/>
  <c r="L235" i="1" s="1"/>
  <c r="J234" i="1"/>
  <c r="I234" i="1"/>
  <c r="L234" i="1" s="1"/>
  <c r="J233" i="1"/>
  <c r="I233" i="1"/>
  <c r="L233" i="1" s="1"/>
  <c r="J230" i="1"/>
  <c r="I230" i="1"/>
  <c r="L230" i="1" s="1"/>
  <c r="J229" i="1"/>
  <c r="I229" i="1"/>
  <c r="L229" i="1" s="1"/>
  <c r="J228" i="1"/>
  <c r="I228" i="1"/>
  <c r="L228" i="1" s="1"/>
  <c r="J227" i="1"/>
  <c r="I227" i="1"/>
  <c r="L227" i="1" s="1"/>
  <c r="J226" i="1"/>
  <c r="I226" i="1"/>
  <c r="L226" i="1" s="1"/>
  <c r="J225" i="1"/>
  <c r="I225" i="1"/>
  <c r="L225" i="1" s="1"/>
  <c r="J224" i="1"/>
  <c r="I224" i="1"/>
  <c r="L224" i="1" s="1"/>
  <c r="J223" i="1"/>
  <c r="I223" i="1"/>
  <c r="L223" i="1" s="1"/>
  <c r="J222" i="1"/>
  <c r="I222" i="1"/>
  <c r="L222" i="1" s="1"/>
  <c r="L221" i="1" s="1"/>
  <c r="K220" i="1"/>
  <c r="J220" i="1"/>
  <c r="I220" i="1"/>
  <c r="L220" i="1" s="1"/>
  <c r="K219" i="1"/>
  <c r="J219" i="1"/>
  <c r="I219" i="1"/>
  <c r="L219" i="1" s="1"/>
  <c r="K218" i="1"/>
  <c r="J218" i="1"/>
  <c r="I218" i="1"/>
  <c r="L218" i="1" s="1"/>
  <c r="L217" i="1" s="1"/>
  <c r="K217" i="1"/>
  <c r="K215" i="1"/>
  <c r="J215" i="1"/>
  <c r="I215" i="1"/>
  <c r="L215" i="1" s="1"/>
  <c r="K214" i="1"/>
  <c r="J214" i="1"/>
  <c r="I214" i="1"/>
  <c r="L214" i="1" s="1"/>
  <c r="L213" i="1" s="1"/>
  <c r="K213" i="1"/>
  <c r="J212" i="1"/>
  <c r="I212" i="1"/>
  <c r="L212" i="1" s="1"/>
  <c r="J211" i="1"/>
  <c r="I211" i="1"/>
  <c r="L211" i="1" s="1"/>
  <c r="J210" i="1"/>
  <c r="I210" i="1"/>
  <c r="L210" i="1" s="1"/>
  <c r="J209" i="1"/>
  <c r="I209" i="1"/>
  <c r="L209" i="1" s="1"/>
  <c r="J208" i="1"/>
  <c r="I208" i="1"/>
  <c r="L208" i="1" s="1"/>
  <c r="K206" i="1"/>
  <c r="J206" i="1"/>
  <c r="I206" i="1"/>
  <c r="L206" i="1" s="1"/>
  <c r="K205" i="1"/>
  <c r="J205" i="1"/>
  <c r="I205" i="1"/>
  <c r="L205" i="1" s="1"/>
  <c r="L204" i="1" s="1"/>
  <c r="K204" i="1"/>
  <c r="K202" i="1"/>
  <c r="J202" i="1"/>
  <c r="I202" i="1"/>
  <c r="L202" i="1" s="1"/>
  <c r="L201" i="1" s="1"/>
  <c r="K201" i="1"/>
  <c r="J200" i="1"/>
  <c r="I200" i="1"/>
  <c r="L200" i="1" s="1"/>
  <c r="L199" i="1" s="1"/>
  <c r="J197" i="1"/>
  <c r="I197" i="1"/>
  <c r="L197" i="1" s="1"/>
  <c r="J196" i="1"/>
  <c r="I196" i="1"/>
  <c r="L196" i="1" s="1"/>
  <c r="J195" i="1"/>
  <c r="I195" i="1"/>
  <c r="L195" i="1" s="1"/>
  <c r="J194" i="1"/>
  <c r="I194" i="1"/>
  <c r="L194" i="1" s="1"/>
  <c r="J193" i="1"/>
  <c r="I193" i="1"/>
  <c r="L193" i="1" s="1"/>
  <c r="J192" i="1"/>
  <c r="I192" i="1"/>
  <c r="L192" i="1" s="1"/>
  <c r="J191" i="1"/>
  <c r="I191" i="1"/>
  <c r="L191" i="1" s="1"/>
  <c r="J188" i="1"/>
  <c r="I188" i="1"/>
  <c r="L188" i="1" s="1"/>
  <c r="L187" i="1" s="1"/>
  <c r="K186" i="1"/>
  <c r="J186" i="1"/>
  <c r="I186" i="1"/>
  <c r="L186" i="1" s="1"/>
  <c r="K185" i="1"/>
  <c r="J185" i="1"/>
  <c r="I185" i="1"/>
  <c r="L185" i="1" s="1"/>
  <c r="K184" i="1"/>
  <c r="J184" i="1"/>
  <c r="I184" i="1"/>
  <c r="L184" i="1" s="1"/>
  <c r="K183" i="1"/>
  <c r="J183" i="1"/>
  <c r="I183" i="1"/>
  <c r="L183" i="1" s="1"/>
  <c r="L182" i="1" s="1"/>
  <c r="K182" i="1"/>
  <c r="J181" i="1"/>
  <c r="I181" i="1"/>
  <c r="L181" i="1" s="1"/>
  <c r="L180" i="1" s="1"/>
  <c r="K179" i="1"/>
  <c r="J179" i="1"/>
  <c r="I179" i="1"/>
  <c r="L179" i="1" s="1"/>
  <c r="L178" i="1" s="1"/>
  <c r="K178" i="1"/>
  <c r="K176" i="1"/>
  <c r="J176" i="1"/>
  <c r="I176" i="1"/>
  <c r="L176" i="1" s="1"/>
  <c r="L175" i="1" s="1"/>
  <c r="K175" i="1"/>
  <c r="J174" i="1"/>
  <c r="I174" i="1"/>
  <c r="L174" i="1" s="1"/>
  <c r="J173" i="1"/>
  <c r="I173" i="1"/>
  <c r="L173" i="1" s="1"/>
  <c r="K171" i="1"/>
  <c r="J171" i="1"/>
  <c r="I171" i="1"/>
  <c r="L171" i="1" s="1"/>
  <c r="L170" i="1" s="1"/>
  <c r="K170" i="1"/>
  <c r="J169" i="1"/>
  <c r="I169" i="1"/>
  <c r="L169" i="1" s="1"/>
  <c r="L168" i="1" s="1"/>
  <c r="K167" i="1"/>
  <c r="J167" i="1"/>
  <c r="I167" i="1"/>
  <c r="L167" i="1" s="1"/>
  <c r="L166" i="1" s="1"/>
  <c r="K166" i="1"/>
  <c r="K164" i="1"/>
  <c r="J164" i="1"/>
  <c r="I164" i="1"/>
  <c r="L164" i="1" s="1"/>
  <c r="L163" i="1" s="1"/>
  <c r="K163" i="1"/>
  <c r="J162" i="1"/>
  <c r="I162" i="1"/>
  <c r="L162" i="1" s="1"/>
  <c r="L161" i="1" s="1"/>
  <c r="K160" i="1"/>
  <c r="J160" i="1"/>
  <c r="I160" i="1"/>
  <c r="L160" i="1" s="1"/>
  <c r="L159" i="1" s="1"/>
  <c r="K159" i="1"/>
  <c r="K157" i="1"/>
  <c r="J157" i="1"/>
  <c r="I157" i="1"/>
  <c r="L157" i="1" s="1"/>
  <c r="K156" i="1"/>
  <c r="J156" i="1"/>
  <c r="I156" i="1"/>
  <c r="L156" i="1" s="1"/>
  <c r="L155" i="1" s="1"/>
  <c r="K155" i="1"/>
  <c r="J154" i="1"/>
  <c r="I154" i="1"/>
  <c r="L154" i="1" s="1"/>
  <c r="L153" i="1" s="1"/>
  <c r="L152" i="1" s="1"/>
  <c r="J151" i="1"/>
  <c r="I151" i="1"/>
  <c r="L151" i="1" s="1"/>
  <c r="L150" i="1" s="1"/>
  <c r="K149" i="1"/>
  <c r="J149" i="1"/>
  <c r="I149" i="1"/>
  <c r="L149" i="1" s="1"/>
  <c r="L148" i="1" s="1"/>
  <c r="K148" i="1"/>
  <c r="J147" i="1"/>
  <c r="I147" i="1"/>
  <c r="L147" i="1" s="1"/>
  <c r="L146" i="1" s="1"/>
  <c r="L145" i="1" s="1"/>
  <c r="J144" i="1"/>
  <c r="I144" i="1"/>
  <c r="L144" i="1" s="1"/>
  <c r="L143" i="1" s="1"/>
  <c r="K142" i="1"/>
  <c r="J142" i="1"/>
  <c r="I142" i="1"/>
  <c r="L142" i="1" s="1"/>
  <c r="L141" i="1" s="1"/>
  <c r="K141" i="1"/>
  <c r="J140" i="1"/>
  <c r="I140" i="1"/>
  <c r="L140" i="1" s="1"/>
  <c r="J139" i="1"/>
  <c r="I139" i="1"/>
  <c r="L139" i="1" s="1"/>
  <c r="J136" i="1"/>
  <c r="I136" i="1"/>
  <c r="L136" i="1" s="1"/>
  <c r="J135" i="1"/>
  <c r="I135" i="1"/>
  <c r="L135" i="1" s="1"/>
  <c r="J134" i="1"/>
  <c r="I134" i="1"/>
  <c r="L134" i="1" s="1"/>
  <c r="J133" i="1"/>
  <c r="I133" i="1"/>
  <c r="L133" i="1" s="1"/>
  <c r="J132" i="1"/>
  <c r="I132" i="1"/>
  <c r="L132" i="1" s="1"/>
  <c r="J131" i="1"/>
  <c r="I131" i="1"/>
  <c r="L131" i="1" s="1"/>
  <c r="J130" i="1"/>
  <c r="I130" i="1"/>
  <c r="L130" i="1" s="1"/>
  <c r="J129" i="1"/>
  <c r="I129" i="1"/>
  <c r="L129" i="1" s="1"/>
  <c r="J128" i="1"/>
  <c r="I128" i="1"/>
  <c r="L128" i="1" s="1"/>
  <c r="J127" i="1"/>
  <c r="I127" i="1"/>
  <c r="L127" i="1" s="1"/>
  <c r="J126" i="1"/>
  <c r="I126" i="1"/>
  <c r="L126" i="1" s="1"/>
  <c r="J125" i="1"/>
  <c r="I125" i="1"/>
  <c r="L125" i="1" s="1"/>
  <c r="J124" i="1"/>
  <c r="I124" i="1"/>
  <c r="L124" i="1" s="1"/>
  <c r="J123" i="1"/>
  <c r="I123" i="1"/>
  <c r="L123" i="1" s="1"/>
  <c r="J122" i="1"/>
  <c r="I122" i="1"/>
  <c r="L122" i="1" s="1"/>
  <c r="J121" i="1"/>
  <c r="I121" i="1"/>
  <c r="L121" i="1" s="1"/>
  <c r="J120" i="1"/>
  <c r="I120" i="1"/>
  <c r="L120" i="1" s="1"/>
  <c r="J119" i="1"/>
  <c r="I119" i="1"/>
  <c r="L119" i="1" s="1"/>
  <c r="J118" i="1"/>
  <c r="I118" i="1"/>
  <c r="L118" i="1" s="1"/>
  <c r="J117" i="1"/>
  <c r="I117" i="1"/>
  <c r="L117" i="1" s="1"/>
  <c r="J116" i="1"/>
  <c r="I116" i="1"/>
  <c r="L116" i="1" s="1"/>
  <c r="J115" i="1"/>
  <c r="I115" i="1"/>
  <c r="L115" i="1" s="1"/>
  <c r="J114" i="1"/>
  <c r="I114" i="1"/>
  <c r="L114" i="1" s="1"/>
  <c r="J113" i="1"/>
  <c r="I113" i="1"/>
  <c r="L113" i="1" s="1"/>
  <c r="K111" i="1"/>
  <c r="J111" i="1"/>
  <c r="L111" i="1" s="1"/>
  <c r="L110" i="1" s="1"/>
  <c r="I111" i="1"/>
  <c r="K110" i="1"/>
  <c r="J109" i="1"/>
  <c r="I109" i="1"/>
  <c r="L109" i="1" s="1"/>
  <c r="J108" i="1"/>
  <c r="I108" i="1"/>
  <c r="L108" i="1" s="1"/>
  <c r="J107" i="1"/>
  <c r="I107" i="1"/>
  <c r="L107" i="1" s="1"/>
  <c r="J106" i="1"/>
  <c r="I106" i="1"/>
  <c r="L106" i="1" s="1"/>
  <c r="J105" i="1"/>
  <c r="I105" i="1"/>
  <c r="L105" i="1" s="1"/>
  <c r="J104" i="1"/>
  <c r="I104" i="1"/>
  <c r="L104" i="1" s="1"/>
  <c r="J103" i="1"/>
  <c r="I103" i="1"/>
  <c r="L103" i="1" s="1"/>
  <c r="J102" i="1"/>
  <c r="I102" i="1"/>
  <c r="L102" i="1" s="1"/>
  <c r="K100" i="1"/>
  <c r="J100" i="1"/>
  <c r="L100" i="1" s="1"/>
  <c r="I100" i="1"/>
  <c r="K99" i="1"/>
  <c r="J99" i="1"/>
  <c r="L99" i="1" s="1"/>
  <c r="I99" i="1"/>
  <c r="K98" i="1"/>
  <c r="J98" i="1"/>
  <c r="L98" i="1" s="1"/>
  <c r="I98" i="1"/>
  <c r="K97" i="1"/>
  <c r="J97" i="1"/>
  <c r="L97" i="1" s="1"/>
  <c r="I97" i="1"/>
  <c r="K96" i="1"/>
  <c r="J96" i="1"/>
  <c r="L96" i="1" s="1"/>
  <c r="L95" i="1" s="1"/>
  <c r="I96" i="1"/>
  <c r="K95" i="1"/>
  <c r="J94" i="1"/>
  <c r="I94" i="1"/>
  <c r="L94" i="1" s="1"/>
  <c r="J93" i="1"/>
  <c r="I93" i="1"/>
  <c r="L93" i="1" s="1"/>
  <c r="J92" i="1"/>
  <c r="I92" i="1"/>
  <c r="L92" i="1" s="1"/>
  <c r="J91" i="1"/>
  <c r="I91" i="1"/>
  <c r="L91" i="1" s="1"/>
  <c r="J90" i="1"/>
  <c r="I90" i="1"/>
  <c r="L90" i="1" s="1"/>
  <c r="L89" i="1" s="1"/>
  <c r="K88" i="1"/>
  <c r="J88" i="1"/>
  <c r="L88" i="1" s="1"/>
  <c r="I88" i="1"/>
  <c r="K87" i="1"/>
  <c r="J87" i="1"/>
  <c r="L87" i="1" s="1"/>
  <c r="I87" i="1"/>
  <c r="K86" i="1"/>
  <c r="J86" i="1"/>
  <c r="L86" i="1" s="1"/>
  <c r="I86" i="1"/>
  <c r="K85" i="1"/>
  <c r="J85" i="1"/>
  <c r="L85" i="1" s="1"/>
  <c r="I85" i="1"/>
  <c r="K84" i="1"/>
  <c r="J84" i="1"/>
  <c r="L84" i="1" s="1"/>
  <c r="I84" i="1"/>
  <c r="K83" i="1"/>
  <c r="J83" i="1"/>
  <c r="L83" i="1" s="1"/>
  <c r="I83" i="1"/>
  <c r="K82" i="1"/>
  <c r="J82" i="1"/>
  <c r="L82" i="1" s="1"/>
  <c r="I82" i="1"/>
  <c r="K81" i="1"/>
  <c r="J81" i="1"/>
  <c r="L81" i="1" s="1"/>
  <c r="I81" i="1"/>
  <c r="K80" i="1"/>
  <c r="J80" i="1"/>
  <c r="L80" i="1" s="1"/>
  <c r="I80" i="1"/>
  <c r="K79" i="1"/>
  <c r="K77" i="1"/>
  <c r="J77" i="1"/>
  <c r="L77" i="1" s="1"/>
  <c r="L76" i="1" s="1"/>
  <c r="I77" i="1"/>
  <c r="K76" i="1"/>
  <c r="J75" i="1"/>
  <c r="I75" i="1"/>
  <c r="L75" i="1" s="1"/>
  <c r="J74" i="1"/>
  <c r="I74" i="1"/>
  <c r="L74" i="1" s="1"/>
  <c r="J73" i="1"/>
  <c r="I73" i="1"/>
  <c r="L73" i="1" s="1"/>
  <c r="J72" i="1"/>
  <c r="I72" i="1"/>
  <c r="L72" i="1" s="1"/>
  <c r="J71" i="1"/>
  <c r="I71" i="1"/>
  <c r="L71" i="1" s="1"/>
  <c r="J70" i="1"/>
  <c r="I70" i="1"/>
  <c r="L70" i="1" s="1"/>
  <c r="J69" i="1"/>
  <c r="I69" i="1"/>
  <c r="L69" i="1" s="1"/>
  <c r="J68" i="1"/>
  <c r="I68" i="1"/>
  <c r="L68" i="1" s="1"/>
  <c r="L67" i="1" s="1"/>
  <c r="K66" i="1"/>
  <c r="J66" i="1"/>
  <c r="L66" i="1" s="1"/>
  <c r="I66" i="1"/>
  <c r="K65" i="1"/>
  <c r="J65" i="1"/>
  <c r="L65" i="1" s="1"/>
  <c r="I65" i="1"/>
  <c r="K64" i="1"/>
  <c r="J64" i="1"/>
  <c r="L64" i="1" s="1"/>
  <c r="L63" i="1" s="1"/>
  <c r="L62" i="1" s="1"/>
  <c r="I64" i="1"/>
  <c r="K63" i="1"/>
  <c r="K61" i="1"/>
  <c r="J61" i="1"/>
  <c r="L61" i="1" s="1"/>
  <c r="I61" i="1"/>
  <c r="K60" i="1"/>
  <c r="J60" i="1"/>
  <c r="L60" i="1" s="1"/>
  <c r="I60" i="1"/>
  <c r="K59" i="1"/>
  <c r="J58" i="1"/>
  <c r="I58" i="1"/>
  <c r="L58" i="1" s="1"/>
  <c r="J57" i="1"/>
  <c r="I57" i="1"/>
  <c r="L57" i="1" s="1"/>
  <c r="J56" i="1"/>
  <c r="I56" i="1"/>
  <c r="L56" i="1" s="1"/>
  <c r="J55" i="1"/>
  <c r="I55" i="1"/>
  <c r="L55" i="1" s="1"/>
  <c r="J54" i="1"/>
  <c r="I54" i="1"/>
  <c r="L54" i="1" s="1"/>
  <c r="K52" i="1"/>
  <c r="J52" i="1"/>
  <c r="L52" i="1" s="1"/>
  <c r="I52" i="1"/>
  <c r="K51" i="1"/>
  <c r="J51" i="1"/>
  <c r="L51" i="1" s="1"/>
  <c r="L50" i="1" s="1"/>
  <c r="I51" i="1"/>
  <c r="K50" i="1"/>
  <c r="K48" i="1"/>
  <c r="J48" i="1"/>
  <c r="L48" i="1" s="1"/>
  <c r="L47" i="1" s="1"/>
  <c r="I48" i="1"/>
  <c r="K47" i="1"/>
  <c r="J46" i="1"/>
  <c r="I46" i="1"/>
  <c r="L46" i="1" s="1"/>
  <c r="L45" i="1" s="1"/>
  <c r="J43" i="1"/>
  <c r="I43" i="1"/>
  <c r="L43" i="1" s="1"/>
  <c r="J42" i="1"/>
  <c r="I42" i="1"/>
  <c r="L42" i="1" s="1"/>
  <c r="J41" i="1"/>
  <c r="I41" i="1"/>
  <c r="L41" i="1" s="1"/>
  <c r="J40" i="1"/>
  <c r="I40" i="1"/>
  <c r="L40" i="1" s="1"/>
  <c r="J39" i="1"/>
  <c r="I39" i="1"/>
  <c r="L39" i="1" s="1"/>
  <c r="J38" i="1"/>
  <c r="I38" i="1"/>
  <c r="L38" i="1" s="1"/>
  <c r="J37" i="1"/>
  <c r="I37" i="1"/>
  <c r="L37" i="1" s="1"/>
  <c r="J34" i="1"/>
  <c r="I34" i="1"/>
  <c r="L34" i="1" s="1"/>
  <c r="J33" i="1"/>
  <c r="I33" i="1"/>
  <c r="L33" i="1" s="1"/>
  <c r="K31" i="1"/>
  <c r="J31" i="1"/>
  <c r="L31" i="1" s="1"/>
  <c r="I31" i="1"/>
  <c r="K30" i="1"/>
  <c r="J30" i="1"/>
  <c r="L30" i="1" s="1"/>
  <c r="I30" i="1"/>
  <c r="K29" i="1"/>
  <c r="J29" i="1"/>
  <c r="L29" i="1" s="1"/>
  <c r="I29" i="1"/>
  <c r="K28" i="1"/>
  <c r="J27" i="1"/>
  <c r="I27" i="1"/>
  <c r="L27" i="1" s="1"/>
  <c r="J26" i="1"/>
  <c r="I26" i="1"/>
  <c r="L26" i="1" s="1"/>
  <c r="L25" i="1" s="1"/>
  <c r="J23" i="1"/>
  <c r="I23" i="1"/>
  <c r="L23" i="1" s="1"/>
  <c r="J22" i="1"/>
  <c r="I22" i="1"/>
  <c r="L22" i="1" s="1"/>
  <c r="L21" i="1" s="1"/>
  <c r="K20" i="1"/>
  <c r="J20" i="1"/>
  <c r="L20" i="1" s="1"/>
  <c r="L19" i="1" s="1"/>
  <c r="I20" i="1"/>
  <c r="K19" i="1"/>
  <c r="J18" i="1"/>
  <c r="I18" i="1"/>
  <c r="L18" i="1" s="1"/>
  <c r="J17" i="1"/>
  <c r="I17" i="1"/>
  <c r="L17" i="1" s="1"/>
  <c r="L16" i="1" s="1"/>
  <c r="K15" i="1"/>
  <c r="J15" i="1"/>
  <c r="L15" i="1" s="1"/>
  <c r="I15" i="1"/>
  <c r="K14" i="1"/>
  <c r="J14" i="1"/>
  <c r="L14" i="1" s="1"/>
  <c r="I14" i="1"/>
  <c r="K13" i="1"/>
  <c r="J13" i="1"/>
  <c r="L13" i="1" s="1"/>
  <c r="I13" i="1"/>
  <c r="K12" i="1"/>
  <c r="K11" i="1" s="1"/>
  <c r="J12" i="1"/>
  <c r="L1725" i="1" s="1"/>
  <c r="I12" i="1"/>
  <c r="L28" i="1" l="1"/>
  <c r="L32" i="1"/>
  <c r="L36" i="1"/>
  <c r="L35" i="1" s="1"/>
  <c r="L79" i="1"/>
  <c r="L78" i="1" s="1"/>
  <c r="L101" i="1"/>
  <c r="L112" i="1"/>
  <c r="L138" i="1"/>
  <c r="L137" i="1" s="1"/>
  <c r="L158" i="1"/>
  <c r="L177" i="1"/>
  <c r="L190" i="1"/>
  <c r="L189" i="1" s="1"/>
  <c r="L232" i="1"/>
  <c r="L331" i="1"/>
  <c r="L216" i="1"/>
  <c r="L24" i="1"/>
  <c r="L53" i="1"/>
  <c r="L59" i="1"/>
  <c r="L49" i="1" s="1"/>
  <c r="K158" i="1"/>
  <c r="L172" i="1"/>
  <c r="L165" i="1" s="1"/>
  <c r="L207" i="1"/>
  <c r="L203" i="1" s="1"/>
  <c r="L1724" i="1"/>
  <c r="K17" i="1"/>
  <c r="K16" i="1" s="1"/>
  <c r="K18" i="1"/>
  <c r="K22" i="1"/>
  <c r="K23" i="1"/>
  <c r="K26" i="1"/>
  <c r="K25" i="1" s="1"/>
  <c r="K27" i="1"/>
  <c r="K33" i="1"/>
  <c r="K34" i="1"/>
  <c r="K37" i="1"/>
  <c r="K38" i="1"/>
  <c r="K39" i="1"/>
  <c r="K40" i="1"/>
  <c r="K41" i="1"/>
  <c r="K42" i="1"/>
  <c r="K43" i="1"/>
  <c r="K46" i="1"/>
  <c r="K45" i="1" s="1"/>
  <c r="K54" i="1"/>
  <c r="K55" i="1"/>
  <c r="K56" i="1"/>
  <c r="K57" i="1"/>
  <c r="K58" i="1"/>
  <c r="K68" i="1"/>
  <c r="K69" i="1"/>
  <c r="K70" i="1"/>
  <c r="K71" i="1"/>
  <c r="K72" i="1"/>
  <c r="K73" i="1"/>
  <c r="K74" i="1"/>
  <c r="K75" i="1"/>
  <c r="K90" i="1"/>
  <c r="K91" i="1"/>
  <c r="K92" i="1"/>
  <c r="K93" i="1"/>
  <c r="K94" i="1"/>
  <c r="K102" i="1"/>
  <c r="K103" i="1"/>
  <c r="K104" i="1"/>
  <c r="K105" i="1"/>
  <c r="K106" i="1"/>
  <c r="K107" i="1"/>
  <c r="K108" i="1"/>
  <c r="K109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9" i="1"/>
  <c r="K140" i="1"/>
  <c r="K144" i="1"/>
  <c r="K143" i="1" s="1"/>
  <c r="K147" i="1"/>
  <c r="K146" i="1" s="1"/>
  <c r="K145" i="1" s="1"/>
  <c r="K151" i="1"/>
  <c r="K150" i="1" s="1"/>
  <c r="K154" i="1"/>
  <c r="K153" i="1" s="1"/>
  <c r="K152" i="1" s="1"/>
  <c r="K162" i="1"/>
  <c r="K161" i="1" s="1"/>
  <c r="K169" i="1"/>
  <c r="K168" i="1" s="1"/>
  <c r="K173" i="1"/>
  <c r="K174" i="1"/>
  <c r="K181" i="1"/>
  <c r="K180" i="1" s="1"/>
  <c r="K177" i="1" s="1"/>
  <c r="K188" i="1"/>
  <c r="K187" i="1" s="1"/>
  <c r="K191" i="1"/>
  <c r="K192" i="1"/>
  <c r="K193" i="1"/>
  <c r="K194" i="1"/>
  <c r="K195" i="1"/>
  <c r="K196" i="1"/>
  <c r="K197" i="1"/>
  <c r="K200" i="1"/>
  <c r="K199" i="1" s="1"/>
  <c r="K208" i="1"/>
  <c r="K209" i="1"/>
  <c r="K210" i="1"/>
  <c r="K211" i="1"/>
  <c r="K212" i="1"/>
  <c r="K222" i="1"/>
  <c r="K223" i="1"/>
  <c r="K224" i="1"/>
  <c r="K225" i="1"/>
  <c r="K226" i="1"/>
  <c r="K227" i="1"/>
  <c r="K228" i="1"/>
  <c r="K229" i="1"/>
  <c r="K230" i="1"/>
  <c r="K233" i="1"/>
  <c r="K234" i="1"/>
  <c r="K235" i="1"/>
  <c r="K236" i="1"/>
  <c r="K237" i="1"/>
  <c r="K238" i="1"/>
  <c r="K239" i="1"/>
  <c r="K240" i="1"/>
  <c r="K241" i="1"/>
  <c r="K242" i="1"/>
  <c r="K246" i="1"/>
  <c r="L248" i="1"/>
  <c r="L243" i="1" s="1"/>
  <c r="L259" i="1"/>
  <c r="K261" i="1"/>
  <c r="L263" i="1"/>
  <c r="K265" i="1"/>
  <c r="L267" i="1"/>
  <c r="K269" i="1"/>
  <c r="L271" i="1"/>
  <c r="K273" i="1"/>
  <c r="L275" i="1"/>
  <c r="K277" i="1"/>
  <c r="K285" i="1"/>
  <c r="L287" i="1"/>
  <c r="K289" i="1"/>
  <c r="K298" i="1"/>
  <c r="K297" i="1" s="1"/>
  <c r="L300" i="1"/>
  <c r="L299" i="1" s="1"/>
  <c r="L293" i="1" s="1"/>
  <c r="L302" i="1"/>
  <c r="L301" i="1" s="1"/>
  <c r="K304" i="1"/>
  <c r="K311" i="1"/>
  <c r="L314" i="1"/>
  <c r="L313" i="1" s="1"/>
  <c r="K316" i="1"/>
  <c r="L318" i="1"/>
  <c r="L319" i="1"/>
  <c r="L320" i="1"/>
  <c r="L322" i="1"/>
  <c r="L321" i="1" s="1"/>
  <c r="L329" i="1"/>
  <c r="K346" i="1"/>
  <c r="K348" i="1"/>
  <c r="K370" i="1"/>
  <c r="L373" i="1"/>
  <c r="L372" i="1" s="1"/>
  <c r="K414" i="1"/>
  <c r="L414" i="1"/>
  <c r="L488" i="1"/>
  <c r="K499" i="1"/>
  <c r="K249" i="1"/>
  <c r="K260" i="1"/>
  <c r="K264" i="1"/>
  <c r="K268" i="1"/>
  <c r="K272" i="1"/>
  <c r="K276" i="1"/>
  <c r="K284" i="1"/>
  <c r="K288" i="1"/>
  <c r="K303" i="1"/>
  <c r="K310" i="1"/>
  <c r="K309" i="1" s="1"/>
  <c r="K315" i="1"/>
  <c r="K313" i="1" s="1"/>
  <c r="K312" i="1" s="1"/>
  <c r="K323" i="1"/>
  <c r="K321" i="1" s="1"/>
  <c r="K330" i="1"/>
  <c r="K337" i="1"/>
  <c r="K336" i="1" s="1"/>
  <c r="K345" i="1"/>
  <c r="K343" i="1" s="1"/>
  <c r="K361" i="1"/>
  <c r="K365" i="1"/>
  <c r="K364" i="1" s="1"/>
  <c r="K369" i="1"/>
  <c r="K424" i="1"/>
  <c r="L424" i="1"/>
  <c r="L444" i="1"/>
  <c r="K359" i="1"/>
  <c r="K355" i="1" s="1"/>
  <c r="K393" i="1"/>
  <c r="L393" i="1"/>
  <c r="L391" i="1" s="1"/>
  <c r="L390" i="1" s="1"/>
  <c r="K428" i="1"/>
  <c r="L428" i="1"/>
  <c r="L12" i="1"/>
  <c r="L11" i="1" s="1"/>
  <c r="L10" i="1" s="1"/>
  <c r="K247" i="1"/>
  <c r="L249" i="1"/>
  <c r="K258" i="1"/>
  <c r="L260" i="1"/>
  <c r="K262" i="1"/>
  <c r="L264" i="1"/>
  <c r="K266" i="1"/>
  <c r="L268" i="1"/>
  <c r="K270" i="1"/>
  <c r="L272" i="1"/>
  <c r="K274" i="1"/>
  <c r="L276" i="1"/>
  <c r="L284" i="1"/>
  <c r="K286" i="1"/>
  <c r="L288" i="1"/>
  <c r="K290" i="1"/>
  <c r="L303" i="1"/>
  <c r="K305" i="1"/>
  <c r="K301" i="1" s="1"/>
  <c r="K293" i="1" s="1"/>
  <c r="L310" i="1"/>
  <c r="L309" i="1" s="1"/>
  <c r="L315" i="1"/>
  <c r="L323" i="1"/>
  <c r="K328" i="1"/>
  <c r="K327" i="1" s="1"/>
  <c r="L330" i="1"/>
  <c r="K333" i="1"/>
  <c r="K332" i="1" s="1"/>
  <c r="K331" i="1" s="1"/>
  <c r="L339" i="1"/>
  <c r="L338" i="1" s="1"/>
  <c r="K347" i="1"/>
  <c r="L351" i="1"/>
  <c r="L348" i="1" s="1"/>
  <c r="L363" i="1"/>
  <c r="L362" i="1" s="1"/>
  <c r="L355" i="1" s="1"/>
  <c r="L367" i="1"/>
  <c r="L366" i="1" s="1"/>
  <c r="K371" i="1"/>
  <c r="K388" i="1"/>
  <c r="L388" i="1"/>
  <c r="K410" i="1"/>
  <c r="L410" i="1"/>
  <c r="L440" i="1"/>
  <c r="L438" i="1" s="1"/>
  <c r="L458" i="1"/>
  <c r="L467" i="1"/>
  <c r="L468" i="1"/>
  <c r="L470" i="1"/>
  <c r="L469" i="1" s="1"/>
  <c r="L475" i="1"/>
  <c r="L474" i="1" s="1"/>
  <c r="L477" i="1"/>
  <c r="L498" i="1"/>
  <c r="L497" i="1" s="1"/>
  <c r="L496" i="1" s="1"/>
  <c r="L511" i="1"/>
  <c r="L510" i="1" s="1"/>
  <c r="L641" i="1"/>
  <c r="L639" i="1" s="1"/>
  <c r="L643" i="1"/>
  <c r="L659" i="1"/>
  <c r="L658" i="1" s="1"/>
  <c r="L665" i="1"/>
  <c r="L664" i="1" s="1"/>
  <c r="L673" i="1"/>
  <c r="L690" i="1"/>
  <c r="L689" i="1" s="1"/>
  <c r="L711" i="1"/>
  <c r="L710" i="1" s="1"/>
  <c r="L715" i="1"/>
  <c r="L714" i="1" s="1"/>
  <c r="K789" i="1"/>
  <c r="L817" i="1"/>
  <c r="K830" i="1"/>
  <c r="L838" i="1"/>
  <c r="L851" i="1"/>
  <c r="L855" i="1"/>
  <c r="L854" i="1" s="1"/>
  <c r="K864" i="1"/>
  <c r="L874" i="1"/>
  <c r="K883" i="1"/>
  <c r="K887" i="1"/>
  <c r="K935" i="1"/>
  <c r="K389" i="1"/>
  <c r="K394" i="1"/>
  <c r="K407" i="1"/>
  <c r="K411" i="1"/>
  <c r="K415" i="1"/>
  <c r="K425" i="1"/>
  <c r="K429" i="1"/>
  <c r="K436" i="1"/>
  <c r="K435" i="1" s="1"/>
  <c r="K441" i="1"/>
  <c r="K455" i="1"/>
  <c r="K459" i="1"/>
  <c r="K478" i="1"/>
  <c r="K483" i="1"/>
  <c r="K482" i="1" s="1"/>
  <c r="K481" i="1" s="1"/>
  <c r="K494" i="1"/>
  <c r="K493" i="1" s="1"/>
  <c r="K508" i="1"/>
  <c r="K507" i="1" s="1"/>
  <c r="L514" i="1"/>
  <c r="K514" i="1"/>
  <c r="L531" i="1"/>
  <c r="K531" i="1"/>
  <c r="L553" i="1"/>
  <c r="K553" i="1"/>
  <c r="L556" i="1"/>
  <c r="K556" i="1"/>
  <c r="K555" i="1" s="1"/>
  <c r="L558" i="1"/>
  <c r="K558" i="1"/>
  <c r="L568" i="1"/>
  <c r="L567" i="1" s="1"/>
  <c r="K568" i="1"/>
  <c r="K567" i="1" s="1"/>
  <c r="L571" i="1"/>
  <c r="K571" i="1"/>
  <c r="L573" i="1"/>
  <c r="K573" i="1"/>
  <c r="L575" i="1"/>
  <c r="K575" i="1"/>
  <c r="L577" i="1"/>
  <c r="K577" i="1"/>
  <c r="L579" i="1"/>
  <c r="K579" i="1"/>
  <c r="L587" i="1"/>
  <c r="K587" i="1"/>
  <c r="L589" i="1"/>
  <c r="K589" i="1"/>
  <c r="L591" i="1"/>
  <c r="K591" i="1"/>
  <c r="L593" i="1"/>
  <c r="K593" i="1"/>
  <c r="L596" i="1"/>
  <c r="L595" i="1" s="1"/>
  <c r="L594" i="1" s="1"/>
  <c r="K596" i="1"/>
  <c r="K595" i="1" s="1"/>
  <c r="K594" i="1" s="1"/>
  <c r="L600" i="1"/>
  <c r="L599" i="1" s="1"/>
  <c r="L632" i="1"/>
  <c r="L656" i="1"/>
  <c r="L726" i="1"/>
  <c r="K845" i="1"/>
  <c r="K910" i="1"/>
  <c r="K929" i="1"/>
  <c r="K476" i="1"/>
  <c r="L788" i="1"/>
  <c r="L787" i="1" s="1"/>
  <c r="L821" i="1"/>
  <c r="L389" i="1"/>
  <c r="K392" i="1"/>
  <c r="K391" i="1" s="1"/>
  <c r="K390" i="1" s="1"/>
  <c r="L394" i="1"/>
  <c r="K404" i="1"/>
  <c r="K403" i="1" s="1"/>
  <c r="L407" i="1"/>
  <c r="K409" i="1"/>
  <c r="L411" i="1"/>
  <c r="K413" i="1"/>
  <c r="L415" i="1"/>
  <c r="K423" i="1"/>
  <c r="K422" i="1" s="1"/>
  <c r="L425" i="1"/>
  <c r="K427" i="1"/>
  <c r="L429" i="1"/>
  <c r="K432" i="1"/>
  <c r="K431" i="1" s="1"/>
  <c r="K430" i="1" s="1"/>
  <c r="L436" i="1"/>
  <c r="L435" i="1" s="1"/>
  <c r="K439" i="1"/>
  <c r="L441" i="1"/>
  <c r="K443" i="1"/>
  <c r="L455" i="1"/>
  <c r="K457" i="1"/>
  <c r="L459" i="1"/>
  <c r="L478" i="1"/>
  <c r="K480" i="1"/>
  <c r="L483" i="1"/>
  <c r="L482" i="1" s="1"/>
  <c r="L481" i="1" s="1"/>
  <c r="K487" i="1"/>
  <c r="K486" i="1" s="1"/>
  <c r="L494" i="1"/>
  <c r="L493" i="1" s="1"/>
  <c r="K505" i="1"/>
  <c r="K503" i="1" s="1"/>
  <c r="L508" i="1"/>
  <c r="L507" i="1" s="1"/>
  <c r="L515" i="1"/>
  <c r="K515" i="1"/>
  <c r="L519" i="1"/>
  <c r="L518" i="1" s="1"/>
  <c r="K519" i="1"/>
  <c r="K518" i="1" s="1"/>
  <c r="L523" i="1"/>
  <c r="L522" i="1" s="1"/>
  <c r="K523" i="1"/>
  <c r="K522" i="1" s="1"/>
  <c r="L532" i="1"/>
  <c r="K532" i="1"/>
  <c r="L549" i="1"/>
  <c r="L548" i="1" s="1"/>
  <c r="K549" i="1"/>
  <c r="K548" i="1" s="1"/>
  <c r="L552" i="1"/>
  <c r="K552" i="1"/>
  <c r="K551" i="1" s="1"/>
  <c r="K550" i="1" s="1"/>
  <c r="L557" i="1"/>
  <c r="K557" i="1"/>
  <c r="L572" i="1"/>
  <c r="K572" i="1"/>
  <c r="L574" i="1"/>
  <c r="K574" i="1"/>
  <c r="L576" i="1"/>
  <c r="K576" i="1"/>
  <c r="L578" i="1"/>
  <c r="K578" i="1"/>
  <c r="L588" i="1"/>
  <c r="K588" i="1"/>
  <c r="L590" i="1"/>
  <c r="K590" i="1"/>
  <c r="L592" i="1"/>
  <c r="K592" i="1"/>
  <c r="L633" i="1"/>
  <c r="L646" i="1"/>
  <c r="L645" i="1" s="1"/>
  <c r="L644" i="1" s="1"/>
  <c r="L650" i="1"/>
  <c r="L649" i="1" s="1"/>
  <c r="L655" i="1"/>
  <c r="L654" i="1" s="1"/>
  <c r="L669" i="1"/>
  <c r="K813" i="1"/>
  <c r="K817" i="1"/>
  <c r="K827" i="1"/>
  <c r="K821" i="1" s="1"/>
  <c r="K838" i="1"/>
  <c r="K851" i="1"/>
  <c r="K855" i="1"/>
  <c r="K861" i="1"/>
  <c r="K874" i="1"/>
  <c r="K878" i="1"/>
  <c r="L894" i="1"/>
  <c r="L899" i="1"/>
  <c r="L992" i="1"/>
  <c r="K1000" i="1"/>
  <c r="K999" i="1" s="1"/>
  <c r="K600" i="1"/>
  <c r="K599" i="1" s="1"/>
  <c r="K632" i="1"/>
  <c r="K633" i="1"/>
  <c r="K636" i="1"/>
  <c r="K635" i="1" s="1"/>
  <c r="K634" i="1" s="1"/>
  <c r="K640" i="1"/>
  <c r="K641" i="1"/>
  <c r="K642" i="1"/>
  <c r="K643" i="1"/>
  <c r="K646" i="1"/>
  <c r="K645" i="1" s="1"/>
  <c r="K644" i="1" s="1"/>
  <c r="K650" i="1"/>
  <c r="K649" i="1" s="1"/>
  <c r="K655" i="1"/>
  <c r="K654" i="1" s="1"/>
  <c r="K656" i="1"/>
  <c r="K659" i="1"/>
  <c r="K658" i="1" s="1"/>
  <c r="K665" i="1"/>
  <c r="K666" i="1"/>
  <c r="K674" i="1"/>
  <c r="K675" i="1"/>
  <c r="K680" i="1"/>
  <c r="K679" i="1" s="1"/>
  <c r="K684" i="1"/>
  <c r="K683" i="1" s="1"/>
  <c r="K688" i="1"/>
  <c r="K687" i="1" s="1"/>
  <c r="K691" i="1"/>
  <c r="K692" i="1"/>
  <c r="K709" i="1"/>
  <c r="K708" i="1" s="1"/>
  <c r="K712" i="1"/>
  <c r="K713" i="1"/>
  <c r="K716" i="1"/>
  <c r="K717" i="1"/>
  <c r="K718" i="1"/>
  <c r="K738" i="1"/>
  <c r="K739" i="1"/>
  <c r="K740" i="1"/>
  <c r="K741" i="1"/>
  <c r="K742" i="1"/>
  <c r="K751" i="1"/>
  <c r="K750" i="1" s="1"/>
  <c r="K755" i="1"/>
  <c r="K756" i="1"/>
  <c r="K757" i="1"/>
  <c r="K758" i="1"/>
  <c r="K759" i="1"/>
  <c r="K760" i="1"/>
  <c r="K761" i="1"/>
  <c r="K762" i="1"/>
  <c r="K763" i="1"/>
  <c r="K764" i="1"/>
  <c r="K765" i="1"/>
  <c r="K766" i="1"/>
  <c r="L930" i="1"/>
  <c r="L929" i="1" s="1"/>
  <c r="L928" i="1" s="1"/>
  <c r="L937" i="1"/>
  <c r="L945" i="1"/>
  <c r="L954" i="1"/>
  <c r="L965" i="1"/>
  <c r="L963" i="1" s="1"/>
  <c r="L970" i="1"/>
  <c r="L974" i="1"/>
  <c r="L980" i="1"/>
  <c r="L979" i="1" s="1"/>
  <c r="K1015" i="1"/>
  <c r="K1019" i="1"/>
  <c r="K1023" i="1"/>
  <c r="K1041" i="1"/>
  <c r="K1068" i="1"/>
  <c r="K1067" i="1" s="1"/>
  <c r="L1068" i="1"/>
  <c r="L1067" i="1" s="1"/>
  <c r="K1079" i="1"/>
  <c r="L1079" i="1"/>
  <c r="L1096" i="1"/>
  <c r="K1101" i="1"/>
  <c r="L1108" i="1"/>
  <c r="K1130" i="1"/>
  <c r="K1143" i="1"/>
  <c r="K1138" i="1" s="1"/>
  <c r="K1162" i="1"/>
  <c r="K1178" i="1"/>
  <c r="K1224" i="1"/>
  <c r="K1223" i="1" s="1"/>
  <c r="K926" i="1"/>
  <c r="K925" i="1" s="1"/>
  <c r="K931" i="1"/>
  <c r="L935" i="1"/>
  <c r="K943" i="1"/>
  <c r="K942" i="1" s="1"/>
  <c r="K946" i="1"/>
  <c r="K944" i="1" s="1"/>
  <c r="K951" i="1"/>
  <c r="K955" i="1"/>
  <c r="K960" i="1"/>
  <c r="K959" i="1" s="1"/>
  <c r="K971" i="1"/>
  <c r="K967" i="1" s="1"/>
  <c r="K966" i="1" s="1"/>
  <c r="K975" i="1"/>
  <c r="K978" i="1"/>
  <c r="K977" i="1" s="1"/>
  <c r="K985" i="1"/>
  <c r="K984" i="1" s="1"/>
  <c r="K981" i="1" s="1"/>
  <c r="K998" i="1"/>
  <c r="K997" i="1" s="1"/>
  <c r="K1014" i="1"/>
  <c r="K1018" i="1"/>
  <c r="K1017" i="1" s="1"/>
  <c r="K1016" i="1" s="1"/>
  <c r="K1022" i="1"/>
  <c r="K1026" i="1"/>
  <c r="K1028" i="1"/>
  <c r="K1027" i="1" s="1"/>
  <c r="K1030" i="1"/>
  <c r="K1029" i="1" s="1"/>
  <c r="L1037" i="1"/>
  <c r="L1036" i="1" s="1"/>
  <c r="K1040" i="1"/>
  <c r="K1037" i="1" s="1"/>
  <c r="K1036" i="1" s="1"/>
  <c r="K1044" i="1"/>
  <c r="K1043" i="1" s="1"/>
  <c r="K1042" i="1" s="1"/>
  <c r="K1051" i="1"/>
  <c r="K1050" i="1" s="1"/>
  <c r="L1051" i="1"/>
  <c r="K1053" i="1"/>
  <c r="L1053" i="1"/>
  <c r="K1058" i="1"/>
  <c r="K1057" i="1" s="1"/>
  <c r="L1058" i="1"/>
  <c r="K1060" i="1"/>
  <c r="L1060" i="1"/>
  <c r="K1065" i="1"/>
  <c r="L1065" i="1"/>
  <c r="L1073" i="1"/>
  <c r="K1083" i="1"/>
  <c r="L1083" i="1"/>
  <c r="K1085" i="1"/>
  <c r="L1085" i="1"/>
  <c r="K1090" i="1"/>
  <c r="L1090" i="1"/>
  <c r="K1095" i="1"/>
  <c r="K1094" i="1" s="1"/>
  <c r="L1095" i="1"/>
  <c r="L1094" i="1" s="1"/>
  <c r="L916" i="1"/>
  <c r="L915" i="1" s="1"/>
  <c r="L927" i="1"/>
  <c r="L941" i="1"/>
  <c r="L940" i="1" s="1"/>
  <c r="L947" i="1"/>
  <c r="L952" i="1"/>
  <c r="L956" i="1"/>
  <c r="L968" i="1"/>
  <c r="L972" i="1"/>
  <c r="L976" i="1"/>
  <c r="L983" i="1"/>
  <c r="L982" i="1" s="1"/>
  <c r="L981" i="1" s="1"/>
  <c r="L996" i="1"/>
  <c r="L995" i="1" s="1"/>
  <c r="L1012" i="1"/>
  <c r="L1011" i="1" s="1"/>
  <c r="L1008" i="1" s="1"/>
  <c r="K1048" i="1"/>
  <c r="K1047" i="1" s="1"/>
  <c r="L1048" i="1"/>
  <c r="L1047" i="1" s="1"/>
  <c r="K1072" i="1"/>
  <c r="K1071" i="1" s="1"/>
  <c r="L1072" i="1"/>
  <c r="L1071" i="1" s="1"/>
  <c r="K1078" i="1"/>
  <c r="K1077" i="1" s="1"/>
  <c r="L1078" i="1"/>
  <c r="L925" i="1"/>
  <c r="L950" i="1"/>
  <c r="L949" i="1" s="1"/>
  <c r="K1052" i="1"/>
  <c r="L1052" i="1"/>
  <c r="K1054" i="1"/>
  <c r="L1054" i="1"/>
  <c r="K1059" i="1"/>
  <c r="L1059" i="1"/>
  <c r="K1064" i="1"/>
  <c r="L1064" i="1"/>
  <c r="L1063" i="1" s="1"/>
  <c r="K1082" i="1"/>
  <c r="L1082" i="1"/>
  <c r="K1084" i="1"/>
  <c r="L1084" i="1"/>
  <c r="K1089" i="1"/>
  <c r="L1089" i="1"/>
  <c r="K1091" i="1"/>
  <c r="L1091" i="1"/>
  <c r="L1102" i="1"/>
  <c r="L1103" i="1"/>
  <c r="L1116" i="1"/>
  <c r="L1115" i="1" s="1"/>
  <c r="L1120" i="1"/>
  <c r="L1119" i="1" s="1"/>
  <c r="L1129" i="1"/>
  <c r="L1131" i="1"/>
  <c r="L1132" i="1"/>
  <c r="L1133" i="1"/>
  <c r="L1134" i="1"/>
  <c r="L1135" i="1"/>
  <c r="L1140" i="1"/>
  <c r="L1139" i="1" s="1"/>
  <c r="L1142" i="1"/>
  <c r="L1141" i="1" s="1"/>
  <c r="L1146" i="1"/>
  <c r="L1148" i="1"/>
  <c r="L1147" i="1" s="1"/>
  <c r="L1165" i="1"/>
  <c r="L1164" i="1" s="1"/>
  <c r="L1163" i="1" s="1"/>
  <c r="L1170" i="1"/>
  <c r="L1174" i="1"/>
  <c r="L1173" i="1" s="1"/>
  <c r="K1175" i="1"/>
  <c r="L1198" i="1"/>
  <c r="L1197" i="1" s="1"/>
  <c r="L1202" i="1"/>
  <c r="L1200" i="1" s="1"/>
  <c r="L1210" i="1"/>
  <c r="L1209" i="1" s="1"/>
  <c r="L1218" i="1"/>
  <c r="L1217" i="1" s="1"/>
  <c r="L1216" i="1" s="1"/>
  <c r="L1222" i="1"/>
  <c r="L1221" i="1" s="1"/>
  <c r="L1226" i="1"/>
  <c r="L1224" i="1" s="1"/>
  <c r="L1223" i="1" s="1"/>
  <c r="L1230" i="1"/>
  <c r="L1229" i="1" s="1"/>
  <c r="L1234" i="1"/>
  <c r="L1233" i="1" s="1"/>
  <c r="L1238" i="1"/>
  <c r="L1242" i="1"/>
  <c r="L1246" i="1"/>
  <c r="L1244" i="1" s="1"/>
  <c r="L1258" i="1"/>
  <c r="L1257" i="1" s="1"/>
  <c r="L1265" i="1"/>
  <c r="K1265" i="1"/>
  <c r="L1271" i="1"/>
  <c r="L1276" i="1"/>
  <c r="K1276" i="1"/>
  <c r="L1284" i="1"/>
  <c r="L1283" i="1" s="1"/>
  <c r="L1299" i="1"/>
  <c r="L1319" i="1"/>
  <c r="L1313" i="1" s="1"/>
  <c r="L1312" i="1" s="1"/>
  <c r="K1322" i="1"/>
  <c r="L1322" i="1"/>
  <c r="L1127" i="1"/>
  <c r="L1270" i="1"/>
  <c r="L1269" i="1" s="1"/>
  <c r="K1270" i="1"/>
  <c r="K1269" i="1" s="1"/>
  <c r="L1137" i="1"/>
  <c r="L1136" i="1" s="1"/>
  <c r="L1144" i="1"/>
  <c r="L1143" i="1" s="1"/>
  <c r="L1150" i="1"/>
  <c r="L1149" i="1" s="1"/>
  <c r="K1169" i="1"/>
  <c r="L1180" i="1"/>
  <c r="L1188" i="1"/>
  <c r="L1186" i="1" s="1"/>
  <c r="L1185" i="1" s="1"/>
  <c r="L1208" i="1"/>
  <c r="L1207" i="1" s="1"/>
  <c r="L1206" i="1" s="1"/>
  <c r="L1212" i="1"/>
  <c r="L1211" i="1" s="1"/>
  <c r="L1236" i="1"/>
  <c r="K1237" i="1"/>
  <c r="K1228" i="1" s="1"/>
  <c r="L1248" i="1"/>
  <c r="L1252" i="1"/>
  <c r="L1251" i="1" s="1"/>
  <c r="L1250" i="1" s="1"/>
  <c r="L1256" i="1"/>
  <c r="L1255" i="1" s="1"/>
  <c r="L1264" i="1"/>
  <c r="L1263" i="1" s="1"/>
  <c r="K1264" i="1"/>
  <c r="K1263" i="1" s="1"/>
  <c r="L1275" i="1"/>
  <c r="K1275" i="1"/>
  <c r="L1277" i="1"/>
  <c r="K1277" i="1"/>
  <c r="L1287" i="1"/>
  <c r="L1286" i="1" s="1"/>
  <c r="L1279" i="1" s="1"/>
  <c r="L1278" i="1" s="1"/>
  <c r="K1287" i="1"/>
  <c r="K1286" i="1" s="1"/>
  <c r="K1298" i="1"/>
  <c r="K1297" i="1" s="1"/>
  <c r="L1298" i="1"/>
  <c r="L1305" i="1"/>
  <c r="L1336" i="1"/>
  <c r="L1335" i="1" s="1"/>
  <c r="L1334" i="1" s="1"/>
  <c r="K1128" i="1"/>
  <c r="K1127" i="1" s="1"/>
  <c r="K1107" i="1" s="1"/>
  <c r="K1145" i="1"/>
  <c r="L1167" i="1"/>
  <c r="L1166" i="1" s="1"/>
  <c r="L1171" i="1"/>
  <c r="L1178" i="1"/>
  <c r="L1183" i="1"/>
  <c r="L1182" i="1" s="1"/>
  <c r="L1191" i="1"/>
  <c r="L1190" i="1" s="1"/>
  <c r="K1200" i="1"/>
  <c r="K1184" i="1" s="1"/>
  <c r="L1203" i="1"/>
  <c r="L1239" i="1"/>
  <c r="L1243" i="1"/>
  <c r="K1289" i="1"/>
  <c r="L1289" i="1"/>
  <c r="L1288" i="1" s="1"/>
  <c r="L1395" i="1"/>
  <c r="K1395" i="1"/>
  <c r="L1411" i="1"/>
  <c r="K1411" i="1"/>
  <c r="L1427" i="1"/>
  <c r="K1427" i="1"/>
  <c r="L1499" i="1"/>
  <c r="K1499" i="1"/>
  <c r="L1507" i="1"/>
  <c r="K1507" i="1"/>
  <c r="L1515" i="1"/>
  <c r="K1515" i="1"/>
  <c r="L1679" i="1"/>
  <c r="K1679" i="1"/>
  <c r="K1304" i="1"/>
  <c r="K1303" i="1" s="1"/>
  <c r="K1311" i="1"/>
  <c r="K1321" i="1"/>
  <c r="K1327" i="1"/>
  <c r="K1333" i="1"/>
  <c r="K1332" i="1" s="1"/>
  <c r="K1331" i="1" s="1"/>
  <c r="K1339" i="1"/>
  <c r="K1338" i="1" s="1"/>
  <c r="K1337" i="1" s="1"/>
  <c r="K1356" i="1"/>
  <c r="K1360" i="1"/>
  <c r="K1361" i="1"/>
  <c r="K1368" i="1"/>
  <c r="K1369" i="1"/>
  <c r="K1376" i="1"/>
  <c r="K1377" i="1"/>
  <c r="K1384" i="1"/>
  <c r="K1385" i="1"/>
  <c r="K1392" i="1"/>
  <c r="K1393" i="1"/>
  <c r="L1399" i="1"/>
  <c r="K1399" i="1"/>
  <c r="K1408" i="1"/>
  <c r="L1415" i="1"/>
  <c r="K1415" i="1"/>
  <c r="K1424" i="1"/>
  <c r="L1431" i="1"/>
  <c r="K1431" i="1"/>
  <c r="K1440" i="1"/>
  <c r="L1443" i="1"/>
  <c r="K1443" i="1"/>
  <c r="L1445" i="1"/>
  <c r="K1445" i="1"/>
  <c r="L1447" i="1"/>
  <c r="K1447" i="1"/>
  <c r="L1449" i="1"/>
  <c r="K1449" i="1"/>
  <c r="L1451" i="1"/>
  <c r="K1451" i="1"/>
  <c r="L1453" i="1"/>
  <c r="K1453" i="1"/>
  <c r="L1455" i="1"/>
  <c r="K1455" i="1"/>
  <c r="L1457" i="1"/>
  <c r="K1457" i="1"/>
  <c r="L1459" i="1"/>
  <c r="K1459" i="1"/>
  <c r="L1461" i="1"/>
  <c r="K1461" i="1"/>
  <c r="L1463" i="1"/>
  <c r="K1463" i="1"/>
  <c r="L1465" i="1"/>
  <c r="K1465" i="1"/>
  <c r="L1467" i="1"/>
  <c r="K1467" i="1"/>
  <c r="L1469" i="1"/>
  <c r="K1469" i="1"/>
  <c r="L1471" i="1"/>
  <c r="K1471" i="1"/>
  <c r="L1476" i="1"/>
  <c r="K1476" i="1"/>
  <c r="L1482" i="1"/>
  <c r="K1482" i="1"/>
  <c r="L1490" i="1"/>
  <c r="K1490" i="1"/>
  <c r="L1532" i="1"/>
  <c r="K1532" i="1"/>
  <c r="L1545" i="1"/>
  <c r="K1545" i="1"/>
  <c r="K1542" i="1" s="1"/>
  <c r="K1582" i="1"/>
  <c r="K1580" i="1" s="1"/>
  <c r="K1579" i="1" s="1"/>
  <c r="L1582" i="1"/>
  <c r="K1285" i="1"/>
  <c r="K1310" i="1"/>
  <c r="K1320" i="1"/>
  <c r="K1326" i="1"/>
  <c r="K1355" i="1"/>
  <c r="K1352" i="1" s="1"/>
  <c r="K1359" i="1"/>
  <c r="K1363" i="1"/>
  <c r="K1371" i="1"/>
  <c r="K1379" i="1"/>
  <c r="K1387" i="1"/>
  <c r="K1396" i="1"/>
  <c r="L1403" i="1"/>
  <c r="K1403" i="1"/>
  <c r="K1412" i="1"/>
  <c r="L1419" i="1"/>
  <c r="K1419" i="1"/>
  <c r="K1428" i="1"/>
  <c r="L1435" i="1"/>
  <c r="K1435" i="1"/>
  <c r="L1495" i="1"/>
  <c r="K1495" i="1"/>
  <c r="L1503" i="1"/>
  <c r="K1503" i="1"/>
  <c r="L1511" i="1"/>
  <c r="K1511" i="1"/>
  <c r="L1519" i="1"/>
  <c r="K1519" i="1"/>
  <c r="K1284" i="1"/>
  <c r="K1283" i="1" s="1"/>
  <c r="K1290" i="1"/>
  <c r="K1299" i="1"/>
  <c r="K1309" i="1"/>
  <c r="K1330" i="1"/>
  <c r="K1329" i="1" s="1"/>
  <c r="K1328" i="1" s="1"/>
  <c r="K1336" i="1"/>
  <c r="K1335" i="1" s="1"/>
  <c r="K1334" i="1" s="1"/>
  <c r="K1350" i="1"/>
  <c r="K1348" i="1" s="1"/>
  <c r="K1344" i="1" s="1"/>
  <c r="K1354" i="1"/>
  <c r="K1358" i="1"/>
  <c r="K1364" i="1"/>
  <c r="K1372" i="1"/>
  <c r="K1380" i="1"/>
  <c r="K1388" i="1"/>
  <c r="K1400" i="1"/>
  <c r="L1407" i="1"/>
  <c r="K1407" i="1"/>
  <c r="K1416" i="1"/>
  <c r="L1423" i="1"/>
  <c r="K1423" i="1"/>
  <c r="K1432" i="1"/>
  <c r="L1439" i="1"/>
  <c r="K1439" i="1"/>
  <c r="L1442" i="1"/>
  <c r="K1442" i="1"/>
  <c r="L1444" i="1"/>
  <c r="K1444" i="1"/>
  <c r="L1446" i="1"/>
  <c r="K1446" i="1"/>
  <c r="L1448" i="1"/>
  <c r="K1448" i="1"/>
  <c r="L1450" i="1"/>
  <c r="K1450" i="1"/>
  <c r="L1452" i="1"/>
  <c r="K1452" i="1"/>
  <c r="L1454" i="1"/>
  <c r="K1454" i="1"/>
  <c r="L1456" i="1"/>
  <c r="K1456" i="1"/>
  <c r="L1458" i="1"/>
  <c r="K1458" i="1"/>
  <c r="L1460" i="1"/>
  <c r="K1460" i="1"/>
  <c r="L1462" i="1"/>
  <c r="K1462" i="1"/>
  <c r="L1464" i="1"/>
  <c r="K1464" i="1"/>
  <c r="L1466" i="1"/>
  <c r="K1466" i="1"/>
  <c r="L1468" i="1"/>
  <c r="K1468" i="1"/>
  <c r="L1470" i="1"/>
  <c r="K1470" i="1"/>
  <c r="L1472" i="1"/>
  <c r="K1472" i="1"/>
  <c r="L1480" i="1"/>
  <c r="K1480" i="1"/>
  <c r="L1486" i="1"/>
  <c r="K1486" i="1"/>
  <c r="L1524" i="1"/>
  <c r="K1524" i="1"/>
  <c r="K1522" i="1" s="1"/>
  <c r="L1540" i="1"/>
  <c r="K1540" i="1"/>
  <c r="L1362" i="1"/>
  <c r="L1366" i="1"/>
  <c r="L1370" i="1"/>
  <c r="L1374" i="1"/>
  <c r="L1378" i="1"/>
  <c r="L1382" i="1"/>
  <c r="L1386" i="1"/>
  <c r="L1390" i="1"/>
  <c r="L1394" i="1"/>
  <c r="L1398" i="1"/>
  <c r="L1402" i="1"/>
  <c r="L1406" i="1"/>
  <c r="L1410" i="1"/>
  <c r="L1414" i="1"/>
  <c r="L1418" i="1"/>
  <c r="L1422" i="1"/>
  <c r="L1426" i="1"/>
  <c r="L1430" i="1"/>
  <c r="L1434" i="1"/>
  <c r="L1438" i="1"/>
  <c r="K1473" i="1"/>
  <c r="K1477" i="1"/>
  <c r="K1483" i="1"/>
  <c r="K1487" i="1"/>
  <c r="K1491" i="1"/>
  <c r="K1496" i="1"/>
  <c r="K1500" i="1"/>
  <c r="K1504" i="1"/>
  <c r="K1508" i="1"/>
  <c r="K1512" i="1"/>
  <c r="K1516" i="1"/>
  <c r="K1520" i="1"/>
  <c r="K1530" i="1"/>
  <c r="K1538" i="1"/>
  <c r="K1546" i="1"/>
  <c r="K1567" i="1"/>
  <c r="L1587" i="1"/>
  <c r="L1542" i="1"/>
  <c r="L1562" i="1"/>
  <c r="K1562" i="1"/>
  <c r="L1571" i="1"/>
  <c r="L1570" i="1" s="1"/>
  <c r="L1569" i="1" s="1"/>
  <c r="K1571" i="1"/>
  <c r="K1570" i="1" s="1"/>
  <c r="K1569" i="1" s="1"/>
  <c r="L1648" i="1"/>
  <c r="K1648" i="1"/>
  <c r="L1650" i="1"/>
  <c r="K1650" i="1"/>
  <c r="L1360" i="1"/>
  <c r="L1352" i="1" s="1"/>
  <c r="L1364" i="1"/>
  <c r="L1368" i="1"/>
  <c r="L1372" i="1"/>
  <c r="L1376" i="1"/>
  <c r="L1380" i="1"/>
  <c r="L1384" i="1"/>
  <c r="L1388" i="1"/>
  <c r="L1392" i="1"/>
  <c r="L1396" i="1"/>
  <c r="L1400" i="1"/>
  <c r="L1404" i="1"/>
  <c r="L1408" i="1"/>
  <c r="L1412" i="1"/>
  <c r="L1416" i="1"/>
  <c r="L1420" i="1"/>
  <c r="L1424" i="1"/>
  <c r="L1428" i="1"/>
  <c r="L1432" i="1"/>
  <c r="L1436" i="1"/>
  <c r="L1440" i="1"/>
  <c r="K1559" i="1"/>
  <c r="L1566" i="1"/>
  <c r="K1566" i="1"/>
  <c r="K1578" i="1"/>
  <c r="K1577" i="1" s="1"/>
  <c r="K1576" i="1" s="1"/>
  <c r="K1601" i="1"/>
  <c r="L1601" i="1"/>
  <c r="L1600" i="1" s="1"/>
  <c r="K1607" i="1"/>
  <c r="L1607" i="1"/>
  <c r="L1631" i="1"/>
  <c r="K1631" i="1"/>
  <c r="K1642" i="1"/>
  <c r="K1641" i="1" s="1"/>
  <c r="L1642" i="1"/>
  <c r="L1641" i="1" s="1"/>
  <c r="K1663" i="1"/>
  <c r="L1493" i="1"/>
  <c r="L1525" i="1"/>
  <c r="L1529" i="1"/>
  <c r="L1533" i="1"/>
  <c r="L1537" i="1"/>
  <c r="L1541" i="1"/>
  <c r="L1561" i="1"/>
  <c r="L1565" i="1"/>
  <c r="L1575" i="1"/>
  <c r="L1581" i="1"/>
  <c r="L1580" i="1" s="1"/>
  <c r="L1579" i="1" s="1"/>
  <c r="K1604" i="1"/>
  <c r="L1604" i="1"/>
  <c r="L1610" i="1"/>
  <c r="K1610" i="1"/>
  <c r="K1613" i="1"/>
  <c r="L1613" i="1"/>
  <c r="L1618" i="1"/>
  <c r="L1622" i="1"/>
  <c r="K1622" i="1"/>
  <c r="L1624" i="1"/>
  <c r="K1624" i="1"/>
  <c r="K1633" i="1"/>
  <c r="K1632" i="1" s="1"/>
  <c r="L1633" i="1"/>
  <c r="L1637" i="1"/>
  <c r="K1637" i="1"/>
  <c r="L1639" i="1"/>
  <c r="K1639" i="1"/>
  <c r="K1652" i="1"/>
  <c r="K1651" i="1" s="1"/>
  <c r="L1652" i="1"/>
  <c r="L1651" i="1" s="1"/>
  <c r="L1663" i="1"/>
  <c r="L1668" i="1"/>
  <c r="L1667" i="1" s="1"/>
  <c r="L1674" i="1"/>
  <c r="K1674" i="1"/>
  <c r="L1573" i="1"/>
  <c r="L1572" i="1" s="1"/>
  <c r="K1626" i="1"/>
  <c r="L1626" i="1"/>
  <c r="L1625" i="1" s="1"/>
  <c r="L1630" i="1"/>
  <c r="L1629" i="1" s="1"/>
  <c r="K1630" i="1"/>
  <c r="L1649" i="1"/>
  <c r="K1649" i="1"/>
  <c r="L1682" i="1"/>
  <c r="K1682" i="1"/>
  <c r="L1684" i="1"/>
  <c r="K1684" i="1"/>
  <c r="L1686" i="1"/>
  <c r="K1686" i="1"/>
  <c r="L1688" i="1"/>
  <c r="K1688" i="1"/>
  <c r="L1690" i="1"/>
  <c r="K1690" i="1"/>
  <c r="L1692" i="1"/>
  <c r="K1692" i="1"/>
  <c r="L1694" i="1"/>
  <c r="K1694" i="1"/>
  <c r="L1696" i="1"/>
  <c r="K1696" i="1"/>
  <c r="L1698" i="1"/>
  <c r="K1698" i="1"/>
  <c r="L1700" i="1"/>
  <c r="K1700" i="1"/>
  <c r="L1702" i="1"/>
  <c r="K1702" i="1"/>
  <c r="L1704" i="1"/>
  <c r="K1704" i="1"/>
  <c r="L1706" i="1"/>
  <c r="K1706" i="1"/>
  <c r="L1708" i="1"/>
  <c r="K1708" i="1"/>
  <c r="L1710" i="1"/>
  <c r="K1710" i="1"/>
  <c r="L1712" i="1"/>
  <c r="K1712" i="1"/>
  <c r="L1714" i="1"/>
  <c r="K1714" i="1"/>
  <c r="L1716" i="1"/>
  <c r="K1716" i="1"/>
  <c r="L1718" i="1"/>
  <c r="K1718" i="1"/>
  <c r="L1523" i="1"/>
  <c r="L1527" i="1"/>
  <c r="L1531" i="1"/>
  <c r="L1535" i="1"/>
  <c r="L1539" i="1"/>
  <c r="L1559" i="1"/>
  <c r="L1558" i="1" s="1"/>
  <c r="L1563" i="1"/>
  <c r="L1567" i="1"/>
  <c r="L1578" i="1"/>
  <c r="L1577" i="1" s="1"/>
  <c r="L1576" i="1" s="1"/>
  <c r="K1605" i="1"/>
  <c r="L1609" i="1"/>
  <c r="K1612" i="1"/>
  <c r="K1611" i="1" s="1"/>
  <c r="L1612" i="1"/>
  <c r="L1611" i="1" s="1"/>
  <c r="K1617" i="1"/>
  <c r="L1617" i="1"/>
  <c r="L1621" i="1"/>
  <c r="K1621" i="1"/>
  <c r="K1620" i="1" s="1"/>
  <c r="L1623" i="1"/>
  <c r="K1623" i="1"/>
  <c r="L1634" i="1"/>
  <c r="L1638" i="1"/>
  <c r="K1638" i="1"/>
  <c r="L1640" i="1"/>
  <c r="K1640" i="1"/>
  <c r="K1589" i="1"/>
  <c r="K1587" i="1" s="1"/>
  <c r="K1602" i="1"/>
  <c r="K1616" i="1"/>
  <c r="K1662" i="1"/>
  <c r="K1619" i="1"/>
  <c r="K1628" i="1"/>
  <c r="K1635" i="1"/>
  <c r="K1661" i="1"/>
  <c r="K1660" i="1" s="1"/>
  <c r="L1675" i="1"/>
  <c r="K1675" i="1"/>
  <c r="L1678" i="1"/>
  <c r="L1677" i="1" s="1"/>
  <c r="K1678" i="1"/>
  <c r="L1683" i="1"/>
  <c r="K1683" i="1"/>
  <c r="L1685" i="1"/>
  <c r="K1685" i="1"/>
  <c r="L1687" i="1"/>
  <c r="K1687" i="1"/>
  <c r="L1689" i="1"/>
  <c r="K1689" i="1"/>
  <c r="L1691" i="1"/>
  <c r="K1691" i="1"/>
  <c r="L1693" i="1"/>
  <c r="K1693" i="1"/>
  <c r="L1695" i="1"/>
  <c r="K1695" i="1"/>
  <c r="L1697" i="1"/>
  <c r="K1697" i="1"/>
  <c r="L1699" i="1"/>
  <c r="K1699" i="1"/>
  <c r="L1701" i="1"/>
  <c r="K1701" i="1"/>
  <c r="L1703" i="1"/>
  <c r="K1703" i="1"/>
  <c r="L1705" i="1"/>
  <c r="K1705" i="1"/>
  <c r="L1707" i="1"/>
  <c r="K1707" i="1"/>
  <c r="L1709" i="1"/>
  <c r="K1709" i="1"/>
  <c r="L1711" i="1"/>
  <c r="K1711" i="1"/>
  <c r="L1713" i="1"/>
  <c r="K1713" i="1"/>
  <c r="L1715" i="1"/>
  <c r="K1715" i="1"/>
  <c r="L1717" i="1"/>
  <c r="K1717" i="1"/>
  <c r="K1618" i="1"/>
  <c r="K1627" i="1"/>
  <c r="K1634" i="1"/>
  <c r="K1643" i="1"/>
  <c r="K1668" i="1"/>
  <c r="K1667" i="1" s="1"/>
  <c r="L44" i="1" l="1"/>
  <c r="L1184" i="1"/>
  <c r="K496" i="1"/>
  <c r="K1494" i="1"/>
  <c r="K1615" i="1"/>
  <c r="L1615" i="1"/>
  <c r="L1681" i="1"/>
  <c r="L1680" i="1" s="1"/>
  <c r="L1676" i="1" s="1"/>
  <c r="L1632" i="1"/>
  <c r="L1606" i="1"/>
  <c r="L1591" i="1" s="1"/>
  <c r="L1647" i="1"/>
  <c r="L1646" i="1" s="1"/>
  <c r="K1319" i="1"/>
  <c r="L1297" i="1"/>
  <c r="L1296" i="1" s="1"/>
  <c r="L1295" i="1" s="1"/>
  <c r="L1274" i="1"/>
  <c r="K1168" i="1"/>
  <c r="L1237" i="1"/>
  <c r="L1162" i="1"/>
  <c r="L1138" i="1"/>
  <c r="K1088" i="1"/>
  <c r="K1081" i="1"/>
  <c r="K1080" i="1" s="1"/>
  <c r="L1077" i="1"/>
  <c r="L1057" i="1"/>
  <c r="L1050" i="1"/>
  <c r="L1066" i="1"/>
  <c r="K711" i="1"/>
  <c r="K710" i="1" s="1"/>
  <c r="K673" i="1"/>
  <c r="K669" i="1" s="1"/>
  <c r="L454" i="1"/>
  <c r="L437" i="1" s="1"/>
  <c r="L631" i="1"/>
  <c r="K570" i="1"/>
  <c r="L530" i="1"/>
  <c r="L526" i="1" s="1"/>
  <c r="K454" i="1"/>
  <c r="K387" i="1"/>
  <c r="K386" i="1" s="1"/>
  <c r="K257" i="1"/>
  <c r="L422" i="1"/>
  <c r="L327" i="1"/>
  <c r="L317" i="1"/>
  <c r="L257" i="1"/>
  <c r="K232" i="1"/>
  <c r="K53" i="1"/>
  <c r="K49" i="1" s="1"/>
  <c r="K36" i="1"/>
  <c r="K35" i="1" s="1"/>
  <c r="L231" i="1"/>
  <c r="K1481" i="1"/>
  <c r="K1288" i="1"/>
  <c r="K1279" i="1" s="1"/>
  <c r="K1278" i="1" s="1"/>
  <c r="L1130" i="1"/>
  <c r="K958" i="1"/>
  <c r="K1066" i="1"/>
  <c r="K754" i="1"/>
  <c r="K928" i="1"/>
  <c r="L570" i="1"/>
  <c r="K513" i="1"/>
  <c r="K221" i="1"/>
  <c r="K216" i="1" s="1"/>
  <c r="K1606" i="1"/>
  <c r="L1522" i="1"/>
  <c r="K1625" i="1"/>
  <c r="K1673" i="1"/>
  <c r="K1636" i="1"/>
  <c r="K1441" i="1"/>
  <c r="K1351" i="1" s="1"/>
  <c r="K1340" i="1" s="1"/>
  <c r="L1494" i="1"/>
  <c r="L1481" i="1"/>
  <c r="L1262" i="1"/>
  <c r="L1261" i="1" s="1"/>
  <c r="L1228" i="1"/>
  <c r="L1101" i="1"/>
  <c r="K1063" i="1"/>
  <c r="K1049" i="1" s="1"/>
  <c r="K1013" i="1"/>
  <c r="K1008" i="1" s="1"/>
  <c r="K715" i="1"/>
  <c r="K714" i="1" s="1"/>
  <c r="K664" i="1"/>
  <c r="K631" i="1"/>
  <c r="L406" i="1"/>
  <c r="L405" i="1" s="1"/>
  <c r="K586" i="1"/>
  <c r="K554" i="1"/>
  <c r="L513" i="1"/>
  <c r="L476" i="1"/>
  <c r="L466" i="1"/>
  <c r="L465" i="1" s="1"/>
  <c r="L283" i="1"/>
  <c r="L279" i="1" s="1"/>
  <c r="K368" i="1"/>
  <c r="K283" i="1"/>
  <c r="K279" i="1" s="1"/>
  <c r="K278" i="1" s="1"/>
  <c r="L312" i="1"/>
  <c r="K243" i="1"/>
  <c r="K207" i="1"/>
  <c r="K203" i="1" s="1"/>
  <c r="K190" i="1"/>
  <c r="K189" i="1" s="1"/>
  <c r="K172" i="1"/>
  <c r="K165" i="1" s="1"/>
  <c r="K138" i="1"/>
  <c r="K137" i="1" s="1"/>
  <c r="K112" i="1"/>
  <c r="K101" i="1"/>
  <c r="K32" i="1"/>
  <c r="K24" i="1" s="1"/>
  <c r="K21" i="1"/>
  <c r="K10" i="1" s="1"/>
  <c r="K1677" i="1"/>
  <c r="L1620" i="1"/>
  <c r="K1681" i="1"/>
  <c r="K1680" i="1" s="1"/>
  <c r="K1629" i="1"/>
  <c r="L1673" i="1"/>
  <c r="L1636" i="1"/>
  <c r="K1600" i="1"/>
  <c r="K1591" i="1" s="1"/>
  <c r="K1558" i="1"/>
  <c r="K1647" i="1"/>
  <c r="K1646" i="1" s="1"/>
  <c r="L1441" i="1"/>
  <c r="L1351" i="1" s="1"/>
  <c r="L1340" i="1" s="1"/>
  <c r="K1308" i="1"/>
  <c r="K1296" i="1" s="1"/>
  <c r="K1295" i="1" s="1"/>
  <c r="K1325" i="1"/>
  <c r="K1274" i="1"/>
  <c r="K1262" i="1" s="1"/>
  <c r="K1261" i="1" s="1"/>
  <c r="L1254" i="1"/>
  <c r="L1169" i="1"/>
  <c r="L1168" i="1" s="1"/>
  <c r="L1088" i="1"/>
  <c r="L1081" i="1"/>
  <c r="L1080" i="1" s="1"/>
  <c r="L967" i="1"/>
  <c r="L966" i="1" s="1"/>
  <c r="L958" i="1" s="1"/>
  <c r="K950" i="1"/>
  <c r="K949" i="1" s="1"/>
  <c r="L1107" i="1"/>
  <c r="L944" i="1"/>
  <c r="L705" i="1" s="1"/>
  <c r="K737" i="1"/>
  <c r="K726" i="1" s="1"/>
  <c r="K690" i="1"/>
  <c r="K689" i="1" s="1"/>
  <c r="K657" i="1"/>
  <c r="K639" i="1"/>
  <c r="K854" i="1"/>
  <c r="L551" i="1"/>
  <c r="L550" i="1" s="1"/>
  <c r="L506" i="1"/>
  <c r="K438" i="1"/>
  <c r="K437" i="1" s="1"/>
  <c r="L586" i="1"/>
  <c r="L555" i="1"/>
  <c r="L554" i="1" s="1"/>
  <c r="K530" i="1"/>
  <c r="K526" i="1" s="1"/>
  <c r="K506" i="1"/>
  <c r="K406" i="1"/>
  <c r="K405" i="1" s="1"/>
  <c r="K788" i="1"/>
  <c r="L657" i="1"/>
  <c r="L387" i="1"/>
  <c r="L386" i="1" s="1"/>
  <c r="K89" i="1"/>
  <c r="K78" i="1" s="1"/>
  <c r="K67" i="1"/>
  <c r="K62" i="1" s="1"/>
  <c r="K44" i="1" s="1"/>
  <c r="K1590" i="1" l="1"/>
  <c r="K1586" i="1" s="1"/>
  <c r="K231" i="1"/>
  <c r="K198" i="1" s="1"/>
  <c r="L1590" i="1"/>
  <c r="L1586" i="1" s="1"/>
  <c r="K1614" i="1"/>
  <c r="L381" i="1"/>
  <c r="L569" i="1"/>
  <c r="L545" i="1" s="1"/>
  <c r="K569" i="1"/>
  <c r="K545" i="1" s="1"/>
  <c r="K1676" i="1"/>
  <c r="K381" i="1"/>
  <c r="K1313" i="1"/>
  <c r="K1312" i="1" s="1"/>
  <c r="K787" i="1"/>
  <c r="K705" i="1" s="1"/>
  <c r="L278" i="1"/>
  <c r="L198" i="1" s="1"/>
  <c r="L1049" i="1"/>
  <c r="L1614" i="1"/>
  <c r="L1719" i="1" l="1"/>
  <c r="L1720" i="1" l="1"/>
  <c r="L1721" i="1" s="1"/>
  <c r="L1723" i="1" s="1"/>
</calcChain>
</file>

<file path=xl/sharedStrings.xml><?xml version="1.0" encoding="utf-8"?>
<sst xmlns="http://schemas.openxmlformats.org/spreadsheetml/2006/main" count="23023" uniqueCount="4989">
  <si>
    <r>
      <rPr>
        <b/>
        <sz val="10"/>
        <rFont val="Times New Roman"/>
        <family val="1"/>
      </rPr>
      <t xml:space="preserve">UNIDADE ESCOLAR
</t>
    </r>
    <r>
      <rPr>
        <sz val="10"/>
        <rFont val="Times New Roman"/>
        <family val="1"/>
      </rPr>
      <t>CENTRO DE ENSINO EM PERÍODO INTEGRAL SILVIO GOMES DE MELO FILHO</t>
    </r>
  </si>
  <si>
    <r>
      <rPr>
        <b/>
        <sz val="10"/>
        <rFont val="Times New Roman"/>
        <family val="1"/>
      </rPr>
      <t xml:space="preserve">CÓDIGO INEP
</t>
    </r>
    <r>
      <rPr>
        <sz val="10"/>
        <rFont val="Times New Roman"/>
        <family val="1"/>
      </rPr>
      <t>52060209</t>
    </r>
  </si>
  <si>
    <r>
      <rPr>
        <b/>
        <sz val="10"/>
        <rFont val="Times New Roman"/>
        <family val="1"/>
      </rPr>
      <t xml:space="preserve">OBRA
</t>
    </r>
    <r>
      <rPr>
        <sz val="10"/>
        <rFont val="Times New Roman"/>
        <family val="1"/>
      </rPr>
      <t>REFORMA E AMPLIAÇÃO</t>
    </r>
  </si>
  <si>
    <r>
      <rPr>
        <b/>
        <sz val="10"/>
        <rFont val="Times New Roman"/>
        <family val="1"/>
      </rPr>
      <t xml:space="preserve">CIDADE
</t>
    </r>
    <r>
      <rPr>
        <sz val="10"/>
        <rFont val="Times New Roman"/>
        <family val="1"/>
      </rPr>
      <t>MORRINHOS</t>
    </r>
  </si>
  <si>
    <r>
      <rPr>
        <b/>
        <sz val="10"/>
        <rFont val="Times New Roman"/>
        <family val="1"/>
      </rPr>
      <t xml:space="preserve">CRE
</t>
    </r>
    <r>
      <rPr>
        <sz val="10"/>
        <rFont val="Times New Roman"/>
        <family val="1"/>
      </rPr>
      <t>CRE-MORRINHOS</t>
    </r>
  </si>
  <si>
    <r>
      <rPr>
        <b/>
        <sz val="10"/>
        <rFont val="Times New Roman"/>
        <family val="1"/>
      </rPr>
      <t xml:space="preserve">ENDEREÇO
</t>
    </r>
    <r>
      <rPr>
        <sz val="10"/>
        <rFont val="Times New Roman"/>
        <family val="1"/>
      </rPr>
      <t>RUA 10 S/N , V.SANTOS DUMONT , CEP:75650-000</t>
    </r>
  </si>
  <si>
    <r>
      <rPr>
        <b/>
        <sz val="10"/>
        <rFont val="Times New Roman"/>
        <family val="1"/>
      </rPr>
      <t xml:space="preserve">REFERÊNCIA GOINFRA
</t>
    </r>
    <r>
      <rPr>
        <sz val="10"/>
        <rFont val="Times New Roman"/>
        <family val="1"/>
      </rPr>
      <t>MAR/2023                                                    ONERADA</t>
    </r>
  </si>
  <si>
    <r>
      <rPr>
        <b/>
        <sz val="10"/>
        <rFont val="Times New Roman"/>
        <family val="1"/>
      </rPr>
      <t xml:space="preserve">REFERÊNCIA SINAPI
</t>
    </r>
    <r>
      <rPr>
        <sz val="10"/>
        <rFont val="Times New Roman"/>
        <family val="1"/>
      </rPr>
      <t>MAR/23                               ONERADA</t>
    </r>
  </si>
  <si>
    <r>
      <rPr>
        <b/>
        <sz val="10"/>
        <rFont val="Times New Roman"/>
        <family val="1"/>
      </rPr>
      <t xml:space="preserve">ÁREA EXISTENTE (M²)
</t>
    </r>
    <r>
      <rPr>
        <sz val="10"/>
        <rFont val="Times New Roman"/>
        <family val="1"/>
      </rPr>
      <t>1450,97</t>
    </r>
  </si>
  <si>
    <r>
      <rPr>
        <b/>
        <sz val="10"/>
        <rFont val="Times New Roman"/>
        <family val="1"/>
      </rPr>
      <t xml:space="preserve">ÁREA A CONSTRUIR (M²)
</t>
    </r>
    <r>
      <rPr>
        <sz val="10"/>
        <rFont val="Times New Roman"/>
        <family val="1"/>
      </rPr>
      <t>1233,77</t>
    </r>
  </si>
  <si>
    <t>ÁREA A DEMOLIR (M²)</t>
  </si>
  <si>
    <r>
      <rPr>
        <b/>
        <sz val="10"/>
        <rFont val="Times New Roman"/>
        <family val="1"/>
      </rPr>
      <t xml:space="preserve">ÁREA TOTAL CONSTRUÍDA (M²)
</t>
    </r>
    <r>
      <rPr>
        <sz val="10"/>
        <rFont val="Times New Roman"/>
        <family val="1"/>
      </rPr>
      <t>2684,74</t>
    </r>
  </si>
  <si>
    <t>PLANILHA ORÇAMENTÁRIA</t>
  </si>
  <si>
    <t>ITEM</t>
  </si>
  <si>
    <t>TABELA</t>
  </si>
  <si>
    <t>CODIGO</t>
  </si>
  <si>
    <t>DESCRIÇÃO DOS SERVIÇOS</t>
  </si>
  <si>
    <t>UNID</t>
  </si>
  <si>
    <t>QUANT</t>
  </si>
  <si>
    <t>REPET</t>
  </si>
  <si>
    <t>QUANT TOTAL</t>
  </si>
  <si>
    <t>MAT</t>
  </si>
  <si>
    <t>MO</t>
  </si>
  <si>
    <t>T.SERVIÇO UNIT</t>
  </si>
  <si>
    <t>VALOR TOTAL</t>
  </si>
  <si>
    <t xml:space="preserve">Desconto </t>
  </si>
  <si>
    <t>CANTEIRO DE OBRAS</t>
  </si>
  <si>
    <t>UN</t>
  </si>
  <si>
    <t>1.1.</t>
  </si>
  <si>
    <t>SERVIÇOS PRELIMINARES</t>
  </si>
  <si>
    <t>1.1.0.0.1.</t>
  </si>
  <si>
    <t>GOINFRA</t>
  </si>
  <si>
    <t>DEPÓSITO PARA CIMENTO TIPO I  COM PINTURA PADRÃO GOINFRA (2,20 X 2,262M) A=4,98 M2 ( C/ REAPROV. 1 VEZ ) - INCLUSO PALETES</t>
  </si>
  <si>
    <t>1.1.0.0.2.</t>
  </si>
  <si>
    <t>PLACA DE OBRA PLOTADA EM CHAPA METÁLICA 26 , AFIXADA EM CAVALETES DE MADEIRA DE LEI (VIGOTAS 6X12CM) - PADRÃO GOINFRA</t>
  </si>
  <si>
    <t>M2</t>
  </si>
  <si>
    <t>1.1.0.0.3.</t>
  </si>
  <si>
    <t>BARRACÃO DE OBRAS PADRÃO GOINFRA ( BLOCOS,COBERTURAS,PASSARELAS E MÓVEIS), SEM ALOJAMENTO E LAVANDERIA , COM PINTURA, EM CONSONÂNCIA COM AS NR's, EM ESPECIAL A NR-18, INCLUSO INSTALAÇÕES ELÉTRICAS E HIDROSSANITÁRIAS - ( COM REAPROVEITAMENTO 1 VEZ ).</t>
  </si>
  <si>
    <t>1.1.0.0.4.</t>
  </si>
  <si>
    <t>TAPUME EM CHAPA COMPENSADA RESINADA 6MM COM PORTÕES E FERRAGENS - PADRÃO GOINFRA</t>
  </si>
  <si>
    <t>1.2.</t>
  </si>
  <si>
    <t>TRANSPORTES</t>
  </si>
  <si>
    <t>1.2.0.0.1.</t>
  </si>
  <si>
    <t>MOBILIZAÇÃO DO CANTEIRO DE OBRAS - INCLUSIVE CARGA E DESCARGA E A HORA IMPRODUTIVA DO CAMINHÃO - ( EXCLUSO O TRANSPORTE )</t>
  </si>
  <si>
    <t>1.2.0.0.2.</t>
  </si>
  <si>
    <t>DESMOBILIZAÇÃO DO CANTEIRO DE OBRAS - INCLUSIVE CARGA E DESCARGA E A HORA IMPRODUTIVA DO CAMINHÃO - ( EXCLUSO O TRANSPORTE )</t>
  </si>
  <si>
    <t>1.3.</t>
  </si>
  <si>
    <t>FUNDAÇÕES E SONDAGENS</t>
  </si>
  <si>
    <t>1.3.0.0.1.</t>
  </si>
  <si>
    <t>SONDAGENS PARA INTERIOR - (OBRAS CIVIS)</t>
  </si>
  <si>
    <t>M</t>
  </si>
  <si>
    <t>1.4.</t>
  </si>
  <si>
    <t>DIVERSOS</t>
  </si>
  <si>
    <t>1.4.0.0.1.</t>
  </si>
  <si>
    <t>LIMPEZA FINAL DE OBRA - (OBRAS CIVIS)</t>
  </si>
  <si>
    <t>1.4.0.0.2.</t>
  </si>
  <si>
    <t>PLACA DE INAUGURAÇÃO AÇO ESCOVADO 60 X 120 CM</t>
  </si>
  <si>
    <t>ADMINISTRATIVO</t>
  </si>
  <si>
    <t>2.1.</t>
  </si>
  <si>
    <t>2.1.0.0.1.</t>
  </si>
  <si>
    <t>FERRAMENTAS (MANUAIS/ELÉTRICAS) E MATERIAL DE LIMPEZA PERMANENTE DA OBRA - ÁREAS EDIFICADAS/COBERTAS/FECHADAS</t>
  </si>
  <si>
    <t>2.1.0.0.2.</t>
  </si>
  <si>
    <t>EPI/PGR/PCMSO/EXAMES/TREINAMENTOS/VISITAS - ÁREAS EDIFICADAS/COBERTAS/FECHADAS</t>
  </si>
  <si>
    <t>2.2.</t>
  </si>
  <si>
    <t>ADMINISTRAÇÃO</t>
  </si>
  <si>
    <t>2.2.0.0.1.</t>
  </si>
  <si>
    <t>ENGENHEIRO - (OBRAS CIVIS)</t>
  </si>
  <si>
    <t>H</t>
  </si>
  <si>
    <t>2.2.0.0.2.</t>
  </si>
  <si>
    <t>ENCARREGADO - (OBRAS CIVIS)</t>
  </si>
  <si>
    <t>2.2.0.0.3.</t>
  </si>
  <si>
    <t>ALMOXARIFE - (OBRAS CIVIS)</t>
  </si>
  <si>
    <t>2.3.</t>
  </si>
  <si>
    <t>2.3.0.0.1.</t>
  </si>
  <si>
    <t>CAFE DA MANHA</t>
  </si>
  <si>
    <t>RE</t>
  </si>
  <si>
    <t>2.3.0.0.2.</t>
  </si>
  <si>
    <t>CANTINA - (OBRAS CIVIS)</t>
  </si>
  <si>
    <t>IMPLANTAÇÃO QUADRA EM ARCO MODELO 03 - PADRÃO SEDUC</t>
  </si>
  <si>
    <t>3.1.</t>
  </si>
  <si>
    <t>SERVIÇO EM TERRA</t>
  </si>
  <si>
    <t>3.1.0.0.1.</t>
  </si>
  <si>
    <t>ESCAVACAO MECANICA</t>
  </si>
  <si>
    <t>M3</t>
  </si>
  <si>
    <t>3.1.0.0.2.</t>
  </si>
  <si>
    <t>CARGA MECANIZADA</t>
  </si>
  <si>
    <t>3.1.0.0.3.</t>
  </si>
  <si>
    <t>INDENIZAÇÃO DE JAZIDA</t>
  </si>
  <si>
    <t>3.1.0.0.4.</t>
  </si>
  <si>
    <t>TRANSPORTE DE MATERIAL ESCAVADO M3.KM</t>
  </si>
  <si>
    <t>M3KM</t>
  </si>
  <si>
    <t>3.1.0.0.5.</t>
  </si>
  <si>
    <t>COMPACTAÇÃO MECÂNICA SEM CONTROLE LABORATÓRIO</t>
  </si>
  <si>
    <t>3.1.0.0.6.</t>
  </si>
  <si>
    <t>REGULARIZAÇÃO DO TERRENO SEM APILOAMENTO COM TRANSPORTE MANUAL DA TERRA ESCAVADA</t>
  </si>
  <si>
    <t>3.1.0.0.7.</t>
  </si>
  <si>
    <t>APILOAMENTO MECÂNICO</t>
  </si>
  <si>
    <t>BLOCO QUADRA EM ARCO MODELO 03 - PADRÃO SEDUC</t>
  </si>
  <si>
    <t>4.1.</t>
  </si>
  <si>
    <t>4.1.0.0.1.</t>
  </si>
  <si>
    <t>LOCAÇÃO DA OBRA, EXECUÇÃO DE GABARITO SEM REAPROVEITAMENTO, INCLUSO PINTURA (FACE INTERNA DO RIPÃO 15CM) E PIQUETE COM TESTEMUNHA</t>
  </si>
  <si>
    <t>4.2.</t>
  </si>
  <si>
    <t>4.2.0.0.1.</t>
  </si>
  <si>
    <t>TRANSPORTE DE ENTULHO EM CAMINHÃO  INCLUSO A CARGA MANUAL</t>
  </si>
  <si>
    <t>4.3.</t>
  </si>
  <si>
    <t>4.3.1.</t>
  </si>
  <si>
    <t>INT. ELÉTRICAS</t>
  </si>
  <si>
    <t>4.3.1.0.1.</t>
  </si>
  <si>
    <t>ESCAVACAO MANUAL DE VALAS &lt; 1 MTS. (OBRAS CIVIS)</t>
  </si>
  <si>
    <t>4.3.1.0.2.</t>
  </si>
  <si>
    <t>REATERRO COM APILOAMENTO</t>
  </si>
  <si>
    <t>4.3.2.</t>
  </si>
  <si>
    <t>ARQUIBANCADA</t>
  </si>
  <si>
    <t>4.3.2.0.1.</t>
  </si>
  <si>
    <t>4.3.2.0.2.</t>
  </si>
  <si>
    <t>4.3.2.0.3.</t>
  </si>
  <si>
    <t>4.3.2.0.4.</t>
  </si>
  <si>
    <t>4.3.2.0.5.</t>
  </si>
  <si>
    <t>4.3.3.</t>
  </si>
  <si>
    <t>OUTROS</t>
  </si>
  <si>
    <t>4.3.3.0.1.</t>
  </si>
  <si>
    <t>4.3.3.0.2.</t>
  </si>
  <si>
    <t>APILOAMENTO</t>
  </si>
  <si>
    <t>4.4.</t>
  </si>
  <si>
    <t>4.4.1.</t>
  </si>
  <si>
    <t>ESTACAS</t>
  </si>
  <si>
    <t>4.4.1.0.1.</t>
  </si>
  <si>
    <t>ESTACA A TRADO DIAM.30 CM SEM FERRO</t>
  </si>
  <si>
    <t>4.4.1.0.2.</t>
  </si>
  <si>
    <t>SINAPI</t>
  </si>
  <si>
    <t>MONTAGEM DE ARMADURA DE ESTACAS, DIÂMETRO = 10,0 MM. AF_09/2021_PS</t>
  </si>
  <si>
    <t>KG</t>
  </si>
  <si>
    <t>4.4.1.0.3.</t>
  </si>
  <si>
    <t>ACO CA-60 - 5,0 MM - (OBRAS CIVIS)</t>
  </si>
  <si>
    <t>4.4.2.</t>
  </si>
  <si>
    <t>BLOCOS</t>
  </si>
  <si>
    <t>4.4.2.0.1.</t>
  </si>
  <si>
    <t>ESCAVACAO MANUAL DE VALAS (SAPATAS/BLOCOS)</t>
  </si>
  <si>
    <t>4.4.2.0.2.</t>
  </si>
  <si>
    <t>APILOAMENTO (BLOCOS/SAPATAS)</t>
  </si>
  <si>
    <t>4.4.2.0.3.</t>
  </si>
  <si>
    <t>LASTRO DE CONCRETO MAGRO, APLICADO EM BLOCOS DE COROAMENTO OU SAPATAS. AF_08/2017</t>
  </si>
  <si>
    <t>4.4.2.0.4.</t>
  </si>
  <si>
    <t>CONCRETO FCK = 25MPA, TRAÇO 1:2,3:2,7 (EM MASSA SECA DE CIMENTO/ AREIA MÉDIA/ BRITA 1) - PREPARO MECÂNICO COM BETONEIRA 600 L. AF_05/2021</t>
  </si>
  <si>
    <t>4.4.2.0.5.</t>
  </si>
  <si>
    <t>LANÇAMENTO/APLICAÇÃO/ADENSAMENTO DE CONCRETO EM FUNDAÇÃO- (O.C.)</t>
  </si>
  <si>
    <t>4.4.2.0.6.</t>
  </si>
  <si>
    <t>4.4.2.0.7.</t>
  </si>
  <si>
    <t>ACO CA 50-A - 8,0 MM (5/16") - (OBRAS CIVIS)</t>
  </si>
  <si>
    <t>4.4.2.0.8.</t>
  </si>
  <si>
    <t>ACO CA-50A - 10,0 MM (3/8") - (OBRAS CIVIS)</t>
  </si>
  <si>
    <t>4.4.3.</t>
  </si>
  <si>
    <t>CONTROLE TECNOLÓGICO</t>
  </si>
  <si>
    <t>4.4.3.0.1.</t>
  </si>
  <si>
    <t>CORPO DE PROVA</t>
  </si>
  <si>
    <t>4.5.</t>
  </si>
  <si>
    <t>ESTRUTURA</t>
  </si>
  <si>
    <t>4.5.1.</t>
  </si>
  <si>
    <t>VIGAS BALDRAME</t>
  </si>
  <si>
    <t>4.5.1.0.1.</t>
  </si>
  <si>
    <t>4.5.1.0.2.</t>
  </si>
  <si>
    <t>4.5.1.0.3.</t>
  </si>
  <si>
    <t>4.5.1.0.4.</t>
  </si>
  <si>
    <t>FORMA DE TABUA CINTA BALDRAME U=8 VEZES</t>
  </si>
  <si>
    <t>4.5.1.0.5.</t>
  </si>
  <si>
    <t>4.5.1.0.6.</t>
  </si>
  <si>
    <t>LANÇAMENTO/APLICAÇÃO/ADENSAMENTO MANUAL DE CONCRETO - (OBRAS CIVIS)</t>
  </si>
  <si>
    <t>4.5.1.0.7.</t>
  </si>
  <si>
    <t>4.5.1.0.8.</t>
  </si>
  <si>
    <t>4.5.1.0.9.</t>
  </si>
  <si>
    <t>4.5.2.</t>
  </si>
  <si>
    <t>PILARES</t>
  </si>
  <si>
    <t>4.5.2.0.1.</t>
  </si>
  <si>
    <t>FORMA CHAPA DE COMPENSADO PLASTIFICADO 17MM U=7 V - (OBRAS CIVIS)</t>
  </si>
  <si>
    <t>4.5.2.0.2.</t>
  </si>
  <si>
    <t>4.5.2.0.3.</t>
  </si>
  <si>
    <t>4.5.2.0.4.</t>
  </si>
  <si>
    <t>4.5.2.0.5.</t>
  </si>
  <si>
    <t>ARMAÇÃO DE PILAR OU VIGA DE ESTRUTURA CONVENCIONAL DE CONCRETO ARMADO UTILIZANDO AÇO CA-60 DE 5,0 MM - MONTAGEM. AF_06/2022</t>
  </si>
  <si>
    <t>4.5.3.</t>
  </si>
  <si>
    <t>CONSOLO PILARES</t>
  </si>
  <si>
    <t>4.5.3.0.1.</t>
  </si>
  <si>
    <t>4.5.3.0.2.</t>
  </si>
  <si>
    <t>4.5.3.0.3.</t>
  </si>
  <si>
    <t>4.5.3.0.4.</t>
  </si>
  <si>
    <t>4.5.3.0.5.</t>
  </si>
  <si>
    <t>4.5.4.</t>
  </si>
  <si>
    <t>VIGAS DE COBERTURA</t>
  </si>
  <si>
    <t>4.5.4.0.1.</t>
  </si>
  <si>
    <t>4.5.4.0.2.</t>
  </si>
  <si>
    <t>4.5.4.0.3.</t>
  </si>
  <si>
    <t>4.5.4.0.4.</t>
  </si>
  <si>
    <t>ACO CA-50-A - 6,3 MM (1/4") - (OBRAS CIVIS)</t>
  </si>
  <si>
    <t>4.5.4.0.5.</t>
  </si>
  <si>
    <t>ACO CA-50 A - 8,0 MM (5/16") - (OBRAS CIVIS)</t>
  </si>
  <si>
    <t>4.5.4.0.6.</t>
  </si>
  <si>
    <t>4.5.4.0.7.</t>
  </si>
  <si>
    <t>ARMAÇÃO DE PILAR OU VIGA DE ESTRUTURA CONVENCIONAL DE CONCRETO ARMADO UTILIZANDO AÇO CA-50 DE 12,5 MM - MONTAGEM. AF_06/2022</t>
  </si>
  <si>
    <t>4.5.4.0.8.</t>
  </si>
  <si>
    <t>4.5.5.</t>
  </si>
  <si>
    <t>4.5.5.0.1.</t>
  </si>
  <si>
    <t>4.6.</t>
  </si>
  <si>
    <t>INSTALAÇÕES ELÉTRICAS</t>
  </si>
  <si>
    <t>4.6.0.0.1.</t>
  </si>
  <si>
    <t>ELETRODUTO EM AÇO GALVANIZADO A FOGO DIÂMETRO 3/4" - PESADO</t>
  </si>
  <si>
    <t>4.6.0.0.2.</t>
  </si>
  <si>
    <t>CURVA DE 90 GRAUS AÇO GALVANIZADO DIAM.3/4"</t>
  </si>
  <si>
    <t>4.6.0.0.3.</t>
  </si>
  <si>
    <t>BRACADEIRA METALICA TIPO "U" DIAM. 3/4"</t>
  </si>
  <si>
    <t>4.6.0.0.4.</t>
  </si>
  <si>
    <t>BUCHA DE NYLON S-6</t>
  </si>
  <si>
    <t>4.6.0.0.5.</t>
  </si>
  <si>
    <t>PARAFUSO P/BUCHA S-6</t>
  </si>
  <si>
    <t>4.6.0.0.6.</t>
  </si>
  <si>
    <t>LUVA EM AÇO GALVANIZADO DIÂMETRO 3/4"</t>
  </si>
  <si>
    <t>4.6.0.0.7.</t>
  </si>
  <si>
    <t>BUCHA E ARRUELA METALICA DIAM. 3/4"</t>
  </si>
  <si>
    <t>PR</t>
  </si>
  <si>
    <t>4.6.0.0.8.</t>
  </si>
  <si>
    <t>ELETRODUTO FLEXÍVEL CORRUGADO REFORÇADO, PVC, DN 25 MM (3/4"), PARA CIRCUITOS TERMINAIS, INSTALADO EM PAREDE - FORNECIMENTO E INSTALAÇÃO. AF_03/2023</t>
  </si>
  <si>
    <t>4.6.0.0.9.</t>
  </si>
  <si>
    <t>CONDULETE METÁLICO - CAIXA COM 5 ENTRADAS</t>
  </si>
  <si>
    <t>4.6.0.0.10.</t>
  </si>
  <si>
    <t>CONDULETE METÁLICO - ADAPTADOR DE SAÍDA 3/4"</t>
  </si>
  <si>
    <t>4.6.0.0.11.</t>
  </si>
  <si>
    <t>CONDULETE METÁLICO - TAMPÃO DE 3/4"</t>
  </si>
  <si>
    <t>4.6.0.0.12.</t>
  </si>
  <si>
    <t>COMPOSIÇÃO</t>
  </si>
  <si>
    <t>COMP 226_SEE</t>
  </si>
  <si>
    <t>PROJETOR PARA USO EXTERNO PARA LAMPADA DE LED DE 100 W COM LAMPADA - FORMATO RETANGULAR, CORPO DE ALUMINIO E DIFUSOR DE VIDRO - FORNECIMENTO E INSTALAÇÃO (ORSE)</t>
  </si>
  <si>
    <t>4.6.0.0.13.</t>
  </si>
  <si>
    <t>GAIOLA PADRÃO EM AÇO CA-50 8.0 MM PARA PROTEÇÃO DAS LUMINÁRIAS</t>
  </si>
  <si>
    <t>4.6.0.0.14.</t>
  </si>
  <si>
    <t>INTERRUPTOR SIMPLES (3 SECOES)</t>
  </si>
  <si>
    <t>4.6.0.0.15.</t>
  </si>
  <si>
    <t>CAIXA RETANGULAR 4" X 2" MÉDIA (1,30 M DO PISO), PVC, INSTALADA EM PAREDE - FORNECIMENTO E INSTALAÇÃO. AF_03/2023</t>
  </si>
  <si>
    <t>4.6.0.0.16.</t>
  </si>
  <si>
    <t>TOMADA BAIXA DE EMBUTIR (2 MÓDULOS), 2P+T 10 A, INCLUINDO SUPORTE E PLACA - FORNECIMENTO E INSTALAÇÃO. AF_03/2023</t>
  </si>
  <si>
    <t>4.6.0.0.17.</t>
  </si>
  <si>
    <t>CAIXA RETANGULAR 4" X 2" BAIXA (0,30 M DO PISO), PVC, INSTALADA EM PAREDE - FORNECIMENTO E INSTALAÇÃO. AF_03/2023</t>
  </si>
  <si>
    <t>4.6.0.0.18.</t>
  </si>
  <si>
    <t>CABO DE COBRE FLEXÍVEL ISOLADO, 2,5 MM², ANTI-CHAMA 450/750 V, PARA CIRCUITOS TERMINAIS - FORNECIMENTO E INSTALAÇÃO. AF_03/2023</t>
  </si>
  <si>
    <t>4.6.0.0.19.</t>
  </si>
  <si>
    <t>QUADRO DE DISTRIBUIÇÃO DE ENERGIA EM CHAPA DE AÇO GALVANIZADO, DE EMBUTIR, COM BARRAMENTO TRIFÁSICO, PARA 24 DISJUNTORES DIN 100A - FORNECIMENTO E INSTALAÇÃO. AF_10/2020</t>
  </si>
  <si>
    <t>4.6.0.0.20.</t>
  </si>
  <si>
    <t>DISJUNTOR TRIPOLAR TIPO DIN, CORRENTE NOMINAL DE 32A - FORNECIMENTO E INSTALAÇÃO. AF_10/2020</t>
  </si>
  <si>
    <t>4.6.0.0.21.</t>
  </si>
  <si>
    <t>DISPOSITIVO DE PROTEÇÃO CONTRA SURTOS (D.P.S.) 275V DE 8 A 40KA</t>
  </si>
  <si>
    <t>4.6.0.0.22.</t>
  </si>
  <si>
    <t>DISJUNTOR MONOPOLAR TIPO DIN, CORRENTE NOMINAL DE 20A - FORNECIMENTO E INSTALAÇÃO. AF_10/2020</t>
  </si>
  <si>
    <t>4.6.0.0.23.</t>
  </si>
  <si>
    <t>DISJUNTOR MONOPOLAR TIPO DIN, CORRENTE NOMINAL DE 16A - FORNECIMENTO E INSTALAÇÃO. AF_10/2020</t>
  </si>
  <si>
    <t>4.6.0.0.24.</t>
  </si>
  <si>
    <t>INTERRUPTOR DIFERENCIAL RESIDUAL (D.R.) BIPOLAR DE 25A-30mA</t>
  </si>
  <si>
    <t>4.7.</t>
  </si>
  <si>
    <t>ALVENARIAS E DIVISÓRIAS</t>
  </si>
  <si>
    <t>4.7.1.</t>
  </si>
  <si>
    <t>FECHAMENTO QUADRA</t>
  </si>
  <si>
    <t>4.7.1.0.1.</t>
  </si>
  <si>
    <t>ALVENARIA DE TIJOLO FURADO 1/2 VEZ 14X29X9 - 6 FUROS -  ARG. (1CALH:4ARML+100KG DE CI/M3)</t>
  </si>
  <si>
    <t>4.7.1.0.2.</t>
  </si>
  <si>
    <t>ELEMENTO VAZADO DE CONCRETO (MODELO COPINHO)</t>
  </si>
  <si>
    <t>4.7.2.</t>
  </si>
  <si>
    <t>4.7.2.0.1.</t>
  </si>
  <si>
    <t>ALVENARIA DE TIJOLO COMUM 1/2 VEZ - ARGAMASSA (1CI : 2CH : 8ARML)</t>
  </si>
  <si>
    <t>4.7.3.</t>
  </si>
  <si>
    <t>MURETA</t>
  </si>
  <si>
    <t>4.7.3.0.1.</t>
  </si>
  <si>
    <t>COMP 031_SEE</t>
  </si>
  <si>
    <t>MURETA P/ QUAD. POLIESP. ALV. DE TIJ. FURADO - 1/2 VEZ - C/ CHP. E PEDRISCO - H=0,80 M (GOINFRA)</t>
  </si>
  <si>
    <t>4.8.</t>
  </si>
  <si>
    <t>IMPERMEABILIZAÇÃO</t>
  </si>
  <si>
    <t>4.8.1.</t>
  </si>
  <si>
    <t>VIGAS BALDRAMES</t>
  </si>
  <si>
    <t>4.8.1.0.1.</t>
  </si>
  <si>
    <t>IMPERMEABILIZACAO VIGAS BALDRAMES E=2,0 CM</t>
  </si>
  <si>
    <t>4.9.</t>
  </si>
  <si>
    <t>ESTRUTURAS METÁLICAS</t>
  </si>
  <si>
    <t>4.9.0.0.1.</t>
  </si>
  <si>
    <t>ESTRUTURA TRELIÇADA DE COBERTURA, TIPO ARCO, COM LIGAÇÕES SOLDADAS, INCLUSOS PERFIS METÁLICOS, CHAPAS METÁLICAS, MÃO DE OBRA E TRANSPORTE COM GUINDASTE - FORNECIMENTO E INSTALAÇÃO. AF_01/2020_PSA</t>
  </si>
  <si>
    <t>4.10.</t>
  </si>
  <si>
    <t>COBERTURAS</t>
  </si>
  <si>
    <t>4.10.0.0.1.</t>
  </si>
  <si>
    <t>COBERTURA COM TELHA GALVANIZADA ONDULADA 0,5 MM COM ACESSÓRIOS</t>
  </si>
  <si>
    <t>4.11.</t>
  </si>
  <si>
    <t>ESQUADRIAS METÁLICAS</t>
  </si>
  <si>
    <t>4.11.1.</t>
  </si>
  <si>
    <t>ACESSIBILIDADE</t>
  </si>
  <si>
    <t>4.11.1.0.1.</t>
  </si>
  <si>
    <t>COMP 084_SEE</t>
  </si>
  <si>
    <t>GUARDA-CORPO COM CORRIMÃO - INCLUSO PINTURA - PADRÃO SEDUC (GOINFRA)</t>
  </si>
  <si>
    <t>4.12.</t>
  </si>
  <si>
    <t>REVESTIMENTO DE PAREDE</t>
  </si>
  <si>
    <t>4.12.0.0.1.</t>
  </si>
  <si>
    <t>CHAPISCO ROLADO - (1COLA:10CI:30 ARML)</t>
  </si>
  <si>
    <t>4.12.0.0.2.</t>
  </si>
  <si>
    <t>REBOCO (1 CALH:4 ARFC+100kgCI/M3)</t>
  </si>
  <si>
    <t>4.13.</t>
  </si>
  <si>
    <t>REVESTIMENTO DE PISO</t>
  </si>
  <si>
    <t>4.13.1.</t>
  </si>
  <si>
    <t>LAMINADO</t>
  </si>
  <si>
    <t>4.13.1.0.1.</t>
  </si>
  <si>
    <t>PISO LAMINADO COM CONCRETO USINADO 20MPA E=7 CM</t>
  </si>
  <si>
    <t>4.13.2.</t>
  </si>
  <si>
    <t>ASSENTO ARQUIBANCADA</t>
  </si>
  <si>
    <t>4.13.2.0.1.</t>
  </si>
  <si>
    <t>PISO CONCRETO DESEMPENADO ESPESSURA = 5 CM  1:2,5:3,5</t>
  </si>
  <si>
    <t>4.13.3.</t>
  </si>
  <si>
    <t>PASSEIO (CALÇADA)</t>
  </si>
  <si>
    <t>4.13.3.0.1.</t>
  </si>
  <si>
    <t>PASSEIO PROTECAO EM CONC.DESEMPEN.5 CM 1:2,5:3,5 (INCLUSO ESPELHO DE 30CM/ESCAVAÇÃO/REATERRO/APILOAMENTO/ATERRO INTERNO)</t>
  </si>
  <si>
    <t>4.14.</t>
  </si>
  <si>
    <t>PINTURA</t>
  </si>
  <si>
    <t>4.14.1.</t>
  </si>
  <si>
    <t>PINTURA ALVENARIAS, MURETAS, ARQUIBANCADA, PILARES E VIGAS</t>
  </si>
  <si>
    <t>4.14.1.0.1.</t>
  </si>
  <si>
    <t>PINTURA LATEX ACRILICA 2 DEMAOS C/SELADOR</t>
  </si>
  <si>
    <t>4.14.2.</t>
  </si>
  <si>
    <t>PINTURA ALAMBRADO</t>
  </si>
  <si>
    <t>4.14.2.0.1.</t>
  </si>
  <si>
    <t>PINTURA ESMALTE ALQUIDICO ESTRUTURA METALICA 2 DEMAOS</t>
  </si>
  <si>
    <t>4.14.3.</t>
  </si>
  <si>
    <t>PINTURA DA ESTRUTURA METÁLICA</t>
  </si>
  <si>
    <t>4.14.3.0.1.</t>
  </si>
  <si>
    <t>4.14.4.</t>
  </si>
  <si>
    <t>PINTURA  DO PISO DA QUADRA</t>
  </si>
  <si>
    <t>4.14.4.0.1.</t>
  </si>
  <si>
    <t>PINTURA DE PISO COM TINTA EPÓXI, APLICAÇÃO MANUAL, 2 DEMÃOS, INCLUSO PRIMER EPÓXI. AF_05/2021</t>
  </si>
  <si>
    <t>4.14.4.0.2.</t>
  </si>
  <si>
    <t>PINTURA DE DEMARCAÇÃO DE VAGA COM TINTA EPÓXI, E = 10 CM, APLICAÇÃO MANUAL. AF_05/2021</t>
  </si>
  <si>
    <t>4.14.5.</t>
  </si>
  <si>
    <t>PINTURA CALÇADA DE PROTEÇÃO</t>
  </si>
  <si>
    <t>4.14.5.0.1.</t>
  </si>
  <si>
    <t>PINTURA TINTA POLIESPORTIVA - 2 DEMÃOS (PISOS E CIMENTADOS)</t>
  </si>
  <si>
    <t>4.15.</t>
  </si>
  <si>
    <t>4.15.1.</t>
  </si>
  <si>
    <t>PISO DA QUADRA</t>
  </si>
  <si>
    <t>4.15.1.0.1.</t>
  </si>
  <si>
    <t>COMP 002_SEE</t>
  </si>
  <si>
    <t>ARMAÇÃO EM TELA DE AÇO SOLDADA NERVURADA Q-92, AÇO-60, 4,2 mm, MALHA 15x15 CM (GOINFRA + SINAPI)</t>
  </si>
  <si>
    <t>4.15.2.</t>
  </si>
  <si>
    <t>ALAMBRADO</t>
  </si>
  <si>
    <t>4.15.2.0.1.</t>
  </si>
  <si>
    <r>
      <rPr>
        <sz val="10"/>
        <rFont val="Times New Roman"/>
        <family val="1"/>
      </rPr>
      <t>ALAMBRADO PARA QUADRA POLIESPORTIVA, ESTRUTURADO POR TUBOS DE ACO GALVANIZADO, (MONTANTES COM DIAMETRO 2", TRAVESSAS E ESCORAS COM DIÂMETRO 1
¼), COM TELA DE ARAME GALVANIZADO, FIO 12 BWG E MALHA QUADRADA 5X5CM (EXCETO
MURETA). AF_03/2021</t>
    </r>
  </si>
  <si>
    <t>4.15.3.</t>
  </si>
  <si>
    <t>ACESSÓRIOS</t>
  </si>
  <si>
    <t>4.15.3.0.1.</t>
  </si>
  <si>
    <t>CONJUNTO PARA VOLEIBOL EM FERRO GALVANIZADO COM PINTURA (2 SUPORTES)</t>
  </si>
  <si>
    <t>CJ</t>
  </si>
  <si>
    <t>4.15.3.0.2.</t>
  </si>
  <si>
    <t>TRAVES FERRO GALVANIZADO PARA FUTEBOL DE SALÃO PINTADAS - 3,00 x 2,00M - 2 UNID.</t>
  </si>
  <si>
    <t>4.15.3.0.3.</t>
  </si>
  <si>
    <t>SUPORTE PADRÃO PARA TABELA BASQUETE EM "U" ENRIJECIDO- 2 UNID. (ASSENTADOS/PINTADOS)</t>
  </si>
  <si>
    <t>4.15.3.0.4.</t>
  </si>
  <si>
    <t>TABELA PARA BASQUETE ESTRUTURA METÁLICA MADEIRA DE LEI (ASSENT./PINTADAS) ARO METÁLICO - 2 UNID.</t>
  </si>
  <si>
    <t>4.15.4.</t>
  </si>
  <si>
    <t>4.15.4.0.1.</t>
  </si>
  <si>
    <t>IMPLANTAÇÃO PÁTIO MULTIUSO OPÇÃO 02 - PADRÃO SEDUC 2020</t>
  </si>
  <si>
    <t>5.1.</t>
  </si>
  <si>
    <t>5.1.0.0.1.</t>
  </si>
  <si>
    <t>5.1.0.0.2.</t>
  </si>
  <si>
    <t>5.1.0.0.3.</t>
  </si>
  <si>
    <t>5.1.0.0.4.</t>
  </si>
  <si>
    <t>5.1.0.0.5.</t>
  </si>
  <si>
    <t>5.1.0.0.6.</t>
  </si>
  <si>
    <t>5.1.0.0.7.</t>
  </si>
  <si>
    <t>BLOCO PÁTIO MULTIUSO OPÇÃO 02 - PADRÃO SEDUC 2020</t>
  </si>
  <si>
    <t>6.1.</t>
  </si>
  <si>
    <t>6.1.0.0.1.</t>
  </si>
  <si>
    <t>6.2.</t>
  </si>
  <si>
    <t>6.2.0.0.1.</t>
  </si>
  <si>
    <t>6.3.</t>
  </si>
  <si>
    <t>6.3.1.</t>
  </si>
  <si>
    <t>IMPLANTAÇÃO</t>
  </si>
  <si>
    <t>6.3.1.0.1.</t>
  </si>
  <si>
    <t>6.3.1.0.2.</t>
  </si>
  <si>
    <t>6.3.2.</t>
  </si>
  <si>
    <t>ATERRO PARA OS BANCOS</t>
  </si>
  <si>
    <t>6.3.2.0.1.</t>
  </si>
  <si>
    <t>6.3.2.0.2.</t>
  </si>
  <si>
    <t>6.3.2.0.3.</t>
  </si>
  <si>
    <t>6.3.2.0.4.</t>
  </si>
  <si>
    <t>6.3.2.0.5.</t>
  </si>
  <si>
    <t>6.3.3.</t>
  </si>
  <si>
    <t>INST. HIDROSSANITÁRIAS</t>
  </si>
  <si>
    <t>6.3.3.0.1.</t>
  </si>
  <si>
    <t>6.3.3.0.2.</t>
  </si>
  <si>
    <t>6.4.</t>
  </si>
  <si>
    <t>6.4.1.</t>
  </si>
  <si>
    <t>6.4.1.0.1.</t>
  </si>
  <si>
    <t>6.4.1.0.2.</t>
  </si>
  <si>
    <t>6.4.1.0.3.</t>
  </si>
  <si>
    <t>6.4.2.</t>
  </si>
  <si>
    <t>6.4.2.0.1.</t>
  </si>
  <si>
    <t>6.4.2.0.2.</t>
  </si>
  <si>
    <t>6.4.2.0.3.</t>
  </si>
  <si>
    <t>6.4.2.0.4.</t>
  </si>
  <si>
    <t>6.4.2.0.5.</t>
  </si>
  <si>
    <t>6.4.2.0.6.</t>
  </si>
  <si>
    <t>6.4.2.0.7.</t>
  </si>
  <si>
    <t>6.4.2.0.8.</t>
  </si>
  <si>
    <t>6.4.2.0.9.</t>
  </si>
  <si>
    <t>6.5.</t>
  </si>
  <si>
    <t>6.5.1.</t>
  </si>
  <si>
    <t>6.5.1.0.1.</t>
  </si>
  <si>
    <t>6.5.1.0.2.</t>
  </si>
  <si>
    <t>6.5.1.0.3.</t>
  </si>
  <si>
    <t>6.5.1.0.4.</t>
  </si>
  <si>
    <t>6.5.1.0.5.</t>
  </si>
  <si>
    <t>6.5.1.0.6.</t>
  </si>
  <si>
    <t>6.5.1.0.7.</t>
  </si>
  <si>
    <t>6.5.1.0.8.</t>
  </si>
  <si>
    <t>6.5.1.0.9.</t>
  </si>
  <si>
    <t>6.5.1.0.10.</t>
  </si>
  <si>
    <t>6.5.2.</t>
  </si>
  <si>
    <t>6.5.2.0.1.</t>
  </si>
  <si>
    <t>6.5.2.0.2.</t>
  </si>
  <si>
    <t>6.5.2.0.3.</t>
  </si>
  <si>
    <t>6.5.2.0.4.</t>
  </si>
  <si>
    <t>6.5.2.0.5.</t>
  </si>
  <si>
    <t>6.5.2.0.6.</t>
  </si>
  <si>
    <t>6.5.3.</t>
  </si>
  <si>
    <t>6.5.3.0.1.</t>
  </si>
  <si>
    <t>6.5.3.0.2.</t>
  </si>
  <si>
    <t>6.5.3.0.3.</t>
  </si>
  <si>
    <t>6.5.3.0.4.</t>
  </si>
  <si>
    <t>6.5.3.0.5.</t>
  </si>
  <si>
    <t>6.5.3.0.6.</t>
  </si>
  <si>
    <t>6.6.</t>
  </si>
  <si>
    <t>6.6.0.0.1.</t>
  </si>
  <si>
    <t>CABO ISOLADO PP 3 X 2,5 MM2</t>
  </si>
  <si>
    <t>6.6.0.0.2.</t>
  </si>
  <si>
    <t>6.6.0.0.3.</t>
  </si>
  <si>
    <t>CAIXA METALICA OCTOGONAL FUNDO MOVEL DUPLA 4"</t>
  </si>
  <si>
    <t>6.6.0.0.4.</t>
  </si>
  <si>
    <t>CAIXA OCTOGONAL 3" X 3", PVC, INSTALADA EM LAJE - FORNECIMENTO E INSTALAÇÃO. AF_03/2023</t>
  </si>
  <si>
    <t>6.6.0.0.5.</t>
  </si>
  <si>
    <t>QUADRO DE DISTRIBUIÇÃO DE EMBUTIR METÁLICO CB-34E - 150A</t>
  </si>
  <si>
    <t>6.6.0.0.6.</t>
  </si>
  <si>
    <t>6.6.0.0.7.</t>
  </si>
  <si>
    <t>6.6.0.0.8.</t>
  </si>
  <si>
    <t>DISJUNTOR MONOPOLAR TIPO DIN, CORRENTE NOMINAL DE 10A - FORNECIMENTO E INSTALAÇÃO. AF_10/2020</t>
  </si>
  <si>
    <t>6.6.0.0.9.</t>
  </si>
  <si>
    <t>6.6.0.0.10.</t>
  </si>
  <si>
    <t>6.6.0.0.11.</t>
  </si>
  <si>
    <t>ELETRODUTO FLEXÍVEL CORRUGADO, PVC, DN 25 MM (3/4"), PARA CIRCUITOS TERMINAIS, INSTALADO EM LAJE - FORNECIMENTO E INSTALAÇÃO. AF_03/2023</t>
  </si>
  <si>
    <t>6.6.0.0.12.</t>
  </si>
  <si>
    <t>CURVA DE 90 GRAUS DE PVC RIGIDO DIAM. 3/4"</t>
  </si>
  <si>
    <t>6.6.0.0.13.</t>
  </si>
  <si>
    <t>FITA ISOLANTE, ROLO DE 20,00 M</t>
  </si>
  <si>
    <t>6.6.0.0.14.</t>
  </si>
  <si>
    <t>FITA DE AUTO FUSAO, ROLO E 10,00 MM</t>
  </si>
  <si>
    <t>6.6.0.0.15.</t>
  </si>
  <si>
    <t>INTERRUPTOR PARALELO (2 MÓDULOS), 10A/250V, INCLUINDO SUPORTE E PLACA - FORNECIMENTO E INSTALAÇÃO. AF_03/2023</t>
  </si>
  <si>
    <t>6.6.0.0.16.</t>
  </si>
  <si>
    <t>COMP 693_SEE</t>
  </si>
  <si>
    <t>LUMINÁRIA DE SOBREPOR COM ALETAS 2 X 16/18/20 W - FORNECIMENTO E INSTALAÇÃO (GOINFRA + ORSE)</t>
  </si>
  <si>
    <t>6.6.0.0.17.</t>
  </si>
  <si>
    <t>LÂMPADA TUBULAR LED DE 18/20 W, BASE G13 - FORNECIMENTO E INSTALAÇÃO. AF_02/2020_PS</t>
  </si>
  <si>
    <t>6.6.0.0.18.</t>
  </si>
  <si>
    <t>6.6.0.0.19.</t>
  </si>
  <si>
    <t>TOMADA HEXAGONAL 2P + T - 20A - 250V</t>
  </si>
  <si>
    <t>6.6.0.0.20.</t>
  </si>
  <si>
    <t>TOMADA HEXAGONAL 2P + T - 10A - 250V</t>
  </si>
  <si>
    <t>6.7.</t>
  </si>
  <si>
    <t>INSTALAÇÕES HIDROSSANITÁRIAS</t>
  </si>
  <si>
    <t>6.7.1.</t>
  </si>
  <si>
    <t>PEÇAS E ACESSÓRIOS</t>
  </si>
  <si>
    <t>6.7.1.1.</t>
  </si>
  <si>
    <t>CAIXAS E CURVAS</t>
  </si>
  <si>
    <t>6.7.1.1.1.</t>
  </si>
  <si>
    <t>CAIXA DE PASSAGEM 60X60X80 CM (MEDIDAS INTERNAS) SEM TAMPA</t>
  </si>
  <si>
    <t>6.7.1.1.2.</t>
  </si>
  <si>
    <t>TAMPA EM CONCRETO ARMADO 25 MPA E=5CM PARA A CAIXA DE PASSAGEM 60X60CM</t>
  </si>
  <si>
    <t>6.7.1.2.</t>
  </si>
  <si>
    <t>LAVATÓRIO E ACESSÓRIOS</t>
  </si>
  <si>
    <t>6.7.1.2.1.</t>
  </si>
  <si>
    <t>CUBA DE LOUÇA DE EMBUTIR REDONDA</t>
  </si>
  <si>
    <t>6.7.1.2.2.</t>
  </si>
  <si>
    <t>LIGAÇÃO FLEXÍVEL PVC DIAM.1/2" (ENGATE)</t>
  </si>
  <si>
    <t>6.7.1.2.3.</t>
  </si>
  <si>
    <t>SIFÃO DO TIPO FLEXÍVEL EM PVC 1  X 1.1/2  - FORNECIMENTO E INSTALAÇÃO. AF_01/2020</t>
  </si>
  <si>
    <t>6.7.1.2.4.</t>
  </si>
  <si>
    <t>TORNEIRA DE MESA COM FECHAMENTO AUTOMÁTICO TEMPORIZADO PARA LAVATÓRIO DIÂMETRO DE 1/2"</t>
  </si>
  <si>
    <t>6.7.1.2.5.</t>
  </si>
  <si>
    <t>TORNEIRA DE JARDIM COM BICO PARA MANGUEIRA DIÂMETRO DE 1/2" E 3/4"</t>
  </si>
  <si>
    <t>6.7.1.2.6.</t>
  </si>
  <si>
    <t>TORNEIRA CROMADA LONGA, DE PAREDE, 1/2 OU 3/4, PARA PIA DE COZINHA, PADRÃO POPULAR - FORNECIMENTO E INSTALAÇÃO. AF_01/2020</t>
  </si>
  <si>
    <t>6.7.1.2.7.</t>
  </si>
  <si>
    <t>VALVULA PARA LAVATORIO OU BEBEDOURO METALICO DIAMETRO 1"</t>
  </si>
  <si>
    <t>6.7.1.3.</t>
  </si>
  <si>
    <t>REGISTROS</t>
  </si>
  <si>
    <t>6.7.1.3.1.</t>
  </si>
  <si>
    <t>REGISTRO DE GAVETA BRUTO, LATÃO, ROSCÁVEL, 1", COM ACABAMENTO E CANOPLA CROMADOS - FORNECIMENTO E INSTALAÇÃO. AF_08/2021</t>
  </si>
  <si>
    <t>6.7.2.</t>
  </si>
  <si>
    <t>ÁGUA FRIA</t>
  </si>
  <si>
    <t>6.7.2.1.</t>
  </si>
  <si>
    <t>TUBOS DE PVC SOLDÁVEL</t>
  </si>
  <si>
    <t>6.7.2.1.1.</t>
  </si>
  <si>
    <t>TUBO SOLDAVEL PVC MARROM DIAM. 25 MM</t>
  </si>
  <si>
    <t>6.7.2.1.2.</t>
  </si>
  <si>
    <t>TUBO, PVC, SOLDÁVEL, DN 32MM, INSTALADO EM PRUMADA DE ÁGUA - FORNECIMENTO E INSTALAÇÃO. AF_06/2022</t>
  </si>
  <si>
    <t>6.7.2.2.</t>
  </si>
  <si>
    <t>ADAPTADORES DE PVC SOLDÁVEL</t>
  </si>
  <si>
    <t>6.7.2.2.1.</t>
  </si>
  <si>
    <t>ADAPTADOR SOLDÁVEL CURTO C/ BOLSA E ROSCA PARA REGISTRO 32X1"</t>
  </si>
  <si>
    <t>6.7.2.3.</t>
  </si>
  <si>
    <t>BUCHAS</t>
  </si>
  <si>
    <t>6.7.2.3.1.</t>
  </si>
  <si>
    <t>BUCHA DE REDUÇÃO, PPR, 32 X 25, CLASSE PN 25, INSTALADO EM RAMAL DE DISTRIBUIÇÃO DE ÁGUA   FORNECIMENTO E INSTALAÇÃO. AF_08/2022</t>
  </si>
  <si>
    <t>6.7.2.4.</t>
  </si>
  <si>
    <t>JOELHO</t>
  </si>
  <si>
    <t>6.7.2.4.1.</t>
  </si>
  <si>
    <t>JOELHO 90 GRAUS, PVC, SOLDÁVEL, DN 25MM, INSTALADO EM PRUMADA DE ÁGUA - FORNECIMENTO E INSTALAÇÃO. AF_06/2022</t>
  </si>
  <si>
    <t>6.7.2.4.2.</t>
  </si>
  <si>
    <t>JOELHO 90 GRAUS SOLDAVEL DIAMETRO 32 MM (1")</t>
  </si>
  <si>
    <t>6.7.2.4.3.</t>
  </si>
  <si>
    <t>JOELHO 90 GRAUS C/ROSCA E BUCHA LATAO DIAM.1/2"</t>
  </si>
  <si>
    <t>6.7.2.4.4.</t>
  </si>
  <si>
    <t>JOELHO 90 GRAUS C/ROSCA E BUCHA LATAO DIAM. 3/4</t>
  </si>
  <si>
    <t>6.7.2.5.</t>
  </si>
  <si>
    <t>TÊ</t>
  </si>
  <si>
    <t>6.7.2.5.1.</t>
  </si>
  <si>
    <t>TE, PVC, SOLDÁVEL, DN 25MM, INSTALADO EM PRUMADA DE ÁGUA - FORNECIMENTO E INSTALAÇÃO. AF_06/2022</t>
  </si>
  <si>
    <t>UM</t>
  </si>
  <si>
    <t>6.7.2.5.2.</t>
  </si>
  <si>
    <t>TE REDUCAO 90 GRAUS SOLDAVEL 32 X 25 mm</t>
  </si>
  <si>
    <t>6.7.2.6.</t>
  </si>
  <si>
    <t>ADESIVOS</t>
  </si>
  <si>
    <t>6.7.2.6.1.</t>
  </si>
  <si>
    <t>ADESIVO PLASTICO - FRASCO 850 G</t>
  </si>
  <si>
    <t>6.7.2.6.2.</t>
  </si>
  <si>
    <t>SOLUCAO LIMPADORA 1000 CM3</t>
  </si>
  <si>
    <t>6.7.3.</t>
  </si>
  <si>
    <t>ESGOTO SANITÁRIO</t>
  </si>
  <si>
    <t>6.7.3.1.</t>
  </si>
  <si>
    <t>CORPO DE CAIXA SIFONADA / RALO</t>
  </si>
  <si>
    <t>6.7.3.1.1.</t>
  </si>
  <si>
    <t>CORPO CAIXA SIFONADA DIAM. 150 X 150 X 50</t>
  </si>
  <si>
    <t>6.7.3.1.2.</t>
  </si>
  <si>
    <t>PROLONGAMENTO PARA CAIXA SIFONADA 150 MM</t>
  </si>
  <si>
    <t>6.7.3.1.3.</t>
  </si>
  <si>
    <t>GRELHA REDONDA BRANCA DIAM. 150 MM</t>
  </si>
  <si>
    <t>6.7.3.2.</t>
  </si>
  <si>
    <t>JOELHOS</t>
  </si>
  <si>
    <t>6.7.3.2.1.</t>
  </si>
  <si>
    <t>JOELHO 45 GRAUS, PVC, SERIE NORMAL, ESGOTO PREDIAL, DN 40 MM, JUNTA SOLDÁVEL, FORNECIDO E INSTALADO EM RAMAL DE DESCARGA OU RAMAL DE ESGOTO SANITÁRIO. AF_08/2022</t>
  </si>
  <si>
    <t>6.7.3.2.2.</t>
  </si>
  <si>
    <t>JOELHO 90 GRAUS, PVC, SERIE NORMAL, ESGOTO PREDIAL, DN 40 MM, JUNTA SOLDÁVEL, FORNECIDO E INSTALADO EM RAMAL DE DESCARGA OU RAMAL DE ESGOTO SANITÁRIO. AF_08/2022</t>
  </si>
  <si>
    <t>6.7.3.2.3.</t>
  </si>
  <si>
    <t>JOELHO 90 GRAUS C/ANEL 40 MM</t>
  </si>
  <si>
    <t>6.7.3.3.</t>
  </si>
  <si>
    <t>TUBOS</t>
  </si>
  <si>
    <t>6.7.3.3.1.</t>
  </si>
  <si>
    <t>TUBO SOLDAVEL PARA ESGOTO DIAMETRO 40 MM</t>
  </si>
  <si>
    <t>6.7.3.3.2.</t>
  </si>
  <si>
    <t>TUBO PVC, SERIE NORMAL, ESGOTO PREDIAL, DN 50 MM, FORNECIDO E INSTALADO EM PRUMADA DE ESGOTO SANITÁRIO OU VENTILAÇÃO. AF_08/2022</t>
  </si>
  <si>
    <t>6.7.4.</t>
  </si>
  <si>
    <t>EXTRAS</t>
  </si>
  <si>
    <t>6.7.4.0.1.</t>
  </si>
  <si>
    <t>COMP 209_SEE</t>
  </si>
  <si>
    <t>TOALHEIRO PLÁSTICO TIPO DISPENSER PARA PAPEL TOALHA INTERFOLHADO  (GOINFRA + SINAPI)</t>
  </si>
  <si>
    <t>6.7.4.0.2.</t>
  </si>
  <si>
    <t>COMP 584_SEE</t>
  </si>
  <si>
    <t>SABONETEIRA TIPO DISPENSER COM SABONETE LÍQUIDO INCLUSO (GOINFRA)</t>
  </si>
  <si>
    <t>6.8.</t>
  </si>
  <si>
    <t>6.8.0.0.1.</t>
  </si>
  <si>
    <t>6.8.0.0.2.</t>
  </si>
  <si>
    <t>FIXAÇÃO (ENCUNHAMENTO) DE ALVENARIA DE VEDAÇÃO COM ARGAMASSA APLICADA COM COLHER. AF_03/2016</t>
  </si>
  <si>
    <t>6.8.0.0.3.</t>
  </si>
  <si>
    <t>6.9.</t>
  </si>
  <si>
    <t>6.9.1.</t>
  </si>
  <si>
    <t>6.9.1.0.1.</t>
  </si>
  <si>
    <t>6.9.2.</t>
  </si>
  <si>
    <t>ÁREA MOLHADA - PISO E PAREDE (H=100 CM)</t>
  </si>
  <si>
    <t>6.9.2.0.1.</t>
  </si>
  <si>
    <t>IMPERMEABILIZACAO-C/CIMENTO CRISTALIZANTE 3 DEMAOS</t>
  </si>
  <si>
    <t>6.10.</t>
  </si>
  <si>
    <t>6.10.0.0.1.</t>
  </si>
  <si>
    <t>ESTRUTURA TRELIÇADA DE COBERTURA, TIPO FINK, COM LIGAÇÕES SOLDADAS, INCLUSOS PERFIS METÁLICOS, CHAPAS METÁLICAS, MÃO DE OBRA E TRANSPORTE COM GUINDASTE - FORNECIMENTO E INSTALAÇÃO. AF_01/2020_PSA</t>
  </si>
  <si>
    <t>6.11.</t>
  </si>
  <si>
    <t>6.11.0.0.1.</t>
  </si>
  <si>
    <t>COBERTURA COM TELHA AMERICANA  RESINADA COR VERMELHA</t>
  </si>
  <si>
    <t>6.11.0.0.2.</t>
  </si>
  <si>
    <t>CUMEEIRA PARA TELHA AMERICANA RESINADA COR VERMELHA</t>
  </si>
  <si>
    <t>6.11.0.0.3.</t>
  </si>
  <si>
    <t>EMBOCAMENTO DE BEIRAL</t>
  </si>
  <si>
    <t>6.11.0.0.4.</t>
  </si>
  <si>
    <t>EMBOCAMENTO LATERAL  (OITOES)</t>
  </si>
  <si>
    <t>6.12.</t>
  </si>
  <si>
    <t>6.12.0.0.1.</t>
  </si>
  <si>
    <t>6.12.0.0.2.</t>
  </si>
  <si>
    <t>EMBOÇO (1CI:4 ARML)</t>
  </si>
  <si>
    <t>6.12.0.0.3.</t>
  </si>
  <si>
    <t>6.12.0.0.4.</t>
  </si>
  <si>
    <t>REVESTIMENTO CERÂMICO PARA PAREDES INTERNAS COM PLACAS TIPO ESMALTADA EXTRA  DE DIMENSÕES 33X45 CM APLICADAS NA ALTURA INTEIRA DAS PAREDES. AF_02/2023_PE</t>
  </si>
  <si>
    <t>6.13.</t>
  </si>
  <si>
    <t>6.13.0.0.1.</t>
  </si>
  <si>
    <t>LASTRO DE CONCRETO REGULARIZADO IMPERMEABILIZADO 1:3:6 ESP=5CM (BASE)</t>
  </si>
  <si>
    <t>6.13.0.0.2.</t>
  </si>
  <si>
    <t>GRANITINA 8MM FUNDIDA COM CONTRAPISO (1CI:3ARML) E=2CM E JUNTA PLASTICA 27MM</t>
  </si>
  <si>
    <t>6.13.0.0.3.</t>
  </si>
  <si>
    <t>RODAPÉ FUNDIDO DE GRANITINA 7CM</t>
  </si>
  <si>
    <t>6.13.0.0.4.</t>
  </si>
  <si>
    <t>RASPAGEM E APLICAÇÃO RESINA ACRÍLICA DUAS DEMÃOS</t>
  </si>
  <si>
    <t>6.13.0.0.5.</t>
  </si>
  <si>
    <t>6.13.0.0.6.</t>
  </si>
  <si>
    <t>RODAPE DE MASSA (ICI:3 ARMG)</t>
  </si>
  <si>
    <t>6.14.</t>
  </si>
  <si>
    <t>6.14.1.</t>
  </si>
  <si>
    <t>PINTURA COM BARRADO - TINTA ESMALTE</t>
  </si>
  <si>
    <t>6.14.1.0.1.</t>
  </si>
  <si>
    <t>EMASSAMENTO COM MASSA PVA DUAS DEMAOS</t>
  </si>
  <si>
    <t>6.14.1.0.2.</t>
  </si>
  <si>
    <t>PINTURA TINTA ESMALTE SINTETICO PARA PAREDES - 2 DEMÃOS C/SELADOR</t>
  </si>
  <si>
    <t>6.14.2.</t>
  </si>
  <si>
    <t>PINTURA ACIMA DO BARRADO - TINTA ACRÍLICA</t>
  </si>
  <si>
    <t>6.14.2.0.1.</t>
  </si>
  <si>
    <t>6.14.2.0.2.</t>
  </si>
  <si>
    <t>PINTURA LATEX ACRILICO 2 DEMAOS</t>
  </si>
  <si>
    <t>6.14.3.</t>
  </si>
  <si>
    <t>PINTURA EXTERNA</t>
  </si>
  <si>
    <t>6.14.3.0.1.</t>
  </si>
  <si>
    <t>6.14.4.</t>
  </si>
  <si>
    <t>ESTRUT. METÁLICA DA COBERTURA</t>
  </si>
  <si>
    <t>6.14.4.0.1.</t>
  </si>
  <si>
    <t>6.14.5.</t>
  </si>
  <si>
    <t>6.14.5.0.1.</t>
  </si>
  <si>
    <t>6.15.</t>
  </si>
  <si>
    <t>6.15.0.0.1.</t>
  </si>
  <si>
    <t>BANCADA DE GRANITO C/ ESPELHO</t>
  </si>
  <si>
    <t>6.15.0.0.2.</t>
  </si>
  <si>
    <t>BANCO DE CONCRETO POLIDO BASE EM ALVENARIA REBOCADA E PINTADA - PADRÃO GOINFRA</t>
  </si>
  <si>
    <t>6.15.0.0.3.</t>
  </si>
  <si>
    <r>
      <rPr>
        <b/>
        <sz val="10"/>
        <rFont val="Times New Roman"/>
        <family val="1"/>
      </rPr>
      <t>IMPLANTAÇÃO BLOCO 02 SALAS DE AULA PADRÃO SEDUC - ADAPTADA PARA
LABORATÓRIOS</t>
    </r>
  </si>
  <si>
    <t>7.1.</t>
  </si>
  <si>
    <t>7.1.0.0.1.</t>
  </si>
  <si>
    <t>7.1.0.0.2.</t>
  </si>
  <si>
    <t>7.1.0.0.3.</t>
  </si>
  <si>
    <t>7.1.0.0.4.</t>
  </si>
  <si>
    <t>7.1.0.0.5.</t>
  </si>
  <si>
    <t>7.1.0.0.6.</t>
  </si>
  <si>
    <t>7.1.0.0.7.</t>
  </si>
  <si>
    <t>BLOCO 02 SALAS DE AULA PADRÃO SEDUC - ADAPTADA PARA LABORATÓRIOS</t>
  </si>
  <si>
    <t>8.1.</t>
  </si>
  <si>
    <t>8.1.0.0.1.</t>
  </si>
  <si>
    <t>8.2.</t>
  </si>
  <si>
    <t>8.2.0.0.1.</t>
  </si>
  <si>
    <t>8.3.</t>
  </si>
  <si>
    <t>8.3.1.</t>
  </si>
  <si>
    <t>REGULARIZAÇÃO  DO TERRENO</t>
  </si>
  <si>
    <t>8.3.1.0.1.</t>
  </si>
  <si>
    <t>8.3.1.0.2.</t>
  </si>
  <si>
    <t>8.4.</t>
  </si>
  <si>
    <t>8.4.1.</t>
  </si>
  <si>
    <t>8.4.1.0.1.</t>
  </si>
  <si>
    <t>8.4.1.0.2.</t>
  </si>
  <si>
    <t>8.4.1.0.3.</t>
  </si>
  <si>
    <t>8.4.2.</t>
  </si>
  <si>
    <t>8.4.2.0.1.</t>
  </si>
  <si>
    <t>8.4.2.0.2.</t>
  </si>
  <si>
    <t>8.4.2.0.3.</t>
  </si>
  <si>
    <t>8.4.2.0.4.</t>
  </si>
  <si>
    <t>8.4.2.0.5.</t>
  </si>
  <si>
    <t>8.4.2.0.6.</t>
  </si>
  <si>
    <t>8.4.2.0.7.</t>
  </si>
  <si>
    <t>8.4.3.</t>
  </si>
  <si>
    <t>8.4.3.0.1.</t>
  </si>
  <si>
    <t>8.5.</t>
  </si>
  <si>
    <t>8.5.1.</t>
  </si>
  <si>
    <t>8.5.1.0.1.</t>
  </si>
  <si>
    <t>8.5.1.0.2.</t>
  </si>
  <si>
    <t>8.5.1.0.3.</t>
  </si>
  <si>
    <t>8.5.1.0.4.</t>
  </si>
  <si>
    <t>8.5.1.0.5.</t>
  </si>
  <si>
    <t>8.5.1.0.6.</t>
  </si>
  <si>
    <t>8.5.1.0.7.</t>
  </si>
  <si>
    <t>8.5.1.0.8.</t>
  </si>
  <si>
    <t>8.5.1.0.9.</t>
  </si>
  <si>
    <t>8.5.2.</t>
  </si>
  <si>
    <t>8.5.2.0.1.</t>
  </si>
  <si>
    <t>8.5.2.0.2.</t>
  </si>
  <si>
    <t>8.5.2.0.3.</t>
  </si>
  <si>
    <t>8.5.2.0.4.</t>
  </si>
  <si>
    <t>8.5.2.0.5.</t>
  </si>
  <si>
    <t>8.5.3.</t>
  </si>
  <si>
    <t>8.5.3.0.1.</t>
  </si>
  <si>
    <t>8.5.3.0.2.</t>
  </si>
  <si>
    <t>8.5.3.0.3.</t>
  </si>
  <si>
    <t>8.5.3.0.4.</t>
  </si>
  <si>
    <t>8.5.3.0.5.</t>
  </si>
  <si>
    <t>8.5.3.0.6.</t>
  </si>
  <si>
    <t>8.5.3.0.7.</t>
  </si>
  <si>
    <t>8.5.4.</t>
  </si>
  <si>
    <t>LAJE</t>
  </si>
  <si>
    <t>8.5.4.1.</t>
  </si>
  <si>
    <t>LAJE PRÉ-MOLDADA</t>
  </si>
  <si>
    <t>8.5.4.1.1.</t>
  </si>
  <si>
    <t>FORRO EM LAJE PRE-MOLDADA INCLUSO CAPEAMENTO/ARMADURA DE DISTRIBUIÇÃO/ESCORAMENTO E FORMA/DESFORMA</t>
  </si>
  <si>
    <t>8.5.5.</t>
  </si>
  <si>
    <t>VERGAS E CONTRAVERGAS</t>
  </si>
  <si>
    <t>8.5.5.0.1.</t>
  </si>
  <si>
    <t>VERGA/CONTRAVERGA EM CONCRETO ARMADO FCK = 20 MPA</t>
  </si>
  <si>
    <t>8.5.6.</t>
  </si>
  <si>
    <t>8.5.6.0.1.</t>
  </si>
  <si>
    <t>8.6.</t>
  </si>
  <si>
    <t>8.6.1.</t>
  </si>
  <si>
    <t>8.6.1.0.1.</t>
  </si>
  <si>
    <t>TORNEIRA CROMADA TUBO MÓVEL, DE MESA, 1/2 OU 3/4, PARA PIA DE COZINHA, PADRÃO ALTO - FORNECIMENTO E INSTALAÇÃO. AF_01/2020</t>
  </si>
  <si>
    <t>8.6.1.0.2.</t>
  </si>
  <si>
    <t>SIFÃO DO TIPO GARRAFA EM METAL CROMADO 1 X 1.1/2 - FORNECIMENTO E INSTALAÇÃO. AF_01/2020</t>
  </si>
  <si>
    <t>8.6.1.0.3.</t>
  </si>
  <si>
    <t>VÁLVULA EM METAL CROMADO TIPO AMERICANA 3.1/2 X 1.1/2 PARA PIA - FORNECIMENTO E INSTALAÇÃO. AF_01/2020</t>
  </si>
  <si>
    <t>8.6.1.0.4.</t>
  </si>
  <si>
    <t>REGISTRO DE GAVETA BRUTO, LATÃO, ROSCÁVEL, 3/4", COM ACABAMENTO E CANOPLA CROMADOS - FORNECIMENTO E INSTALAÇÃO. AF_08/2021</t>
  </si>
  <si>
    <t>8.6.1.0.5.</t>
  </si>
  <si>
    <t>CUBA INOX 35X40X15CM E=0,6MM-AÇO 304 (CUBA Nº 3)</t>
  </si>
  <si>
    <t>8.6.2.</t>
  </si>
  <si>
    <t>8.6.2.0.1.</t>
  </si>
  <si>
    <t>8.6.2.0.2.</t>
  </si>
  <si>
    <t>8.6.2.0.3.</t>
  </si>
  <si>
    <t>8.6.2.0.4.</t>
  </si>
  <si>
    <t>ADAPTADOR SOLDÁVEL CURTO C/ BOLSA E ROSCA PARA REGISTRO 25X3/4"</t>
  </si>
  <si>
    <t>8.6.2.0.5.</t>
  </si>
  <si>
    <t>8.6.2.0.6.</t>
  </si>
  <si>
    <t>8.6.2.0.7.</t>
  </si>
  <si>
    <t>8.6.2.0.8.</t>
  </si>
  <si>
    <t>JOELHO 90 GRAUS SOLDAVEL COM BUCHA DE LATAO 25 X 3/4"</t>
  </si>
  <si>
    <t>8.6.2.0.9.</t>
  </si>
  <si>
    <t>TE 90 GRAUS SOLDAVEL DIAMETRO 32 MM</t>
  </si>
  <si>
    <t>8.6.3.</t>
  </si>
  <si>
    <t>ESGOTO</t>
  </si>
  <si>
    <t>8.6.3.0.1.</t>
  </si>
  <si>
    <t>CURVA 45 GRAUS SOLDAVEL DIAMETRO 50 MM</t>
  </si>
  <si>
    <t>8.6.3.0.2.</t>
  </si>
  <si>
    <t>JOELHO 90 GRAUS DIAMETRO 50 MM (ESGOTO)</t>
  </si>
  <si>
    <t>8.6.3.0.3.</t>
  </si>
  <si>
    <t>JUNCAO SIMPLES DIAM. 100 X 50 MM (ESGOTO)</t>
  </si>
  <si>
    <t>8.6.3.0.4.</t>
  </si>
  <si>
    <t>8.6.3.0.5.</t>
  </si>
  <si>
    <t>TUBO PVC, SERIE NORMAL, ESGOTO PREDIAL, DN 100 MM, FORNECIDO E INSTALADO EM PRUMADA DE ESGOTO SANITÁRIO OU VENTILAÇÃO. AF_08/2022</t>
  </si>
  <si>
    <t>8.6.4.</t>
  </si>
  <si>
    <t>8.6.4.0.1.</t>
  </si>
  <si>
    <t>8.6.4.0.2.</t>
  </si>
  <si>
    <t>8.6.4.0.3.</t>
  </si>
  <si>
    <t>TERMINAL DE VENTILACAO DIAMETRO 50 MM (ESGOTO)</t>
  </si>
  <si>
    <t>8.6.4.0.4.</t>
  </si>
  <si>
    <t>COMP 554_SEE</t>
  </si>
  <si>
    <t>CAIXA DE DECANTAÇÃO (GOINFRA)</t>
  </si>
  <si>
    <t>8.7.</t>
  </si>
  <si>
    <t>8.7.1.</t>
  </si>
  <si>
    <t>FECHAMENTO</t>
  </si>
  <si>
    <t>8.7.1.0.1.</t>
  </si>
  <si>
    <t>8.7.1.0.2.</t>
  </si>
  <si>
    <t>8.7.2.</t>
  </si>
  <si>
    <t>APOIO DE BANCADAS</t>
  </si>
  <si>
    <t>8.7.2.0.1.</t>
  </si>
  <si>
    <t>8.8.</t>
  </si>
  <si>
    <t>8.8.1.</t>
  </si>
  <si>
    <t>8.8.1.0.1.</t>
  </si>
  <si>
    <t>8.9.</t>
  </si>
  <si>
    <t>8.9.0.0.1.</t>
  </si>
  <si>
    <t>8.10.</t>
  </si>
  <si>
    <t>8.10.0.0.1.</t>
  </si>
  <si>
    <t>8.10.0.0.2.</t>
  </si>
  <si>
    <t>8.10.0.0.3.</t>
  </si>
  <si>
    <t>8.10.0.0.4.</t>
  </si>
  <si>
    <t>8.11.</t>
  </si>
  <si>
    <t>8.11.1.</t>
  </si>
  <si>
    <t>PORTA</t>
  </si>
  <si>
    <t>8.11.1.0.1.</t>
  </si>
  <si>
    <t>PORTA DE ABRIR DE 01 FOLHA EM CHAPA METÁLICA PF-1 C/FERRAGENS</t>
  </si>
  <si>
    <t>8.11.2.</t>
  </si>
  <si>
    <t>JANELAS</t>
  </si>
  <si>
    <t>8.11.2.0.1.</t>
  </si>
  <si>
    <t>JANELA DE CORRER CHAPA/VIDRO J9/J10/J12/J13 C/FERRAGENS</t>
  </si>
  <si>
    <t>8.12.</t>
  </si>
  <si>
    <t>VIDROS</t>
  </si>
  <si>
    <t>8.12.0.0.1.</t>
  </si>
  <si>
    <t>VIDRO LISO 4 MM - COLOCADO</t>
  </si>
  <si>
    <t>8.13.</t>
  </si>
  <si>
    <t>8.13.0.0.1.</t>
  </si>
  <si>
    <t>8.13.0.0.2.</t>
  </si>
  <si>
    <t>8.13.0.0.3.</t>
  </si>
  <si>
    <t>8.13.0.0.4.</t>
  </si>
  <si>
    <t>REVESTIMENTO COM CERÂMICA</t>
  </si>
  <si>
    <t>8.14.</t>
  </si>
  <si>
    <t>FORROS</t>
  </si>
  <si>
    <t>8.14.0.0.1.</t>
  </si>
  <si>
    <t>GESSO CORRIDO EM TETO</t>
  </si>
  <si>
    <t>8.14.0.0.2.</t>
  </si>
  <si>
    <t>ACABAMENTOS PARA FORRO (SANCA DE GESSO MONTADA NA OBRA). AF_05/2017_PS</t>
  </si>
  <si>
    <t>8.15.</t>
  </si>
  <si>
    <t>8.15.1.</t>
  </si>
  <si>
    <t>LASTRO IMPERMEABILIZADO</t>
  </si>
  <si>
    <t>8.15.1.0.1.</t>
  </si>
  <si>
    <t>8.15.2.</t>
  </si>
  <si>
    <t>GRANITINA</t>
  </si>
  <si>
    <t>8.15.2.0.1.</t>
  </si>
  <si>
    <t>8.15.2.0.2.</t>
  </si>
  <si>
    <t>8.15.2.0.3.</t>
  </si>
  <si>
    <t>8.15.3.</t>
  </si>
  <si>
    <t>8.15.3.0.1.</t>
  </si>
  <si>
    <t>8.15.3.0.2.</t>
  </si>
  <si>
    <t>8.16.</t>
  </si>
  <si>
    <t>8.16.1.</t>
  </si>
  <si>
    <t>PINTURA BARRADO - CIRCULAÇÃO</t>
  </si>
  <si>
    <t>8.16.1.0.1.</t>
  </si>
  <si>
    <t>8.16.1.0.2.</t>
  </si>
  <si>
    <t>8.16.2.</t>
  </si>
  <si>
    <t>PINTURA ACIMA BARRADO - CIRCULAÇÃO</t>
  </si>
  <si>
    <t>8.16.2.0.1.</t>
  </si>
  <si>
    <t>8.16.2.0.2.</t>
  </si>
  <si>
    <t>8.16.3.</t>
  </si>
  <si>
    <t>PINTURA  FORRO</t>
  </si>
  <si>
    <t>8.16.3.0.1.</t>
  </si>
  <si>
    <t>8.16.3.0.2.</t>
  </si>
  <si>
    <t>PINTURA PVA LATEX 2 DEMAOS SEM SELADOR</t>
  </si>
  <si>
    <t>8.16.4.</t>
  </si>
  <si>
    <t>8.16.4.0.1.</t>
  </si>
  <si>
    <t>8.16.5.</t>
  </si>
  <si>
    <t>8.16.5.0.1.</t>
  </si>
  <si>
    <t>8.16.6.</t>
  </si>
  <si>
    <t>PINTURA PORTAS</t>
  </si>
  <si>
    <t>8.16.6.0.1.</t>
  </si>
  <si>
    <t>PINTURA TINTA ESMALTE PARA ESQUADRIAS DE FERRO C  FUNDO ANTICORROSIVO</t>
  </si>
  <si>
    <t>8.16.7.</t>
  </si>
  <si>
    <t>PINTURA JANELAS</t>
  </si>
  <si>
    <t>8.16.7.0.1.</t>
  </si>
  <si>
    <t>8.16.8.</t>
  </si>
  <si>
    <t>PINTURA ESTRUTURA METÁLICA</t>
  </si>
  <si>
    <t>8.16.8.0.1.</t>
  </si>
  <si>
    <t>8.17.</t>
  </si>
  <si>
    <t>8.17.1.</t>
  </si>
  <si>
    <t>GERAL</t>
  </si>
  <si>
    <t>8.17.1.0.1.</t>
  </si>
  <si>
    <t>COMP 582_SEE</t>
  </si>
  <si>
    <t>QUADRO ESCOLAR MISTO 4,20x1,25M - FÓRMICA BRANCA BRILHANTE (3,08x1,25M) E FELTRO VERDE COM FUNDO EM CORTIÇA 6MM (1,05x1,25M) (GOINFRA + SINAPI)</t>
  </si>
  <si>
    <t>8.17.1.0.2.</t>
  </si>
  <si>
    <t>8.17.2.</t>
  </si>
  <si>
    <t>SINALIZAÇÃO</t>
  </si>
  <si>
    <t>8.17.2.0.1.</t>
  </si>
  <si>
    <t>COMP 498_SEE</t>
  </si>
  <si>
    <t>PLACA DE COMUNICAÇÃO VISUAL SEC XXI, MODELO S - PLACA DE SALA/PORTA, TAMANHO 0,21 X 0,31 M, CHAPA DOBRADA #18, PINTADA E ADESIVADA - FORNECIMENTO E INSTALAÇÃO (GOINFRA + ORSE)</t>
  </si>
  <si>
    <t>8.17.2.0.2.</t>
  </si>
  <si>
    <t>COMP 451_SEE</t>
  </si>
  <si>
    <t>PLACAS EM BRAILE PARA IDENTIFICAÇÃO DE PORTAS/NOMEAR AMBIENTES - FORNECIMENTO E INSTALAÇÃO (GOINFRA + ORSE)</t>
  </si>
  <si>
    <t>8.17.3.</t>
  </si>
  <si>
    <t>BANCADAS</t>
  </si>
  <si>
    <t>8.17.3.0.1.</t>
  </si>
  <si>
    <t>8.17.3.0.2.</t>
  </si>
  <si>
    <t>BASE DE BANCADA REBOCADA</t>
  </si>
  <si>
    <t>IMPLANTAÇÃO BLOCO 02 SALAS DE AULA - PADRÃO SEDUC 2020</t>
  </si>
  <si>
    <t>9.1.</t>
  </si>
  <si>
    <t>9.1.0.0.1.</t>
  </si>
  <si>
    <t>9.1.0.0.2.</t>
  </si>
  <si>
    <t>9.1.0.0.3.</t>
  </si>
  <si>
    <t>9.1.0.0.4.</t>
  </si>
  <si>
    <t>9.1.0.0.5.</t>
  </si>
  <si>
    <t>9.1.0.0.6.</t>
  </si>
  <si>
    <t>9.1.0.0.7.</t>
  </si>
  <si>
    <t>BLOCO 02 SALAS DE AULA - PADRÃO SEDUC 2020</t>
  </si>
  <si>
    <t>10.1.</t>
  </si>
  <si>
    <t>10.1.0.0.1.</t>
  </si>
  <si>
    <t>10.2.</t>
  </si>
  <si>
    <t>10.2.0.0.1.</t>
  </si>
  <si>
    <t>10.3.</t>
  </si>
  <si>
    <t>10.3.1.</t>
  </si>
  <si>
    <t>10.3.1.0.1.</t>
  </si>
  <si>
    <t>10.3.1.0.2.</t>
  </si>
  <si>
    <t>10.4.</t>
  </si>
  <si>
    <t>10.4.1.</t>
  </si>
  <si>
    <t>10.4.1.0.1.</t>
  </si>
  <si>
    <t>10.4.1.0.2.</t>
  </si>
  <si>
    <t>10.4.1.0.3.</t>
  </si>
  <si>
    <t>10.4.2.</t>
  </si>
  <si>
    <t>10.4.2.0.1.</t>
  </si>
  <si>
    <t>10.4.2.0.2.</t>
  </si>
  <si>
    <t>10.4.2.0.3.</t>
  </si>
  <si>
    <t>10.4.2.0.4.</t>
  </si>
  <si>
    <t>10.4.2.0.5.</t>
  </si>
  <si>
    <t>10.4.2.0.6.</t>
  </si>
  <si>
    <t>10.4.2.0.7.</t>
  </si>
  <si>
    <t>10.4.3.</t>
  </si>
  <si>
    <t>10.4.3.0.1.</t>
  </si>
  <si>
    <t>10.5.</t>
  </si>
  <si>
    <t>10.5.1.</t>
  </si>
  <si>
    <t>10.5.1.0.1.</t>
  </si>
  <si>
    <t>10.5.1.0.2.</t>
  </si>
  <si>
    <t>10.5.1.0.3.</t>
  </si>
  <si>
    <t>10.5.1.0.4.</t>
  </si>
  <si>
    <t>10.5.1.0.5.</t>
  </si>
  <si>
    <t>10.5.1.0.6.</t>
  </si>
  <si>
    <t>10.5.1.0.7.</t>
  </si>
  <si>
    <t>10.5.1.0.8.</t>
  </si>
  <si>
    <t>10.5.1.0.9.</t>
  </si>
  <si>
    <t>10.5.2.</t>
  </si>
  <si>
    <t>10.5.2.0.1.</t>
  </si>
  <si>
    <t>10.5.2.0.2.</t>
  </si>
  <si>
    <t>10.5.2.0.3.</t>
  </si>
  <si>
    <t>10.5.2.0.4.</t>
  </si>
  <si>
    <t>10.5.2.0.5.</t>
  </si>
  <si>
    <t>10.5.3.</t>
  </si>
  <si>
    <t>10.5.3.0.1.</t>
  </si>
  <si>
    <t>10.5.3.0.2.</t>
  </si>
  <si>
    <t>10.5.3.0.3.</t>
  </si>
  <si>
    <t>10.5.3.0.4.</t>
  </si>
  <si>
    <t>10.5.3.0.5.</t>
  </si>
  <si>
    <t>10.5.3.0.6.</t>
  </si>
  <si>
    <t>10.5.3.0.7.</t>
  </si>
  <si>
    <t>10.5.4.</t>
  </si>
  <si>
    <t>10.5.4.1.</t>
  </si>
  <si>
    <t>10.5.4.1.1.</t>
  </si>
  <si>
    <t>10.5.5.</t>
  </si>
  <si>
    <t>10.5.5.0.1.</t>
  </si>
  <si>
    <t>10.5.6.</t>
  </si>
  <si>
    <t>10.5.6.0.1.</t>
  </si>
  <si>
    <t>10.6.</t>
  </si>
  <si>
    <t>10.6.0.0.1.</t>
  </si>
  <si>
    <t>10.6.0.0.2.</t>
  </si>
  <si>
    <t>10.6.0.0.3.</t>
  </si>
  <si>
    <t>10.6.0.0.4.</t>
  </si>
  <si>
    <t>10.6.0.0.5.</t>
  </si>
  <si>
    <t>10.6.0.0.6.</t>
  </si>
  <si>
    <t>10.6.0.0.7.</t>
  </si>
  <si>
    <t>10.6.0.0.8.</t>
  </si>
  <si>
    <t>ELETRODUTO FLEXÍVEL CORRUGADO, PVC, DN 25 MM (3/4"), PARA CIRCUITOS TERMINAIS, INSTALADO EM PAREDE - FORNECIMENTO E INSTALAÇÃO. AF_03/2023</t>
  </si>
  <si>
    <t>10.6.0.0.9.</t>
  </si>
  <si>
    <t>10.6.0.0.10.</t>
  </si>
  <si>
    <t>10.6.0.0.11.</t>
  </si>
  <si>
    <t>10.6.0.0.12.</t>
  </si>
  <si>
    <t>CAIXA OCTOGONAL 4" X 4", PVC, INSTALADA EM LAJE - FORNECIMENTO E INSTALAÇÃO. AF_03/2023</t>
  </si>
  <si>
    <t>10.6.0.0.13.</t>
  </si>
  <si>
    <t>10.6.0.0.14.</t>
  </si>
  <si>
    <t>10.6.0.0.15.</t>
  </si>
  <si>
    <t>INTERRUPTOR SIMPLES (1 SECAO)</t>
  </si>
  <si>
    <t>10.6.0.0.16.</t>
  </si>
  <si>
    <t>10.6.0.0.17.</t>
  </si>
  <si>
    <t>INTERRUPTOR SIMPLES (2 SECOES)</t>
  </si>
  <si>
    <t>10.6.0.0.18.</t>
  </si>
  <si>
    <t>10.6.0.0.19.</t>
  </si>
  <si>
    <t>10.6.0.0.20.</t>
  </si>
  <si>
    <t>10.6.0.0.21.</t>
  </si>
  <si>
    <t>CAIXA RETANGULAR 4" X 2" ALTA (2,00 M DO PISO), PVC, INSTALADA EM PAREDE - FORNECIMENTO E INSTALAÇÃO. AF_03/2023</t>
  </si>
  <si>
    <t>10.6.0.0.22.</t>
  </si>
  <si>
    <t>10.6.0.0.23.</t>
  </si>
  <si>
    <t>10.6.0.0.24.</t>
  </si>
  <si>
    <t>DISJUNTOR TRIPOLAR TIPO DIN, CORRENTE NOMINAL DE 25A - FORNECIMENTO E INSTALAÇÃO. AF_10/2020</t>
  </si>
  <si>
    <t>10.6.0.0.25.</t>
  </si>
  <si>
    <t>10.6.0.0.26.</t>
  </si>
  <si>
    <t>10.6.0.0.27.</t>
  </si>
  <si>
    <t>10.6.0.0.28.</t>
  </si>
  <si>
    <t>10.6.0.0.29.</t>
  </si>
  <si>
    <t>CABO DE COBRE FLEXÍVEL ISOLADO, 1,5 MM², ANTI-CHAMA 450/750 V, PARA CIRCUITOS TERMINAIS - FORNECIMENTO E INSTALAÇÃO. AF_03/2023</t>
  </si>
  <si>
    <t>10.7.</t>
  </si>
  <si>
    <t>10.7.0.0.1.</t>
  </si>
  <si>
    <t>10.7.0.0.2.</t>
  </si>
  <si>
    <t>10.8.</t>
  </si>
  <si>
    <t>10.8.1.</t>
  </si>
  <si>
    <t>10.8.1.0.1.</t>
  </si>
  <si>
    <t>10.9.</t>
  </si>
  <si>
    <t>10.9.0.0.1.</t>
  </si>
  <si>
    <t>10.10.</t>
  </si>
  <si>
    <t>10.10.0.0.1.</t>
  </si>
  <si>
    <t>10.10.0.0.2.</t>
  </si>
  <si>
    <t>10.10.0.0.3.</t>
  </si>
  <si>
    <t>10.10.0.0.4.</t>
  </si>
  <si>
    <t>10.11.</t>
  </si>
  <si>
    <t>10.11.1.</t>
  </si>
  <si>
    <t>10.11.1.0.1.</t>
  </si>
  <si>
    <t>10.11.2.</t>
  </si>
  <si>
    <t>10.11.2.0.1.</t>
  </si>
  <si>
    <t>10.12.</t>
  </si>
  <si>
    <t>10.12.0.0.1.</t>
  </si>
  <si>
    <t>10.13.</t>
  </si>
  <si>
    <t>10.13.0.0.1.</t>
  </si>
  <si>
    <t>10.13.0.0.2.</t>
  </si>
  <si>
    <t>10.14.</t>
  </si>
  <si>
    <t>10.14.0.0.1.</t>
  </si>
  <si>
    <t>10.14.0.0.2.</t>
  </si>
  <si>
    <t>10.15.</t>
  </si>
  <si>
    <t>10.15.1.</t>
  </si>
  <si>
    <t>10.15.1.0.1.</t>
  </si>
  <si>
    <t>10.15.2.</t>
  </si>
  <si>
    <t>10.15.2.0.1.</t>
  </si>
  <si>
    <t>10.15.2.0.2.</t>
  </si>
  <si>
    <t>10.15.2.0.3.</t>
  </si>
  <si>
    <t>10.15.3.</t>
  </si>
  <si>
    <t>10.15.3.0.1.</t>
  </si>
  <si>
    <t>10.15.3.0.2.</t>
  </si>
  <si>
    <t>10.16.</t>
  </si>
  <si>
    <t>MARCENARIA</t>
  </si>
  <si>
    <t>10.16.0.0.1.</t>
  </si>
  <si>
    <t>BATE CARTEIRA ENVERNIZADO E ASSENT. 2,5 X 12 CM</t>
  </si>
  <si>
    <t>10.17.</t>
  </si>
  <si>
    <t>10.17.1.</t>
  </si>
  <si>
    <t>PINTURA BARRADO - INTERNO</t>
  </si>
  <si>
    <t>10.17.1.0.1.</t>
  </si>
  <si>
    <t>10.17.1.0.2.</t>
  </si>
  <si>
    <t>10.17.2.</t>
  </si>
  <si>
    <t>PINTURA ACIMA BARRADO - INTERNO</t>
  </si>
  <si>
    <t>10.17.2.0.1.</t>
  </si>
  <si>
    <t>10.17.2.0.2.</t>
  </si>
  <si>
    <t>10.17.3.</t>
  </si>
  <si>
    <t>10.17.3.0.1.</t>
  </si>
  <si>
    <t>10.17.3.0.2.</t>
  </si>
  <si>
    <t>10.17.4.</t>
  </si>
  <si>
    <t>10.17.4.0.1.</t>
  </si>
  <si>
    <t>10.17.5.</t>
  </si>
  <si>
    <t>10.17.5.0.1.</t>
  </si>
  <si>
    <t>10.17.6.</t>
  </si>
  <si>
    <t>10.17.6.0.1.</t>
  </si>
  <si>
    <t>10.17.7.</t>
  </si>
  <si>
    <t>10.17.7.0.1.</t>
  </si>
  <si>
    <t>10.17.8.</t>
  </si>
  <si>
    <t>10.17.8.0.1.</t>
  </si>
  <si>
    <t>10.18.</t>
  </si>
  <si>
    <t>10.18.1.</t>
  </si>
  <si>
    <t>10.18.1.0.1.</t>
  </si>
  <si>
    <t>10.18.1.0.2.</t>
  </si>
  <si>
    <t>10.18.2.</t>
  </si>
  <si>
    <t>10.18.2.0.1.</t>
  </si>
  <si>
    <t>10.18.2.0.2.</t>
  </si>
  <si>
    <t>IMPLANTAÇÃO BLOCO SANITÁRIOS COM VESTIÁRIOS</t>
  </si>
  <si>
    <t>11.1.</t>
  </si>
  <si>
    <t>11.1.0.0.1.</t>
  </si>
  <si>
    <t>11.1.0.0.2.</t>
  </si>
  <si>
    <t>11.1.0.0.3.</t>
  </si>
  <si>
    <t>11.1.0.0.4.</t>
  </si>
  <si>
    <t>11.1.0.0.5.</t>
  </si>
  <si>
    <t>11.1.0.0.6.</t>
  </si>
  <si>
    <t>11.1.0.0.7.</t>
  </si>
  <si>
    <t>BLOCO VESTIÁRIO COM SANITÁRIOS - PADRÃO SEDUC 2020</t>
  </si>
  <si>
    <t>12.1.</t>
  </si>
  <si>
    <t>12.1.0.0.1.</t>
  </si>
  <si>
    <t>12.2.</t>
  </si>
  <si>
    <t>12.2.0.0.1.</t>
  </si>
  <si>
    <t>12.3.</t>
  </si>
  <si>
    <t>12.3.1.</t>
  </si>
  <si>
    <t>INST. ELÉTRICAS</t>
  </si>
  <si>
    <t>12.3.1.0.1.</t>
  </si>
  <si>
    <t>12.3.1.0.2.</t>
  </si>
  <si>
    <t>12.4.</t>
  </si>
  <si>
    <t>12.4.1.</t>
  </si>
  <si>
    <t>12.4.1.0.1.</t>
  </si>
  <si>
    <t>12.4.1.0.2.</t>
  </si>
  <si>
    <t>12.4.1.0.3.</t>
  </si>
  <si>
    <t>12.4.2.</t>
  </si>
  <si>
    <t>12.4.2.0.1.</t>
  </si>
  <si>
    <t>12.4.2.0.2.</t>
  </si>
  <si>
    <t>12.4.2.0.3.</t>
  </si>
  <si>
    <t>LASTRO DE BRITA - (OBRAS CIVIS)</t>
  </si>
  <si>
    <t>12.4.2.0.4.</t>
  </si>
  <si>
    <t>12.4.2.0.5.</t>
  </si>
  <si>
    <t>12.4.2.0.6.</t>
  </si>
  <si>
    <t>12.5.</t>
  </si>
  <si>
    <t>12.5.1.</t>
  </si>
  <si>
    <t>12.5.1.0.1.</t>
  </si>
  <si>
    <t>12.5.1.0.2.</t>
  </si>
  <si>
    <t>12.5.1.0.3.</t>
  </si>
  <si>
    <t>12.5.1.0.4.</t>
  </si>
  <si>
    <t>12.5.1.0.5.</t>
  </si>
  <si>
    <t>12.5.1.0.6.</t>
  </si>
  <si>
    <t>12.5.1.0.7.</t>
  </si>
  <si>
    <t>12.5.1.0.8.</t>
  </si>
  <si>
    <t>12.5.1.0.9.</t>
  </si>
  <si>
    <t>12.5.2.</t>
  </si>
  <si>
    <t>12.5.2.0.1.</t>
  </si>
  <si>
    <t>FORMA CHAPA DE COMPENSADO PLASTIFICADO 17MM U=4 V (OBRAS CIVIS)</t>
  </si>
  <si>
    <t>12.5.2.0.2.</t>
  </si>
  <si>
    <t>12.5.2.0.3.</t>
  </si>
  <si>
    <t>12.5.2.0.4.</t>
  </si>
  <si>
    <t>12.5.2.0.5.</t>
  </si>
  <si>
    <t>ACO CA - 60 - 5,0 MM - (OBRAS CIVIS)</t>
  </si>
  <si>
    <t>12.5.3.</t>
  </si>
  <si>
    <t>12.5.3.0.1.</t>
  </si>
  <si>
    <t>12.5.3.0.2.</t>
  </si>
  <si>
    <t>12.5.3.0.3.</t>
  </si>
  <si>
    <t>12.5.3.0.4.</t>
  </si>
  <si>
    <t>12.5.3.0.5.</t>
  </si>
  <si>
    <t>12.5.3.0.6.</t>
  </si>
  <si>
    <t>12.5.4.</t>
  </si>
  <si>
    <t>12.5.4.0.1.</t>
  </si>
  <si>
    <t>12.5.5.</t>
  </si>
  <si>
    <t>12.5.5.0.1.</t>
  </si>
  <si>
    <t>12.6.</t>
  </si>
  <si>
    <t>12.6.0.0.1.</t>
  </si>
  <si>
    <t>12.6.0.0.2.</t>
  </si>
  <si>
    <t>CABO DE COBRE FLEXÍVEL ISOLADO, 4 MM², ANTI-CHAMA 450/750 V, PARA CIRCUITOS TERMINAIS - FORNECIMENTO E INSTALAÇÃO. AF_03/2023</t>
  </si>
  <si>
    <t>12.6.0.0.3.</t>
  </si>
  <si>
    <t>CABO FLEXÍVEL PVC (70° C), 0,6/1 KV, 16 MM2</t>
  </si>
  <si>
    <t>12.6.0.0.4.</t>
  </si>
  <si>
    <t>CABO DE COBRE FLEXÍVEL ISOLADO, 25 MM², ANTI-CHAMA 0,6/1,0 KV, PARA REDE ENTERRADA DE DISTRIBUIÇÃO DE ENERGIA ELÉTRICA - FORNECIMENTO E INSTALAÇÃO. AF_12/2021</t>
  </si>
  <si>
    <t>12.6.0.0.5.</t>
  </si>
  <si>
    <t>12.6.0.0.6.</t>
  </si>
  <si>
    <t>CAIXA DE PASSAGEM 30X30X40CM (MEDIDAS INTERNAS) COM TAMPA E DRENO BRITA</t>
  </si>
  <si>
    <t>12.6.0.0.7.</t>
  </si>
  <si>
    <t>12.6.0.0.8.</t>
  </si>
  <si>
    <t>12.6.0.0.9.</t>
  </si>
  <si>
    <t>12.6.0.0.10.</t>
  </si>
  <si>
    <t>DISJUNTOR TRIPOLAR DE 60 A 100-A</t>
  </si>
  <si>
    <t>12.6.0.0.11.</t>
  </si>
  <si>
    <t>DISJUNTOR MONOPOLAR TIPO DIN, CORRENTE NOMINAL DE 25A - FORNECIMENTO E INSTALAÇÃO. AF_10/2020</t>
  </si>
  <si>
    <t>12.6.0.0.12.</t>
  </si>
  <si>
    <t>12.6.0.0.13.</t>
  </si>
  <si>
    <t>12.6.0.0.14.</t>
  </si>
  <si>
    <t>ELETRODUTO PVC FLEXÍVEL - MANGUEIRA CORRUGADA LEVE - DIAM. 25MM</t>
  </si>
  <si>
    <t>12.6.0.0.15.</t>
  </si>
  <si>
    <t>ELETRODUTO PVC FLEXÍVEL - MANGUEIRA CORRUGADA REFORÇADA - DIAM. 60MM</t>
  </si>
  <si>
    <t>12.6.0.0.16.</t>
  </si>
  <si>
    <t>BRACADEIRA METALICA TIPO "D" DIAM. 3/4"</t>
  </si>
  <si>
    <t>12.6.0.0.17.</t>
  </si>
  <si>
    <t>12.6.0.0.18.</t>
  </si>
  <si>
    <t>ELETRODUTO DE PVC RIGIDO DIAMETRO 3/4"</t>
  </si>
  <si>
    <t>12.6.0.0.19.</t>
  </si>
  <si>
    <t>LUVA PARA ELETRODUTO, PVC, ROSCÁVEL, DN 25 MM (3/4"), PARA CIRCUITOS TERMINAIS, INSTALADA EM FORRO - FORNECIMENTO E INSTALAÇÃO. AF_03/2023</t>
  </si>
  <si>
    <t>12.6.0.0.20.</t>
  </si>
  <si>
    <t>12.6.0.0.21.</t>
  </si>
  <si>
    <t>12.6.0.0.22.</t>
  </si>
  <si>
    <t>12.6.0.0.23.</t>
  </si>
  <si>
    <t>12.6.0.0.24.</t>
  </si>
  <si>
    <t>12.6.0.0.25.</t>
  </si>
  <si>
    <t>LUMINÁRIA TIPO PLAFON DE SOBREPOR REDONDA PARA 02 LÂMPADAS</t>
  </si>
  <si>
    <t>12.6.0.0.26.</t>
  </si>
  <si>
    <t>LÂMPADA COMPACTA DE LED 10 W, BASE E27 - FORNECIMENTO E INSTALAÇÃO. AF_02/2020</t>
  </si>
  <si>
    <t>12.6.0.0.27.</t>
  </si>
  <si>
    <t>12.6.0.0.28.</t>
  </si>
  <si>
    <t>12.6.0.0.29.</t>
  </si>
  <si>
    <t>TOMADA MÉDIA DE EMBUTIR (2 MÓDULOS), 2P+T 10 A, INCLUINDO SUPORTE E PLACA - FORNECIMENTO E INSTALAÇÃO. AF_03/2023</t>
  </si>
  <si>
    <t>12.6.0.0.30.</t>
  </si>
  <si>
    <t>12.6.0.0.31.</t>
  </si>
  <si>
    <t>TAMPA CEGA PLÁSTICA 4"X2" COM FURO CENTRAL (PARA TV/SOM...)</t>
  </si>
  <si>
    <t>12.6.0.0.32.</t>
  </si>
  <si>
    <t>CONECTOR TRIPOLAR EM PORCELANA PARA FIOS DE ATÉ 10MM2 (BORNES) 50A-250V (CHUVEIRO)</t>
  </si>
  <si>
    <t>12.7.</t>
  </si>
  <si>
    <t>12.7.1.</t>
  </si>
  <si>
    <t>12.7.1.1.</t>
  </si>
  <si>
    <t>VASO SANITÁRIO E ACESSÓRIOS</t>
  </si>
  <si>
    <t>12.7.1.1.1.</t>
  </si>
  <si>
    <t>VASO SANITARIO SIFONADO CONVENCIONAL PARA PCD SEM FURO FRONTAL COM  LOUÇA BRANCA SEM ASSENTO -  FORNECIMENTO E INSTALAÇÃO. AF_01/2020</t>
  </si>
  <si>
    <t>12.7.1.1.2.</t>
  </si>
  <si>
    <t>VASO SANITARIO SIFONADO CONVENCIONAL COM  LOUÇA BRANCA - FORNECIMENTO E INSTALAÇÃO. AF_01/2020</t>
  </si>
  <si>
    <t>12.7.1.1.3.</t>
  </si>
  <si>
    <t>VÁLVULA DE DESCARGA DUPLO ACIONAMENTO COM ACABAMENTO CROMADO ANTIVANDALISMO</t>
  </si>
  <si>
    <t>12.7.1.1.4.</t>
  </si>
  <si>
    <t>VÁLVULA DE DESCARGA PARA PcD COM ACABAMENTO CROMADO ANTIVANDALISMO</t>
  </si>
  <si>
    <t>12.7.1.1.5.</t>
  </si>
  <si>
    <t>CONJUNTO DE FIXACAO P/VASO SANITARIO (PAR)</t>
  </si>
  <si>
    <t>12.7.1.1.6.</t>
  </si>
  <si>
    <t>TUBO PARA VÁLVULA DE DESCARGA ( CURTO 1.1/4" )</t>
  </si>
  <si>
    <t>12.7.1.1.7.</t>
  </si>
  <si>
    <t>TUBO DE LIGACAO PVC CROMADO 1.1/2" / ESPUDE  - (ENTRADA)</t>
  </si>
  <si>
    <t>12.7.1.1.8.</t>
  </si>
  <si>
    <t>ANEL DE VEDAÇÃO PARA VASO SANITÁRIO</t>
  </si>
  <si>
    <t>12.7.1.1.9.</t>
  </si>
  <si>
    <t>ASSENTO EM POLIPROPILENO COM SISTEMA DE FECHAMENTO SUAVE PARA VASO SANITÁRIO</t>
  </si>
  <si>
    <t>12.7.1.1.10.</t>
  </si>
  <si>
    <t>PAPELEIRA DE PAREDE EM METAL CROMADO SEM TAMPA, INCLUSO FIXAÇÃO. AF_01/2020</t>
  </si>
  <si>
    <t>12.7.1.1.11.</t>
  </si>
  <si>
    <t>COMP 427_SEE</t>
  </si>
  <si>
    <t>DUCHA HIGIENICA PLASTICA COM REGISTRO METALICO 1/2 " (GOINFRA + SINAPI)</t>
  </si>
  <si>
    <t>12.7.1.1.12.</t>
  </si>
  <si>
    <t>12.7.1.1.13.</t>
  </si>
  <si>
    <t>12.7.1.1.14.</t>
  </si>
  <si>
    <t>BANCO ARTICULADO, EM ACO INOX, PARA PCD, FIXADO NA PAREDE - FORNECIMENTO E INSTALAÇÃO. AF_01/2020</t>
  </si>
  <si>
    <t>12.7.1.2.</t>
  </si>
  <si>
    <t>12.7.1.2.1.</t>
  </si>
  <si>
    <t>LAVATÓRIO MÉDIO SEM COLUNA</t>
  </si>
  <si>
    <t>12.7.1.2.2.</t>
  </si>
  <si>
    <t>FIXACAO P/LAVATORIO (PAR)</t>
  </si>
  <si>
    <t>PAR</t>
  </si>
  <si>
    <t>12.7.1.2.3.</t>
  </si>
  <si>
    <t>LIGAÇÃO FLEXÍVEL METÁLICA DIAM.1/2"(ENGATE)</t>
  </si>
  <si>
    <t>12.7.1.2.4.</t>
  </si>
  <si>
    <t>12.7.1.2.5.</t>
  </si>
  <si>
    <t>TORNEIRA DE MESA PARA PcD COM FECHAMENTO AUTOMÁTICO TEMPORIZADO PARA LAVATÓRIO DIÂMETRO DE 1/2"</t>
  </si>
  <si>
    <t>12.7.1.2.6.</t>
  </si>
  <si>
    <t>12.7.1.2.7.</t>
  </si>
  <si>
    <t>12.7.1.2.8.</t>
  </si>
  <si>
    <t>12.7.1.3.</t>
  </si>
  <si>
    <t>FILTRO E CHUVEIROS</t>
  </si>
  <si>
    <t>12.7.1.3.1.</t>
  </si>
  <si>
    <t>CHUVEIRO ELÉTRICO EM PVC COM BRAÇO METÁLICO</t>
  </si>
  <si>
    <t>12.7.1.3.2.</t>
  </si>
  <si>
    <t>PORTA TOALHA HASTE LONGA EM METAL/ACABAMENTO CROMADO</t>
  </si>
  <si>
    <t>12.7.1.3.3.</t>
  </si>
  <si>
    <t>SABONETEIRA EM METAL / ACABAMENTO CROMADO</t>
  </si>
  <si>
    <t>12.7.1.4.</t>
  </si>
  <si>
    <t>12.7.1.4.1.</t>
  </si>
  <si>
    <t>12.7.1.4.2.</t>
  </si>
  <si>
    <t>REGISTRO DE GAVETA BRUTO, LATÃO, ROSCÁVEL, 1 1/2", COM ACABAMENTO E CANOPLA CROMADOS - FORNECIMENTO E INSTALAÇÃO. AF_08/2021</t>
  </si>
  <si>
    <t>12.7.1.4.3.</t>
  </si>
  <si>
    <t>12.7.2.</t>
  </si>
  <si>
    <t>12.7.2.1.</t>
  </si>
  <si>
    <t>12.7.2.1.1.</t>
  </si>
  <si>
    <t>12.7.2.1.2.</t>
  </si>
  <si>
    <t>12.7.2.1.3.</t>
  </si>
  <si>
    <t>TUBO SOLDAVEL PVC MARROM DIAM. 50 MM</t>
  </si>
  <si>
    <t>12.7.2.1.4.</t>
  </si>
  <si>
    <t>TUBO SOLDAVEL PVC MARROM DIAM. 60 MM</t>
  </si>
  <si>
    <t>12.7.2.2.</t>
  </si>
  <si>
    <t>12.7.2.2.1.</t>
  </si>
  <si>
    <t>ADAPTADOR SOLDÁVEL CURTO COM BOLSA E ROSCA PARA REGISTRO 50MMX1.1/2"</t>
  </si>
  <si>
    <t>12.7.2.2.2.</t>
  </si>
  <si>
    <t>12.7.2.3.</t>
  </si>
  <si>
    <t>LUVAS DE PVC</t>
  </si>
  <si>
    <t>12.7.2.3.1.</t>
  </si>
  <si>
    <t>LUVA SOLDAVEL DIAMETRO 25 mm</t>
  </si>
  <si>
    <t>12.7.2.3.2.</t>
  </si>
  <si>
    <t>LUVA SOLDAVEL C/ROSCA DIAMETRO 32 X 1"</t>
  </si>
  <si>
    <t>12.7.2.3.3.</t>
  </si>
  <si>
    <t>LUVA SOLDAVEL DIAMETRO 40 mm</t>
  </si>
  <si>
    <t>12.7.2.3.4.</t>
  </si>
  <si>
    <t>LUVA SOLDAVEL DIAMETRO 50 mm</t>
  </si>
  <si>
    <t>12.7.2.4.</t>
  </si>
  <si>
    <t>12.7.2.4.1.</t>
  </si>
  <si>
    <t>LUVA DE REDUÇÃO, PVC, SOLDÁVEL, DN 60MM X 50MM, INSTALADO EM PRUMADA DE ÁGUA - FORNECIMENTO E INSTALAÇÃO. AF_06/2022</t>
  </si>
  <si>
    <t>12.7.2.4.2.</t>
  </si>
  <si>
    <t>LUVA DE REDUÇÃO, PVC, SOLDÁVEL, DN 50MM X 25MM, INSTALADO EM PRUMADA DE ÁGUA   FORNECIMENTO E INSTALAÇÃO. AF_06/2022</t>
  </si>
  <si>
    <t>12.7.2.5.</t>
  </si>
  <si>
    <t>12.7.2.5.1.</t>
  </si>
  <si>
    <t>12.7.2.5.2.</t>
  </si>
  <si>
    <t>12.7.2.5.3.</t>
  </si>
  <si>
    <t>JOELHO 90 GRAUS, PVC, SOLDÁVEL, DN 50MM, INSTALADO EM PRUMADA DE ÁGUA - FORNECIMENTO E INSTALAÇÃO. AF_06/2022</t>
  </si>
  <si>
    <t>12.7.2.5.4.</t>
  </si>
  <si>
    <t>JOELHO DE REDUÇÃO 90 GRAUS SOLDAVEL DIAM. 32 MM X 25 MM</t>
  </si>
  <si>
    <t>12.7.2.5.5.</t>
  </si>
  <si>
    <t>12.7.2.5.6.</t>
  </si>
  <si>
    <t>12.7.2.6.</t>
  </si>
  <si>
    <t>12.7.2.6.1.</t>
  </si>
  <si>
    <t>TE 90 GRAUS SOLDAVEL DIAMETRO 50 MM</t>
  </si>
  <si>
    <t>12.7.2.6.2.</t>
  </si>
  <si>
    <t>TE 90 GRAUS SOLDAVEL DIMETRO 60 MM</t>
  </si>
  <si>
    <t>12.7.2.6.3.</t>
  </si>
  <si>
    <t>TE REDUCAO 90 GRAUS SOLDAVEL 50 X 25 mm</t>
  </si>
  <si>
    <t>12.7.2.6.4.</t>
  </si>
  <si>
    <t>12.7.2.6.5.</t>
  </si>
  <si>
    <t>12.7.2.7.</t>
  </si>
  <si>
    <t>12.7.2.7.1.</t>
  </si>
  <si>
    <t>12.7.2.7.2.</t>
  </si>
  <si>
    <t>12.7.3.</t>
  </si>
  <si>
    <t>12.7.3.1.</t>
  </si>
  <si>
    <t>12.7.3.1.1.</t>
  </si>
  <si>
    <t>12.7.3.1.2.</t>
  </si>
  <si>
    <t>GRELHA QUADRADA BRANCA DIAM. 100 MM</t>
  </si>
  <si>
    <t>12.7.3.1.3.</t>
  </si>
  <si>
    <t>COMP 591_SEE</t>
  </si>
  <si>
    <t>RALO LINEAR REFORÇADO - 6X90 SECA EM AÇO INOX C/ GRELHA E CANALETA EM ALUMÍNIO (GOINFRA + COT)</t>
  </si>
  <si>
    <t>12.7.3.1.4.</t>
  </si>
  <si>
    <t>GRELHA QUADRADA ACO INOX ROTATIVO DIAM.150 MM</t>
  </si>
  <si>
    <t>12.7.3.1.5.</t>
  </si>
  <si>
    <t>CORPO RALO SECO CILINDRICO 100 X 40</t>
  </si>
  <si>
    <t>12.7.3.2.</t>
  </si>
  <si>
    <t>CURVAS</t>
  </si>
  <si>
    <t>12.7.3.2.1.</t>
  </si>
  <si>
    <t>CURVA 90 GRAUS CURTA DIAM. 40 MM (ESGOTO)</t>
  </si>
  <si>
    <t>12.7.3.2.2.</t>
  </si>
  <si>
    <t>CURVA 90 GRAUS CURTA DIAM. 50 MM (ESGOTO)</t>
  </si>
  <si>
    <t>12.7.3.3.</t>
  </si>
  <si>
    <t>12.7.3.3.1.</t>
  </si>
  <si>
    <t>12.7.3.3.2.</t>
  </si>
  <si>
    <t>JOELHO 45 GRAUS, PVC, SERIE NORMAL, ESGOTO PREDIAL, DN 50 MM, JUNTA ELÁSTICA, FORNECIDO E INSTALADO EM PRUMADA DE ESGOTO SANITÁRIO OU VENTILAÇÃO. AF_08/2022</t>
  </si>
  <si>
    <t>12.7.3.3.3.</t>
  </si>
  <si>
    <t>JOELHO 45 GRAUS DIAMETRO 100 MM (ESGOTO)</t>
  </si>
  <si>
    <t>12.7.3.3.4.</t>
  </si>
  <si>
    <t>12.7.3.3.5.</t>
  </si>
  <si>
    <t>JOELHO 90 GRAUS DIAMETRO 100 MM (ESGOTO)</t>
  </si>
  <si>
    <t>12.7.3.3.6.</t>
  </si>
  <si>
    <t>JOELHO 90 GRAUS C/ANEL 50 MM</t>
  </si>
  <si>
    <t>12.7.3.4.</t>
  </si>
  <si>
    <t>JUNÇÕES</t>
  </si>
  <si>
    <t>12.7.3.4.1.</t>
  </si>
  <si>
    <t>12.7.3.4.2.</t>
  </si>
  <si>
    <t>JUNCAO SIMPLES DIAM. 100 X 100 MM (ESGOTO)</t>
  </si>
  <si>
    <t>12.7.3.5.</t>
  </si>
  <si>
    <t>LUVAS</t>
  </si>
  <si>
    <t>12.7.3.5.1.</t>
  </si>
  <si>
    <t>LUVA SIMPLES DIAMETRO 40 MM - (ESGOTO)</t>
  </si>
  <si>
    <t>12.7.3.5.2.</t>
  </si>
  <si>
    <t>LUVA SIMPLES DIAMETRO 50 MM - (ESGOTO)</t>
  </si>
  <si>
    <t>12.7.3.5.3.</t>
  </si>
  <si>
    <t>LUVA SIMPLES DIAMETRO 100 mm - (ESGOTO)</t>
  </si>
  <si>
    <t>12.7.3.6.</t>
  </si>
  <si>
    <t>REDUÇÕES</t>
  </si>
  <si>
    <t>12.7.3.6.1.</t>
  </si>
  <si>
    <t>12.7.3.6.2.</t>
  </si>
  <si>
    <t>REDUCAO EXCENTRICA 100 X 50 MM (ESGOTO)</t>
  </si>
  <si>
    <t>12.7.3.7.</t>
  </si>
  <si>
    <t>12.7.3.7.1.</t>
  </si>
  <si>
    <t>TE SANITARIO DIAMETRO 50 X 50 MM (ESGOTO)</t>
  </si>
  <si>
    <t>12.7.3.8.</t>
  </si>
  <si>
    <t>12.7.3.8.1.</t>
  </si>
  <si>
    <t>12.7.3.8.2.</t>
  </si>
  <si>
    <t>12.7.3.8.3.</t>
  </si>
  <si>
    <t>12.7.4.</t>
  </si>
  <si>
    <t>12.7.4.0.1.</t>
  </si>
  <si>
    <t>12.7.4.0.2.</t>
  </si>
  <si>
    <t>12.8.</t>
  </si>
  <si>
    <t>12.8.0.0.1.</t>
  </si>
  <si>
    <t>12.8.0.0.2.</t>
  </si>
  <si>
    <t>12.8.0.0.3.</t>
  </si>
  <si>
    <t>12.9.</t>
  </si>
  <si>
    <t>12.9.0.0.1.</t>
  </si>
  <si>
    <t>12.9.0.0.2.</t>
  </si>
  <si>
    <t>IMPERMEABILIZACAO - ARGAMASSA SINTÉTICA SEMI-FLEXIVEL</t>
  </si>
  <si>
    <t>12.10.</t>
  </si>
  <si>
    <t>12.10.0.0.1.</t>
  </si>
  <si>
    <t>12.11.</t>
  </si>
  <si>
    <t>12.11.0.0.1.</t>
  </si>
  <si>
    <t>COBERTURA COM TELHA PLAN RESINADA COR VERMELHA</t>
  </si>
  <si>
    <t>12.11.0.0.2.</t>
  </si>
  <si>
    <t>CUMEEIRA  P/ TELHA PLAN RESINADA COR VERMELHA</t>
  </si>
  <si>
    <t>12.11.0.0.3.</t>
  </si>
  <si>
    <t>12.12.</t>
  </si>
  <si>
    <t>12.12.0.0.1.</t>
  </si>
  <si>
    <t>JANELA MAXIM AR CHAPA/VIDRO J4 C/FERRAGENS</t>
  </si>
  <si>
    <t>12.12.0.0.2.</t>
  </si>
  <si>
    <t>JANELA MAXIM AR CHAPA/VIDRO J3/J5/J6/J8 C/FERRAGENS</t>
  </si>
  <si>
    <t>12.12.0.0.3.</t>
  </si>
  <si>
    <t>12.12.0.0.4.</t>
  </si>
  <si>
    <t>PORTA DE ABRIR DE 01 FOLHA EM CHAPA DE AÇO PARA SANITÁRIO PF-10 C/FERRAGENS</t>
  </si>
  <si>
    <t>12.13.</t>
  </si>
  <si>
    <t>12.13.0.0.1.</t>
  </si>
  <si>
    <t>VIDRO MINI-BOREAL - COLOCADO</t>
  </si>
  <si>
    <t>12.14.</t>
  </si>
  <si>
    <t>12.14.0.0.1.</t>
  </si>
  <si>
    <t>CHAPISCO APLICADO EM ALVENARIAS E ESTRUTURAS DE CONCRETO INTERNAS, COM COLHER DE PEDREIRO.  ARGAMASSA TRAÇO 1:3 COM PREPARO EM BETONEIRA 400L. AF_10/2022</t>
  </si>
  <si>
    <t>12.14.0.0.2.</t>
  </si>
  <si>
    <t>12.14.0.0.3.</t>
  </si>
  <si>
    <t>12.14.0.0.4.</t>
  </si>
  <si>
    <t>12.15.</t>
  </si>
  <si>
    <t>12.15.0.0.1.</t>
  </si>
  <si>
    <t>FORRO DE GESSO ACARTONADO PARA ÁREAS MOLHADAS, ESPESSURA DE 12,5 MM</t>
  </si>
  <si>
    <t>12.15.0.0.2.</t>
  </si>
  <si>
    <t>TABICA PARA FORRO DE GESSO COMUM</t>
  </si>
  <si>
    <t>12.16.</t>
  </si>
  <si>
    <t>12.16.0.0.1.</t>
  </si>
  <si>
    <t>12.16.0.0.2.</t>
  </si>
  <si>
    <t>12.16.0.0.3.</t>
  </si>
  <si>
    <t>REGULARIZAÇÃO (1:3) E=2 CM</t>
  </si>
  <si>
    <t>12.16.0.0.4.</t>
  </si>
  <si>
    <t>12.16.0.0.5.</t>
  </si>
  <si>
    <t>12.16.0.0.6.</t>
  </si>
  <si>
    <t>EXECUÇÃO DE PASSEIO (CALÇADA) OU PISO DE CONCRETO COM CONCRETO MOLDADO IN LOCO, FEITO EM OBRA, ACABAMENTO CONVENCIONAL, ESPESSURA 6 CM, ARMADO. AF_08/2022</t>
  </si>
  <si>
    <t>12.17.</t>
  </si>
  <si>
    <t>FERRAGENS</t>
  </si>
  <si>
    <t>12.17.0.0.1.</t>
  </si>
  <si>
    <t>BARRA DE APOIO EM AÇO INOX - 40 CM</t>
  </si>
  <si>
    <t>12.17.0.0.2.</t>
  </si>
  <si>
    <t>BARRA DE APOIO EM AÇO INOX - 80 CM</t>
  </si>
  <si>
    <t>12.18.</t>
  </si>
  <si>
    <t>12.18.1.</t>
  </si>
  <si>
    <t>12.18.1.0.1.</t>
  </si>
  <si>
    <t>12.18.1.0.2.</t>
  </si>
  <si>
    <t>12.18.2.</t>
  </si>
  <si>
    <t>12.18.2.0.1.</t>
  </si>
  <si>
    <t>12.18.2.0.2.</t>
  </si>
  <si>
    <t>12.18.3.</t>
  </si>
  <si>
    <t>PINTURA DO TETO - TINTA PVA</t>
  </si>
  <si>
    <t>12.18.3.0.1.</t>
  </si>
  <si>
    <t>12.18.3.0.2.</t>
  </si>
  <si>
    <t>12.18.4.</t>
  </si>
  <si>
    <t>12.18.4.0.1.</t>
  </si>
  <si>
    <t>12.18.5.</t>
  </si>
  <si>
    <t>ESQUADRIAS</t>
  </si>
  <si>
    <t>12.18.5.0.1.</t>
  </si>
  <si>
    <t>12.18.6.</t>
  </si>
  <si>
    <t>12.18.6.0.1.</t>
  </si>
  <si>
    <t>12.19.</t>
  </si>
  <si>
    <t>12.19.0.0.1.</t>
  </si>
  <si>
    <t>12.19.0.0.2.</t>
  </si>
  <si>
    <t>COMP 128_SEE</t>
  </si>
  <si>
    <t>ESPELHO CRISTAL, ESPESSURA 4M, COM PARAFUSOS DE FIXAÇÃO, SEM MOLDURA (SINAPI)</t>
  </si>
  <si>
    <t>12.19.0.0.3.</t>
  </si>
  <si>
    <t>COMP 419_SEE</t>
  </si>
  <si>
    <t>BANCO DE GRANITO (GOINFRA)</t>
  </si>
  <si>
    <t>12.19.0.0.4.</t>
  </si>
  <si>
    <t>IMPLANTAÇÃO DE PASSARELA MOD. 01 - PADRÃO SEC. XXI - REV. 2015</t>
  </si>
  <si>
    <t>13.1.</t>
  </si>
  <si>
    <t>13.1.0.0.1.</t>
  </si>
  <si>
    <t>13.1.0.0.2.</t>
  </si>
  <si>
    <t>13.1.0.0.3.</t>
  </si>
  <si>
    <t>13.1.0.0.4.</t>
  </si>
  <si>
    <t>13.1.0.0.5.</t>
  </si>
  <si>
    <t>13.1.0.0.6.</t>
  </si>
  <si>
    <t>13.1.0.0.7.</t>
  </si>
  <si>
    <t>BLOCO PASSARELA MOD. 01 - PADRÃO SEC. XXI - REV. 2015</t>
  </si>
  <si>
    <t>14.1.</t>
  </si>
  <si>
    <t>14.1.0.0.1.</t>
  </si>
  <si>
    <t>14.2.</t>
  </si>
  <si>
    <t>14.2.0.0.1.</t>
  </si>
  <si>
    <t>14.3.</t>
  </si>
  <si>
    <t>14.3.0.0.1.</t>
  </si>
  <si>
    <t>14.3.0.0.2.</t>
  </si>
  <si>
    <t>14.4.</t>
  </si>
  <si>
    <t>14.4.1.</t>
  </si>
  <si>
    <t>ESTACAS E BLOCOS</t>
  </si>
  <si>
    <t>14.4.1.0.1.</t>
  </si>
  <si>
    <t>14.4.1.0.2.</t>
  </si>
  <si>
    <t>14.4.1.0.3.</t>
  </si>
  <si>
    <t>ACO CA-50A - 6,3 MM (1/4") - (OBRAS CIVIS)</t>
  </si>
  <si>
    <t>14.4.1.0.4.</t>
  </si>
  <si>
    <t>14.4.1.0.5.</t>
  </si>
  <si>
    <t>14.4.1.0.6.</t>
  </si>
  <si>
    <t>14.4.1.0.7.</t>
  </si>
  <si>
    <t>14.4.1.0.8.</t>
  </si>
  <si>
    <t>14.4.1.0.9.</t>
  </si>
  <si>
    <t>14.5.</t>
  </si>
  <si>
    <t>14.5.0.0.1.</t>
  </si>
  <si>
    <t>14.6.</t>
  </si>
  <si>
    <t>14.6.0.0.1.</t>
  </si>
  <si>
    <t>14.7.</t>
  </si>
  <si>
    <t>14.7.1.</t>
  </si>
  <si>
    <t>METÁLICA</t>
  </si>
  <si>
    <t>14.7.1.0.1.</t>
  </si>
  <si>
    <t>COBERTURA COM TELHA CHAPA GALVANIZADA  TRAPEZOIDAL 0,5 MM COM ACESSÓRIOS</t>
  </si>
  <si>
    <t>14.7.2.</t>
  </si>
  <si>
    <t>CALHA E RUFO</t>
  </si>
  <si>
    <t>14.7.2.0.1.</t>
  </si>
  <si>
    <t>CALHA DE CHAPA GALVANIZADA</t>
  </si>
  <si>
    <t>14.8.</t>
  </si>
  <si>
    <t>14.8.1.</t>
  </si>
  <si>
    <t>14.8.1.0.1.</t>
  </si>
  <si>
    <t>14.8.1.0.2.</t>
  </si>
  <si>
    <t>14.8.1.0.3.</t>
  </si>
  <si>
    <t>14.8.1.0.4.</t>
  </si>
  <si>
    <t>14.9.</t>
  </si>
  <si>
    <t>14.9.1.</t>
  </si>
  <si>
    <t>BASE EM CONCRETO</t>
  </si>
  <si>
    <t>14.9.1.0.1.</t>
  </si>
  <si>
    <t>14.9.2.</t>
  </si>
  <si>
    <t>ESTRUTURA METÁLICA</t>
  </si>
  <si>
    <t>14.9.2.0.1.</t>
  </si>
  <si>
    <t>14.10.</t>
  </si>
  <si>
    <t>14.10.0.0.1.</t>
  </si>
  <si>
    <t>IMPLANTAÇÃO DE PASSARELA MOD. 02 - PADRÃO SEC. XXI - REV. 2015</t>
  </si>
  <si>
    <t>15.1.</t>
  </si>
  <si>
    <t>15.1.0.0.1.</t>
  </si>
  <si>
    <t>15.1.0.0.2.</t>
  </si>
  <si>
    <t>15.1.0.0.3.</t>
  </si>
  <si>
    <t>15.1.0.0.4.</t>
  </si>
  <si>
    <t>15.1.0.0.5.</t>
  </si>
  <si>
    <t>15.1.0.0.6.</t>
  </si>
  <si>
    <t>15.1.0.0.7.</t>
  </si>
  <si>
    <t>BLOCO PASSARELA MOD. 02 - PADRÃO SEC. XXI - REV. 2015</t>
  </si>
  <si>
    <t>16.1.</t>
  </si>
  <si>
    <t>16.1.0.0.1.</t>
  </si>
  <si>
    <t>16.2.</t>
  </si>
  <si>
    <t>16.2.0.0.1.</t>
  </si>
  <si>
    <t>16.3.</t>
  </si>
  <si>
    <t>16.3.0.0.1.</t>
  </si>
  <si>
    <t>16.3.0.0.2.</t>
  </si>
  <si>
    <t>16.4.</t>
  </si>
  <si>
    <t>16.4.1.</t>
  </si>
  <si>
    <t>16.4.1.0.1.</t>
  </si>
  <si>
    <t>16.4.1.0.2.</t>
  </si>
  <si>
    <t>16.4.1.0.3.</t>
  </si>
  <si>
    <t>16.4.1.0.4.</t>
  </si>
  <si>
    <t>16.4.1.0.5.</t>
  </si>
  <si>
    <t>16.4.1.0.6.</t>
  </si>
  <si>
    <t>16.4.1.0.7.</t>
  </si>
  <si>
    <t>16.4.1.0.8.</t>
  </si>
  <si>
    <t>16.4.1.0.9.</t>
  </si>
  <si>
    <t>16.5.</t>
  </si>
  <si>
    <t>16.5.0.0.1.</t>
  </si>
  <si>
    <t>16.6.</t>
  </si>
  <si>
    <t>16.6.0.0.1.</t>
  </si>
  <si>
    <t>16.7.</t>
  </si>
  <si>
    <t>16.7.1.</t>
  </si>
  <si>
    <t>16.7.1.0.1.</t>
  </si>
  <si>
    <t>16.7.2.</t>
  </si>
  <si>
    <t>16.7.2.0.1.</t>
  </si>
  <si>
    <t>16.8.</t>
  </si>
  <si>
    <t>16.8.1.</t>
  </si>
  <si>
    <t>16.8.1.0.1.</t>
  </si>
  <si>
    <t>16.8.1.0.2.</t>
  </si>
  <si>
    <t>16.8.1.0.3.</t>
  </si>
  <si>
    <t>16.8.1.0.4.</t>
  </si>
  <si>
    <t>16.9.</t>
  </si>
  <si>
    <t>16.9.1.</t>
  </si>
  <si>
    <t>16.9.1.0.1.</t>
  </si>
  <si>
    <t>16.9.2.</t>
  </si>
  <si>
    <t>16.9.2.0.1.</t>
  </si>
  <si>
    <t>16.10.</t>
  </si>
  <si>
    <t>16.10.0.0.1.</t>
  </si>
  <si>
    <t>CALÇADA</t>
  </si>
  <si>
    <t>17.1.</t>
  </si>
  <si>
    <t>17.1.0.0.1.</t>
  </si>
  <si>
    <t>DEMOLIÇÃO MANUAL EM CONCRETO SIMPLES COM TRANSPORTE ATÉ CAÇAMBA E CARGA</t>
  </si>
  <si>
    <t>17.1.0.0.2.</t>
  </si>
  <si>
    <t>17.1.0.0.3.</t>
  </si>
  <si>
    <t>DEMOLIÇÃO MANUAL MEIO FIO SEM REAPROVEITAMENTO COM TRANSPORTE ATÉ CAÇAMBA E CARGA</t>
  </si>
  <si>
    <t>17.1.0.0.4.</t>
  </si>
  <si>
    <t>CAPINA - (OBRAS CIVIS)</t>
  </si>
  <si>
    <t>17.2.</t>
  </si>
  <si>
    <t>17.2.0.0.1.</t>
  </si>
  <si>
    <t>17.3.</t>
  </si>
  <si>
    <t>17.3.0.0.1.</t>
  </si>
  <si>
    <t>PISO LAMINADO COM CONCRETO USINADO 20MPA E=5CM</t>
  </si>
  <si>
    <t>17.3.0.0.2.</t>
  </si>
  <si>
    <t>PISO DE LADRILHO HIDRÁULICO COLORIDO MODELO TÁTIL ( ALERTA OU DIRECIONAL) SEM LASTRO</t>
  </si>
  <si>
    <t>17.3.0.0.3.</t>
  </si>
  <si>
    <t>17.4.</t>
  </si>
  <si>
    <t>17.4.0.0.1.</t>
  </si>
  <si>
    <t>MEIO FIO PD. GOINFRA EM CONC. PRÉ MOLD. RETO/CURVO (9v12X30X100CM),  FC28=30MPA COM ARGAM.(1CI:3ARMLC) P/ARREMATE DO REJUNT. - INCLUSO ESCAV./APILOAM./REATERRO E CONC.FC28= 10MPA P/ ASSENTAM. E CHUMBAMENTO</t>
  </si>
  <si>
    <t>17.5.</t>
  </si>
  <si>
    <t>17.5.0.0.1.</t>
  </si>
  <si>
    <t>17.5.0.0.2.</t>
  </si>
  <si>
    <t>PINTURA DE MEIO-FIO COM TINTA BRANCA A BASE DE CAL (CAIAÇÃO). AF_05/2021</t>
  </si>
  <si>
    <t>MURO</t>
  </si>
  <si>
    <t>18.1.</t>
  </si>
  <si>
    <t>18.1.0.0.1.</t>
  </si>
  <si>
    <t>DEMOLIÇÃO MANUAL EM MURO/PAREDE PLACA PRÉ-MOLDADA COM TRANSPORTE ATÉ CAÇAMBA E CARGA</t>
  </si>
  <si>
    <t>18.2.</t>
  </si>
  <si>
    <t>18.2.0.0.1.</t>
  </si>
  <si>
    <t>18.3.</t>
  </si>
  <si>
    <t>18.3.0.0.1.</t>
  </si>
  <si>
    <t>COMP 272_SEE</t>
  </si>
  <si>
    <t>MURO DE ALVENARIA TIJOLO FURADO 1/2 VEZ ( H=2,50M) COM FUNDAÇÃO - SEM REVESTIMENTOS (PADRÃO GOINFRA) - (GOINFRA)</t>
  </si>
  <si>
    <t>18.4.</t>
  </si>
  <si>
    <t>18.4.0.0.1.</t>
  </si>
  <si>
    <t>18.4.0.0.2.</t>
  </si>
  <si>
    <t>18.4.0.0.3.</t>
  </si>
  <si>
    <t>MOLDURA TIPO "U" INVERTIDO EM ARGAMASSA COM 2CM DE ESPESSURA TIPO PINGADEIRA EM MURO/PLATIBANDA ( A PARTE VERTICAL DESCE 2,5CM)</t>
  </si>
  <si>
    <t>18.5.</t>
  </si>
  <si>
    <t>18.5.0.0.1.</t>
  </si>
  <si>
    <t>18.5.0.0.2.</t>
  </si>
  <si>
    <t>LETREIRO MÉDIO A GRANDE PORTE EM PAREDE FEITO A PINCEL</t>
  </si>
  <si>
    <t>FUTURA SALA DE MIDIATECA</t>
  </si>
  <si>
    <t>19.1.</t>
  </si>
  <si>
    <t>19.1.0.0.1.</t>
  </si>
  <si>
    <t>DEMOLIÇÃO MANUAL ALVENARIA TIJOLO SEM REAPROVEITAMENTO COM TRANSPORTE ATE CAÇAMBA E CARGA</t>
  </si>
  <si>
    <t>19.1.0.0.2.</t>
  </si>
  <si>
    <t>19.1.0.0.3.</t>
  </si>
  <si>
    <t>19.1.0.0.4.</t>
  </si>
  <si>
    <t>REMOÇÃO MANUAL DE JANELA OU PORTAL COM TRANSPORTE ATÉ CAÇAMBA E CARGA</t>
  </si>
  <si>
    <t>19.2.</t>
  </si>
  <si>
    <t>19.2.0.0.1.</t>
  </si>
  <si>
    <t>19.3.</t>
  </si>
  <si>
    <t>19.3.0.0.1.</t>
  </si>
  <si>
    <t>19.3.0.0.2.</t>
  </si>
  <si>
    <t>19.3.0.0.3.</t>
  </si>
  <si>
    <t>19.4.</t>
  </si>
  <si>
    <t>19.4.0.0.1.</t>
  </si>
  <si>
    <t>19.5.</t>
  </si>
  <si>
    <t>19.5.0.0.1.</t>
  </si>
  <si>
    <t>19.6.</t>
  </si>
  <si>
    <t>19.6.0.0.1.</t>
  </si>
  <si>
    <t>19.6.0.0.2.</t>
  </si>
  <si>
    <t>19.6.0.0.3.</t>
  </si>
  <si>
    <t>19.6.0.0.4.</t>
  </si>
  <si>
    <t>19.7.</t>
  </si>
  <si>
    <t>19.7.0.0.1.</t>
  </si>
  <si>
    <t>19.7.0.0.2.</t>
  </si>
  <si>
    <t>19.8.</t>
  </si>
  <si>
    <t>19.8.0.0.1.</t>
  </si>
  <si>
    <t>19.8.0.0.2.</t>
  </si>
  <si>
    <t>SANITÁRIO FEMININO</t>
  </si>
  <si>
    <t>20.1.</t>
  </si>
  <si>
    <t>20.1.0.0.1.</t>
  </si>
  <si>
    <t>DEMOLIÇÃO MANUAL DE REVESTIMENTOS COM AZULEJO COM TRANSPORTE ATE CAÇAMBA E CARGA</t>
  </si>
  <si>
    <t>20.1.0.0.2.</t>
  </si>
  <si>
    <t>20.1.0.0.3.</t>
  </si>
  <si>
    <t>REMOÇÃO MANUAL DE METAL SANITÁRIO (VÁLVULAS/SIFÃO/REGISTROS/TORNEIRAS/OUTROS) COM TRANSPORTE ATÉ CAÇAMBA E CARGA</t>
  </si>
  <si>
    <t>20.1.0.0.4.</t>
  </si>
  <si>
    <t>REMOÇÃO MANUAL DE BACIA SANITÁRIA COM TRANSPORTE ATÉ CAÇAMBA E CARGA</t>
  </si>
  <si>
    <t>20.1.0.0.5.</t>
  </si>
  <si>
    <t>DEMOLIÇÃO MANUAL DE DIVISÓRIA EM PEDRA/CONCRETO COM TRANSPORTE ATÉ CAÇAMBA E CARGA</t>
  </si>
  <si>
    <t>20.1.0.0.6.</t>
  </si>
  <si>
    <t>20.2.</t>
  </si>
  <si>
    <t>20.2.0.0.1.</t>
  </si>
  <si>
    <t>20.3.</t>
  </si>
  <si>
    <t>20.3.0.0.1.</t>
  </si>
  <si>
    <t>20.4.</t>
  </si>
  <si>
    <t>20.4.0.0.1.</t>
  </si>
  <si>
    <t>PISO EM CERÂMICA PEI MAIOR OU IGUAL A 4 COM CONTRA PISO (1CI:3ARML) E ARGAMASSA COLANTE</t>
  </si>
  <si>
    <t>20.5.</t>
  </si>
  <si>
    <t>20.5.0.0.1.</t>
  </si>
  <si>
    <t>20.6.</t>
  </si>
  <si>
    <t>20.6.0.0.1.</t>
  </si>
  <si>
    <t>20.6.0.0.2.</t>
  </si>
  <si>
    <t>20.6.0.0.3.</t>
  </si>
  <si>
    <t>20.7.</t>
  </si>
  <si>
    <t>20.7.0.0.1.</t>
  </si>
  <si>
    <t>20.7.0.0.2.</t>
  </si>
  <si>
    <t>20.8.</t>
  </si>
  <si>
    <t>20.8.0.0.1.</t>
  </si>
  <si>
    <t>REMOCAO DE PINTURA ANTIGA A LATEX</t>
  </si>
  <si>
    <t>20.8.0.0.2.</t>
  </si>
  <si>
    <t>20.8.0.0.3.</t>
  </si>
  <si>
    <t>20.8.0.0.4.</t>
  </si>
  <si>
    <t>20.8.0.0.5.</t>
  </si>
  <si>
    <t>20.9.</t>
  </si>
  <si>
    <t>20.9.0.0.1.</t>
  </si>
  <si>
    <t>PÁTIO DESCOBERTO</t>
  </si>
  <si>
    <t>21.1.</t>
  </si>
  <si>
    <t>21.1.0.0.1.</t>
  </si>
  <si>
    <t>21.2.</t>
  </si>
  <si>
    <t>21.2.0.0.1.</t>
  </si>
  <si>
    <t>21.3.</t>
  </si>
  <si>
    <t>21.3.0.0.1.</t>
  </si>
  <si>
    <t>21.3.0.0.2.</t>
  </si>
  <si>
    <t>21.3.0.0.3.</t>
  </si>
  <si>
    <t>21.4.</t>
  </si>
  <si>
    <t>21.4.0.0.1.</t>
  </si>
  <si>
    <t>21.5.</t>
  </si>
  <si>
    <t>21.5.0.0.1.</t>
  </si>
  <si>
    <t>PLANTIO DE GRAMA ESMERALDA OU SÃO CARLOS OU CURITIBANA, EM PLACAS. AF_05/2022</t>
  </si>
  <si>
    <t>21.6.</t>
  </si>
  <si>
    <t>21.6.0.0.1.</t>
  </si>
  <si>
    <t>RAMPAS</t>
  </si>
  <si>
    <t>22.1.</t>
  </si>
  <si>
    <t>22.1.0.0.1.</t>
  </si>
  <si>
    <t>22.2.</t>
  </si>
  <si>
    <t>22.2.0.0.1.</t>
  </si>
  <si>
    <t>22.3.</t>
  </si>
  <si>
    <t>22.3.0.0.1.</t>
  </si>
  <si>
    <t>22.3.0.0.2.</t>
  </si>
  <si>
    <t>22.3.0.0.3.</t>
  </si>
  <si>
    <t>CERCA</t>
  </si>
  <si>
    <t>23.1.</t>
  </si>
  <si>
    <t>23.1.1.</t>
  </si>
  <si>
    <t>DEMOLIÇÃO DE CERCA</t>
  </si>
  <si>
    <t>23.1.1.0.1.</t>
  </si>
  <si>
    <t>23.2.</t>
  </si>
  <si>
    <t>23.2.0.0.1.</t>
  </si>
  <si>
    <t>CERCA COM MOURÕES DE MADEIRA ROLIÇA, DIÂMETRO 11 CM, ESPAÇAMENTO DE 2,5 M, ALTURA LIVRE DE 1,7 M, CRAVADOS 0,5 M, COM 5 FIOS DE ARAME DE AÇO OVALADO 15X17 - FORNECIMENTO E INSTALAÇÃO. AF_05/2020</t>
  </si>
  <si>
    <t>PASSARELA 01 ESPECÍFICA</t>
  </si>
  <si>
    <t>24.1.</t>
  </si>
  <si>
    <t>24.1.0.0.1.</t>
  </si>
  <si>
    <t>COMP 668_SEE</t>
  </si>
  <si>
    <t>ESTACA A TRADO DIAM.35 CM SEM FERRO (GOINFRA)</t>
  </si>
  <si>
    <t>24.1.0.0.2.</t>
  </si>
  <si>
    <t>24.1.0.0.3.</t>
  </si>
  <si>
    <t>24.2.</t>
  </si>
  <si>
    <t>24.2.0.0.1.</t>
  </si>
  <si>
    <t>24.3.</t>
  </si>
  <si>
    <t>24.3.0.0.1.</t>
  </si>
  <si>
    <t>COBERTURA COM TELHA CHAPA GALVANIZADA TRAPEZOIDAL 0,43 MM COM ACESSÓRIOS</t>
  </si>
  <si>
    <t>24.3.0.0.2.</t>
  </si>
  <si>
    <t>24.4.</t>
  </si>
  <si>
    <t>24.4.0.0.1.</t>
  </si>
  <si>
    <t>24.4.0.0.2.</t>
  </si>
  <si>
    <t>24.4.0.0.3.</t>
  </si>
  <si>
    <t>24.5.</t>
  </si>
  <si>
    <t>24.5.0.0.1.</t>
  </si>
  <si>
    <t>PASSARELA 02 ESPECÍFICA</t>
  </si>
  <si>
    <t>25.1.</t>
  </si>
  <si>
    <t>25.1.1.</t>
  </si>
  <si>
    <t>25.1.1.0.1.</t>
  </si>
  <si>
    <t>25.1.1.0.2.</t>
  </si>
  <si>
    <t>25.1.1.0.3.</t>
  </si>
  <si>
    <t>25.1.2.</t>
  </si>
  <si>
    <t>PN73</t>
  </si>
  <si>
    <t>25.1.2.0.1.</t>
  </si>
  <si>
    <t>25.1.2.0.2.</t>
  </si>
  <si>
    <t>25.1.2.0.3.</t>
  </si>
  <si>
    <t>25.2.</t>
  </si>
  <si>
    <t>25.2.1.</t>
  </si>
  <si>
    <t>PASSARELA 02 ESPECÍFICA + PN73</t>
  </si>
  <si>
    <t>25.2.1.0.1.</t>
  </si>
  <si>
    <t>25.3.</t>
  </si>
  <si>
    <t>25.3.0.0.1.</t>
  </si>
  <si>
    <t>25.3.0.0.2.</t>
  </si>
  <si>
    <t>25.4.</t>
  </si>
  <si>
    <t>25.4.0.0.1.</t>
  </si>
  <si>
    <t>25.4.0.0.2.</t>
  </si>
  <si>
    <t>25.4.0.0.3.</t>
  </si>
  <si>
    <t>25.5.</t>
  </si>
  <si>
    <t>25.5.0.0.1.</t>
  </si>
  <si>
    <t>CANALETAS E GRELHAS</t>
  </si>
  <si>
    <t>26.1.</t>
  </si>
  <si>
    <t>26.1.0.0.1.</t>
  </si>
  <si>
    <t>CANALETA CONCRETO DESEMPENADO 5 CM PADRÃO GOINFRA (MEIA CANA)</t>
  </si>
  <si>
    <t>26.2.</t>
  </si>
  <si>
    <t>26.2.0.0.1.</t>
  </si>
  <si>
    <t>GRELHA PADRÃO GOINFRA DE FERRO CHATO COM BERÇO (ESPAÇAMENTO ENTRE FACES = 1,5CM - NBR 9050 ACESSIBILIDADE)</t>
  </si>
  <si>
    <t>26.3.</t>
  </si>
  <si>
    <t>26.3.0.0.1.</t>
  </si>
  <si>
    <t>ÁRVORES</t>
  </si>
  <si>
    <t>27.1.</t>
  </si>
  <si>
    <t>27.1.0.0.1.</t>
  </si>
  <si>
    <t>CORTE, DESTOCAMENTO, RETIRADA E REATERRO (MANUAIS) DE ÁRVORE GRANDE PORTE (H = 8 A 10 M / DIÂMETRO TRONCO 60 A 70CM E COPA DE 10 A 13M ) C/ TRANSPORTE ATE CAÇAMBA E CARGA</t>
  </si>
  <si>
    <t>TELHADO BLOCO 01</t>
  </si>
  <si>
    <t>28.1.</t>
  </si>
  <si>
    <t>28.1.0.0.1.</t>
  </si>
  <si>
    <t>DEMOLICAO MANUAL COBERTURA TELHA FIBROCIMENTO/FIBRA DE VIDRO/SIMILARES C/ TRANSP. ATÉ CB. E CARGA</t>
  </si>
  <si>
    <t>28.2.</t>
  </si>
  <si>
    <t>28.2.0.0.1.</t>
  </si>
  <si>
    <t>28.3.</t>
  </si>
  <si>
    <t>28.3.0.0.1.</t>
  </si>
  <si>
    <t>COBERTURA COM TELHA CANALETE 49 OU EQUIV. COM ACESSÓRIOS</t>
  </si>
  <si>
    <t>PISO EM GRANITINA</t>
  </si>
  <si>
    <t>29.1.</t>
  </si>
  <si>
    <t>29.1.0.0.1.</t>
  </si>
  <si>
    <t>29.1.0.0.2.</t>
  </si>
  <si>
    <t>29.1.0.0.3.</t>
  </si>
  <si>
    <t>30.1.</t>
  </si>
  <si>
    <t>30.1.0.0.1.</t>
  </si>
  <si>
    <t>COMP 010_SEE</t>
  </si>
  <si>
    <t>DEMOLIÇÃO DE GRADE/GRELHA/CORRIMÃO/GUARDA CORPO - METÁLICO (GOINFRA)</t>
  </si>
  <si>
    <t>30.2.</t>
  </si>
  <si>
    <t>30.2.0.0.1.</t>
  </si>
  <si>
    <t>30.3.</t>
  </si>
  <si>
    <t>30.3.0.0.1.</t>
  </si>
  <si>
    <t>COMP 085_SEE</t>
  </si>
  <si>
    <t>GUARDA-CORPO - INCLUSO PINTURA - PADRÃO SEDUC (GOINFRA)</t>
  </si>
  <si>
    <t>30.3.0.0.2.</t>
  </si>
  <si>
    <t>COMP 083_SEE</t>
  </si>
  <si>
    <t>CORRIMÃO DE PISO - INCLUSO PINTURA - PADRÃO SEDUC (GOINFRA)</t>
  </si>
  <si>
    <t>30.3.0.0.3.</t>
  </si>
  <si>
    <t>30.4.</t>
  </si>
  <si>
    <t>30.4.0.0.1.</t>
  </si>
  <si>
    <t>PISO DE BORRACHA COR PRETA MODELO TÁTIL ( ALERTA OU DIRECIONAL) INCLUSO CONTRAPISO (1CI:3ARML) C/ E=2CM E NATA DE CIMENTO</t>
  </si>
  <si>
    <t>30.4.0.0.2.</t>
  </si>
  <si>
    <t>30.4.0.0.3.</t>
  </si>
  <si>
    <t>30.4.0.0.4.</t>
  </si>
  <si>
    <t>30.4.0.0.5.</t>
  </si>
  <si>
    <t>30.4.0.0.6.</t>
  </si>
  <si>
    <t>30.5.</t>
  </si>
  <si>
    <t>30.5.0.0.1.</t>
  </si>
  <si>
    <t>30.5.0.0.2.</t>
  </si>
  <si>
    <t>30.5.0.0.3.</t>
  </si>
  <si>
    <t>COMP 476_SEE</t>
  </si>
  <si>
    <r>
      <rPr>
        <sz val="10"/>
        <rFont val="Times New Roman"/>
        <family val="1"/>
      </rPr>
      <t>MAPA TÁTIL EM CHAPA DE ACRÍLICO 70X50 CM - FORNECIMENTO E INSTALAÇÃO (GOINFRA
+ ORSE)</t>
    </r>
  </si>
  <si>
    <t>30.5.0.0.4.</t>
  </si>
  <si>
    <t>COMP 641_SEE</t>
  </si>
  <si>
    <t>SINALIZAÇÃO DE DEGRAUS FOTOLUMINESCENTE 7X3CM (GOINFRA + COT)</t>
  </si>
  <si>
    <t>30.5.0.0.5.</t>
  </si>
  <si>
    <t>COMP 635_SEE</t>
  </si>
  <si>
    <t>SINALIZADOR/SIRENE AUDIOVISUAL COM 01 ACIONADOR/BOTOEIRA - FORNECIMENTO E INSTALAÇÃO (GOINFRA + CPOS)</t>
  </si>
  <si>
    <t>VIDROS DAS ESQUADRIAS</t>
  </si>
  <si>
    <t>31.1.</t>
  </si>
  <si>
    <t>31.1.0.0.1.</t>
  </si>
  <si>
    <t>REMOÇÃO DE VIDRO LISO COMUM DE ESQUADRIA COM BAGUETE DE ALUMÍNIO OU PVC. AF_01/2021</t>
  </si>
  <si>
    <t>31.1.0.0.2.</t>
  </si>
  <si>
    <t>PORTÃO DE VEÍCULOS</t>
  </si>
  <si>
    <t>32.1.</t>
  </si>
  <si>
    <t>32.1.0.0.1.</t>
  </si>
  <si>
    <t>32.2.</t>
  </si>
  <si>
    <t>32.2.0.0.1.</t>
  </si>
  <si>
    <t>PORTÃO DE ABRIR 02 FOLHAS DE TELA/TUBO FoGo 1.1/2" PT1/PT2 C/FERRAGENS</t>
  </si>
  <si>
    <t>32.3.</t>
  </si>
  <si>
    <t>32.3.0.0.1.</t>
  </si>
  <si>
    <t>PINTURA GERAL: BLOCO 01</t>
  </si>
  <si>
    <t>33.1.</t>
  </si>
  <si>
    <t>33.1.1.</t>
  </si>
  <si>
    <t>33.1.1.0.1.</t>
  </si>
  <si>
    <t>REMOCAO DE PINTURA ANTIGA A OLEO OU ESMALTE</t>
  </si>
  <si>
    <t>33.1.1.0.2.</t>
  </si>
  <si>
    <t>33.1.2.</t>
  </si>
  <si>
    <t>INTERNO</t>
  </si>
  <si>
    <t>33.1.2.0.1.</t>
  </si>
  <si>
    <t>33.1.2.0.2.</t>
  </si>
  <si>
    <t>33.1.3.</t>
  </si>
  <si>
    <t>EXTERNO</t>
  </si>
  <si>
    <t>33.1.3.0.1.</t>
  </si>
  <si>
    <t>33.1.4.</t>
  </si>
  <si>
    <t>33.1.4.0.1.</t>
  </si>
  <si>
    <t>33.1.4.0.2.</t>
  </si>
  <si>
    <t>33.1.5.</t>
  </si>
  <si>
    <t>VIGAS APARENTES E TETO</t>
  </si>
  <si>
    <t>33.1.5.0.1.</t>
  </si>
  <si>
    <t>33.1.5.0.2.</t>
  </si>
  <si>
    <t>33.1.5.0.3.</t>
  </si>
  <si>
    <t>PINTURA GERAL: BLOCO 02</t>
  </si>
  <si>
    <t>34.1.</t>
  </si>
  <si>
    <t>34.1.1.</t>
  </si>
  <si>
    <t>34.1.1.0.1.</t>
  </si>
  <si>
    <t>34.1.1.0.2.</t>
  </si>
  <si>
    <t>34.1.2.</t>
  </si>
  <si>
    <t>34.1.2.0.1.</t>
  </si>
  <si>
    <t>34.1.2.0.2.</t>
  </si>
  <si>
    <t>34.1.3.</t>
  </si>
  <si>
    <t>34.1.3.0.1.</t>
  </si>
  <si>
    <t>34.1.4.</t>
  </si>
  <si>
    <t>34.1.4.0.1.</t>
  </si>
  <si>
    <t>34.1.4.0.2.</t>
  </si>
  <si>
    <t>34.1.5.</t>
  </si>
  <si>
    <t>TETO</t>
  </si>
  <si>
    <t>34.1.5.0.1.</t>
  </si>
  <si>
    <t>34.1.5.0.2.</t>
  </si>
  <si>
    <t>34.1.5.0.3.</t>
  </si>
  <si>
    <t>PINTURA GERAL: BLOCO 03</t>
  </si>
  <si>
    <t>35.1.</t>
  </si>
  <si>
    <t>35.1.1.</t>
  </si>
  <si>
    <t>35.1.1.0.1.</t>
  </si>
  <si>
    <t>35.1.1.0.2.</t>
  </si>
  <si>
    <t>35.1.2.</t>
  </si>
  <si>
    <t>35.1.2.0.1.</t>
  </si>
  <si>
    <t>35.1.2.0.2.</t>
  </si>
  <si>
    <t>35.1.3.</t>
  </si>
  <si>
    <t>35.1.3.0.1.</t>
  </si>
  <si>
    <t>35.1.4.</t>
  </si>
  <si>
    <t>35.1.4.0.1.</t>
  </si>
  <si>
    <t>35.1.4.0.2.</t>
  </si>
  <si>
    <t>35.1.5.</t>
  </si>
  <si>
    <t>35.1.5.0.1.</t>
  </si>
  <si>
    <t>35.1.5.0.2.</t>
  </si>
  <si>
    <t>35.1.5.0.3.</t>
  </si>
  <si>
    <t>PINTURA GERAL: REFEITÓRIO</t>
  </si>
  <si>
    <t>36.1.</t>
  </si>
  <si>
    <t>36.1.1.</t>
  </si>
  <si>
    <t>36.1.1.0.1.</t>
  </si>
  <si>
    <t>36.1.1.0.2.</t>
  </si>
  <si>
    <t>36.1.1.0.3.</t>
  </si>
  <si>
    <t>36.1.1.0.4.</t>
  </si>
  <si>
    <t>36.1.2.</t>
  </si>
  <si>
    <t>36.1.2.0.1.</t>
  </si>
  <si>
    <t>36.1.2.0.2.</t>
  </si>
  <si>
    <t>36.1.2.0.3.</t>
  </si>
  <si>
    <t>36.1.3.</t>
  </si>
  <si>
    <t>EXTERNA</t>
  </si>
  <si>
    <t>36.1.3.0.1.</t>
  </si>
  <si>
    <t>36.1.4.</t>
  </si>
  <si>
    <t>36.1.4.0.1.</t>
  </si>
  <si>
    <t>36.1.4.0.2.</t>
  </si>
  <si>
    <t>PISO E RODAPÉ: BLOCO 01</t>
  </si>
  <si>
    <t>37.1.</t>
  </si>
  <si>
    <t>37.1.0.0.1.</t>
  </si>
  <si>
    <t>PISO E RODAPÉ: BLOCO 02</t>
  </si>
  <si>
    <t>38.1.</t>
  </si>
  <si>
    <t>38.1.0.0.1.</t>
  </si>
  <si>
    <t>PISO E RODAPÉ: BLOCO 03</t>
  </si>
  <si>
    <t>39.1.</t>
  </si>
  <si>
    <t>39.1.0.0.1.</t>
  </si>
  <si>
    <t>PISO E RODAPÉ: REFEITÓRIO</t>
  </si>
  <si>
    <t>40.1.</t>
  </si>
  <si>
    <t>40.1.0.0.1.</t>
  </si>
  <si>
    <t>PROJETO DE INSTALAÇÕES ELÉTRICAS</t>
  </si>
  <si>
    <t>41.1.</t>
  </si>
  <si>
    <t>41.1.1.</t>
  </si>
  <si>
    <t>SUBESTAÇÃO 112,5 KvA</t>
  </si>
  <si>
    <t>41.1.1.0.1.</t>
  </si>
  <si>
    <t>41.2.</t>
  </si>
  <si>
    <t>41.2.1.</t>
  </si>
  <si>
    <t>41.2.1.0.1.</t>
  </si>
  <si>
    <t>41.2.1.0.2.</t>
  </si>
  <si>
    <t>41.2.2.</t>
  </si>
  <si>
    <t>41.2.2.0.1.</t>
  </si>
  <si>
    <t>41.2.2.0.2.</t>
  </si>
  <si>
    <t>41.3.</t>
  </si>
  <si>
    <t>41.3.1.</t>
  </si>
  <si>
    <t>41.3.1.0.1.</t>
  </si>
  <si>
    <t>QUADRO DE DISTRIBUIÇÃO DE ENERGIA EM CHAPA DE AÇO GALVANIZADO, DE EMBUTIR, COM BARRAMENTO TRIFÁSICO, PARA 30 DISJUNTORES DIN 150A - FORNECIMENTO E INSTALAÇÃO. AF_10/2020</t>
  </si>
  <si>
    <t>41.3.1.0.2.</t>
  </si>
  <si>
    <t>QUADRO DE DISTRIBUIÇÃO DE ENERGIA EM CHAPA DE AÇO GALVANIZADO, DE EMBUTIR, COM BARRAMENTO TRIFÁSICO, PARA 40 DISJUNTORES DIN 100A - FORNECIMENTO E INSTALAÇÃO. AF_10/2020</t>
  </si>
  <si>
    <t>41.3.1.0.3.</t>
  </si>
  <si>
    <t>41.3.1.0.4.</t>
  </si>
  <si>
    <t>41.3.1.0.5.</t>
  </si>
  <si>
    <t>DISJUNTOR TRIPOLAR TIPO DIN, CORRENTE NOMINAL DE 40A - FORNECIMENTO E INSTALAÇÃO. AF_10/2020</t>
  </si>
  <si>
    <t>41.3.1.0.6.</t>
  </si>
  <si>
    <t>DISJUNTOR TRIPOLAR TIPO DIN, CORRENTE NOMINAL DE 50A - FORNECIMENTO E INSTALAÇÃO. AF_10/2020</t>
  </si>
  <si>
    <t>41.3.1.0.7.</t>
  </si>
  <si>
    <t>41.3.1.0.8.</t>
  </si>
  <si>
    <t>41.3.1.0.9.</t>
  </si>
  <si>
    <t>41.3.1.0.10.</t>
  </si>
  <si>
    <t>CABO FLEXÍVEL, PVC (70° C), 450/750 V, 6 MM2</t>
  </si>
  <si>
    <t>41.3.1.0.11.</t>
  </si>
  <si>
    <t>CABO DE COBRE FLEXÍVEL ISOLADO, 10 MM², ANTI-CHAMA 450/750 V, PARA DISTRIBUIÇÃO - FORNECIMENTO E INSTALAÇÃO. AF_12/2015</t>
  </si>
  <si>
    <t>41.3.1.0.12.</t>
  </si>
  <si>
    <t>CABO DE COBRE FLEXÍVEL ISOLADO, 16 MM², ANTI-CHAMA 450/750 V, PARA DISTRIBUIÇÃO - FORNECIMENTO E INSTALAÇÃO. AF_12/2015</t>
  </si>
  <si>
    <t>41.3.1.0.13.</t>
  </si>
  <si>
    <t>41.3.1.0.14.</t>
  </si>
  <si>
    <t>CABO DE COBRE FLEXÍVEL ISOLADO, 35 MM², ANTI-CHAMA 0,6/1,0 KV, PARA REDE ENTERRADA DE DISTRIBUIÇÃO DE ENERGIA ELÉTRICA - FORNECIMENTO E INSTALAÇÃO. AF_12/2021</t>
  </si>
  <si>
    <t>41.3.1.0.15.</t>
  </si>
  <si>
    <t>ELETRODUTO FLEXÍVEL CORRUGADO REFORÇADO, PVC, DN 25 MM (3/4"), PARA CIRCUITOS TERMINAIS, INSTALADO EM FORRO - FORNECIMENTO E INSTALAÇÃO. AF_03/2023</t>
  </si>
  <si>
    <t>41.3.1.0.16.</t>
  </si>
  <si>
    <t>ELETRODUTO FLEXÍVEL CORRUGADO, PEAD, DN 50 (1 1/2"), PARA REDE ENTERRADA DE DISTRIBUIÇÃO DE ENERGIA ELÉTRICA - FORNECIMENTO E INSTALAÇÃO. AF_12/2021</t>
  </si>
  <si>
    <t>41.3.1.0.17.</t>
  </si>
  <si>
    <t>ELETRODUTO PVC FLEXÍVEL - MANGUEIRA CORRUGADA REFORÇADA - DIAM. 75MM</t>
  </si>
  <si>
    <t>41.3.1.0.18.</t>
  </si>
  <si>
    <t>COMP 660_SEE</t>
  </si>
  <si>
    <t>ELETRODUTO EM AÇO GALVANIZADO, CLASSE LEVE, DN 20MM (3/4") APARENTE - FORNECIMENTO E INSTALAÇÃO (GOINFRA + SINAPI)</t>
  </si>
  <si>
    <t>41.3.1.0.19.</t>
  </si>
  <si>
    <t>COMP 661_SEE</t>
  </si>
  <si>
    <t>ELETRODUTO EM AÇO GALVANIZADO, CLASSE LEVE, DN 25MM (1") APARENTE - FORNECIMENTO E INSTALAÇÃO (GOINFRA + SINAPI)</t>
  </si>
  <si>
    <t>41.3.1.0.20.</t>
  </si>
  <si>
    <t>ELETRODUTO EM AÇO ZINCADO DIÂMETRO 1.1/4"</t>
  </si>
  <si>
    <t>41.3.1.0.21.</t>
  </si>
  <si>
    <t>ELETRODUTO EM AÇO ZINCADO DIÂMETRO 1.1/2"</t>
  </si>
  <si>
    <t>41.3.1.0.22.</t>
  </si>
  <si>
    <t>ELETRODUTO EM AÇO GALVANIZADO A FOGO DIÂMETRO 2" - PESADO</t>
  </si>
  <si>
    <t>41.3.1.0.23.</t>
  </si>
  <si>
    <t>ELETRODUTO EM AÇO GALVANIZADO A FOGO DIÂMETRO 2 1/2" - PESADO</t>
  </si>
  <si>
    <t>41.3.1.0.24.</t>
  </si>
  <si>
    <t>ELETRODUTO EM AÇO GALVANIZADO A FOGO DIÂMETRO 3" - PESADO</t>
  </si>
  <si>
    <t>41.3.1.0.25.</t>
  </si>
  <si>
    <t>41.3.1.0.26.</t>
  </si>
  <si>
    <t>BRACADEIRA METALICA TIPO "U" DIAM. 1"</t>
  </si>
  <si>
    <t>41.3.1.0.27.</t>
  </si>
  <si>
    <t>BRACADEIRA METALICA TIPO "U" DIAM. 1.1/4"</t>
  </si>
  <si>
    <t>41.3.1.0.28.</t>
  </si>
  <si>
    <t>BRACADEIRA METALICA TIPO "U" DIAM. 1.1/2"</t>
  </si>
  <si>
    <t>41.3.1.0.29.</t>
  </si>
  <si>
    <t>BRACADEIRA METALICA TIPO "U" DIAM. 2"</t>
  </si>
  <si>
    <t>41.3.1.0.30.</t>
  </si>
  <si>
    <t>BRACADEIRA METALICA TIPO "U" DIAM. 2.1/2"</t>
  </si>
  <si>
    <t>41.3.1.0.31.</t>
  </si>
  <si>
    <t>BRACADEIRA METALICA TIPO "U" DIAM. 3"</t>
  </si>
  <si>
    <t>41.3.1.0.32.</t>
  </si>
  <si>
    <t>LUVA EM AÇO ZINCADO DIÂMETRO 3/4"</t>
  </si>
  <si>
    <t>41.3.1.0.33.</t>
  </si>
  <si>
    <t>LUVA EM AÇO ZINCADO DIÂMETRO 1"</t>
  </si>
  <si>
    <t>41.3.1.0.34.</t>
  </si>
  <si>
    <t>LUVA EM AÇO GALVANIZADO DIÂMETRO 1.1/4"</t>
  </si>
  <si>
    <t>41.3.1.0.35.</t>
  </si>
  <si>
    <t>LUVA EM AÇO GALVANIZADO DIÂMETRO 1.1/2"</t>
  </si>
  <si>
    <t>41.3.1.0.36.</t>
  </si>
  <si>
    <t>LUVA EM AÇO GALVANIZADO DIÂMETRO 2"</t>
  </si>
  <si>
    <t>41.3.1.0.37.</t>
  </si>
  <si>
    <t>LUVA  EM AÇO GALVANIZADO DIÂMETRO 2.1/2"</t>
  </si>
  <si>
    <t>41.3.1.0.38.</t>
  </si>
  <si>
    <t>LUVA EM AÇO GALVANIZADO DIÂMETRO 3"</t>
  </si>
  <si>
    <t>41.3.1.0.39.</t>
  </si>
  <si>
    <t>CURVA 90 GRAUS PARA ELETRODUTO, PVC, ROSCÁVEL, DN 25 MM (3/4"), PARA CIRCUITOS TERMINAIS, INSTALADA EM PAREDE - FORNECIMENTO E INSTALAÇÃO. AF_03/2023</t>
  </si>
  <si>
    <t>41.3.1.0.40.</t>
  </si>
  <si>
    <t>CURVA 90 GRAUS PARA ELETRODUTO, PVC, ROSCÁVEL, DN 32 MM (1"), PARA CIRCUITOS TERMINAIS, INSTALADA EM FORRO - FORNECIMENTO E INSTALAÇÃO. AF_03/2023</t>
  </si>
  <si>
    <t>41.3.1.0.41.</t>
  </si>
  <si>
    <t>CURVA 90 GRAUS AÇO ZINCADO DIÂMETRO 1.1/4"</t>
  </si>
  <si>
    <t>41.3.1.0.42.</t>
  </si>
  <si>
    <t>CURVA 90 GRAUS AÇO ZINCADO DIÂMETRO 1.1/2"</t>
  </si>
  <si>
    <t>41.3.1.0.43.</t>
  </si>
  <si>
    <t>CURVA 90 GRAUS AÇO ZINCADO DIÂMETRO 2"</t>
  </si>
  <si>
    <t>41.3.1.0.44.</t>
  </si>
  <si>
    <t>CURVA 90 GRAUS AÇO ZINCADO DIÂMETRO 2.1/2"</t>
  </si>
  <si>
    <t>41.3.1.0.45.</t>
  </si>
  <si>
    <t>CURVA 90 GRAUS AÇO ZINCADO DIÂMETRO 3"</t>
  </si>
  <si>
    <t>41.3.1.0.46.</t>
  </si>
  <si>
    <t>41.3.1.0.47.</t>
  </si>
  <si>
    <t>41.3.1.0.48.</t>
  </si>
  <si>
    <t>41.3.1.0.49.</t>
  </si>
  <si>
    <t>41.3.1.0.50.</t>
  </si>
  <si>
    <t>41.3.1.0.51.</t>
  </si>
  <si>
    <t>41.3.1.0.52.</t>
  </si>
  <si>
    <t>PARAFUSO P/BUCHA S-10</t>
  </si>
  <si>
    <t>41.3.1.0.53.</t>
  </si>
  <si>
    <t>BUCHA DE NYLON S-10</t>
  </si>
  <si>
    <t>41.3.1.0.54.</t>
  </si>
  <si>
    <t>41.3.1.0.55.</t>
  </si>
  <si>
    <t>41.3.1.0.56.</t>
  </si>
  <si>
    <t>41.3.1.0.57.</t>
  </si>
  <si>
    <t>41.3.1.0.58.</t>
  </si>
  <si>
    <t>TAMPA CEGA PARA CONDULETE METÁLICO</t>
  </si>
  <si>
    <t>41.3.1.0.59.</t>
  </si>
  <si>
    <t>41.3.1.0.60.</t>
  </si>
  <si>
    <t>41.3.1.0.61.</t>
  </si>
  <si>
    <t>41.3.1.0.62.</t>
  </si>
  <si>
    <t>INTERRUPTOR PARALELO SIMPLES (1 SECAO)</t>
  </si>
  <si>
    <t>41.3.1.0.63.</t>
  </si>
  <si>
    <t>41.3.1.0.64.</t>
  </si>
  <si>
    <t>INTERRUPTOR INTERMEDIÁRIO (1 MÓDULO), 10A/250V, INCLUINDO SUPORTE E PLACA - FORNECIMENTO E INSTALAÇÃO. AF_03/2023</t>
  </si>
  <si>
    <t>41.3.1.0.65.</t>
  </si>
  <si>
    <t>41.3.1.0.66.</t>
  </si>
  <si>
    <t>INTERRUPTOR PARALELO (3 MÓDULOS), 10A/250V, INCLUINDO SUPORTE E PLACA - FORNECIMENTO E INSTALAÇÃO. AF_03/2023</t>
  </si>
  <si>
    <t>41.3.1.0.67.</t>
  </si>
  <si>
    <t>41.3.1.0.68.</t>
  </si>
  <si>
    <t>41.3.1.0.69.</t>
  </si>
  <si>
    <t>COMP 375_SEE</t>
  </si>
  <si>
    <t>REFLETOR DE LED HOLOFORTE 50W (GOINFRA + SINAPI)</t>
  </si>
  <si>
    <t>41.3.1.0.70.</t>
  </si>
  <si>
    <t>41.3.1.0.71.</t>
  </si>
  <si>
    <t>41.3.1.0.72.</t>
  </si>
  <si>
    <t>CAIXA DE PASSAGEM METÁLICA DE EMBUTIR 30X30X12 CM</t>
  </si>
  <si>
    <t>41.3.1.0.73.</t>
  </si>
  <si>
    <t>41.3.1.0.74.</t>
  </si>
  <si>
    <t>CAIXA DE PASSAGEM - ESCAVAÇÃO MANUAL / REATERRO/ APILOAMENTO DO FUNDO</t>
  </si>
  <si>
    <t>41.3.1.0.75.</t>
  </si>
  <si>
    <t>COMP 166_SEE</t>
  </si>
  <si>
    <t>ELETROCALHA CH.Aº PRE ZN. FOGO "C" C/ABAS 100X50 MM S/TAMPA (GOINFRA + COT)</t>
  </si>
  <si>
    <t>41.3.1.0.76.</t>
  </si>
  <si>
    <t>CRUZETA HORIZONTAL 90º PARA ELETROCALHA 50X50 MM</t>
  </si>
  <si>
    <t>41.3.1.0.77.</t>
  </si>
  <si>
    <t>COMP 526_SEE</t>
  </si>
  <si>
    <t>CURVA DE 90º PARA ELETROCALHA DE 50X50MM (GOINFRA + COT)</t>
  </si>
  <si>
    <t>41.3.1.0.78.</t>
  </si>
  <si>
    <t>DESVIO A DIREITA PARA ELETROCALHA 50 X 50 MM</t>
  </si>
  <si>
    <t>41.3.1.0.79.</t>
  </si>
  <si>
    <t>COMP 169_SEE</t>
  </si>
  <si>
    <t>EMENDA INTERNA P/ELETROCALHA (100 X 50 mm) (GOINFRA + COT)</t>
  </si>
  <si>
    <t>41.3.1.0.80.</t>
  </si>
  <si>
    <t>FIXAÇÃO DE TUBOS HORIZONTAIS DE PVC, CPVC OU COBRE DIÂMETROS MENORES OU IGUAIS A 40 MM OU ELETROCALHAS ATÉ 150MM DE LARGURA, COM ABRAÇADEIRA METÁLICA RÍGIDA TIPO D 1/2, FIXADA EM PERFILADO EM LAJE. AF_05/2015</t>
  </si>
  <si>
    <t>41.3.1.0.81.</t>
  </si>
  <si>
    <t>COMP 172_SEE</t>
  </si>
  <si>
    <t>GANCHO VERTICAL PARA ELETROCALHA 100 X 50 MM (GOINFRA + COT)</t>
  </si>
  <si>
    <t>41.3.1.0.82.</t>
  </si>
  <si>
    <t>REDUÇÃO A DIREITA 100 X 50 MM PARA ELETROCALHA</t>
  </si>
  <si>
    <t>41.3.1.0.83.</t>
  </si>
  <si>
    <t>COMP 239_SEE</t>
  </si>
  <si>
    <t>SUPORTE DE PAREDE PARA ELETROCALHA (GOINFRA + COT)</t>
  </si>
  <si>
    <t>41.3.1.0.84.</t>
  </si>
  <si>
    <t>TE HORIZONTAL PARA ELETROCALHA 50 X 50 MM</t>
  </si>
  <si>
    <t>41.3.1.0.85.</t>
  </si>
  <si>
    <t>TE VERTICAL DE DESCIDA PARA ELETROCALHA 50 X 50 MM</t>
  </si>
  <si>
    <t>41.3.1.0.86.</t>
  </si>
  <si>
    <t>COMP 179_SEE</t>
  </si>
  <si>
    <t>TAMPA PARA ELETROCALHA 100 X 50 MM (GOINFRA + COT)</t>
  </si>
  <si>
    <t>41.3.1.0.87.</t>
  </si>
  <si>
    <t>COMP 634_SEE</t>
  </si>
  <si>
    <t>TE ELETROCALHA 100X50 MM HORIZONTAL (GOINFRA + COT)</t>
  </si>
  <si>
    <t>41.3.1.0.88.</t>
  </si>
  <si>
    <t>TERMINAL PARA ELETROCALHA 50 X 50 MM</t>
  </si>
  <si>
    <t>41.3.2.</t>
  </si>
  <si>
    <t>41.3.2.0.1.</t>
  </si>
  <si>
    <t>41.3.2.0.2.</t>
  </si>
  <si>
    <t>CABO EPR/XLPE (90°C) 1 KV - 70 MM2</t>
  </si>
  <si>
    <t>41.3.2.0.3.</t>
  </si>
  <si>
    <t>CABO DE COBRE NU 25 MM2 (4,73 M /KG)</t>
  </si>
  <si>
    <t>41.3.2.0.4.</t>
  </si>
  <si>
    <t>CABO DE COBRE NU 35 MM2</t>
  </si>
  <si>
    <t>41.3.2.0.5.</t>
  </si>
  <si>
    <t>COMP 047_SEE</t>
  </si>
  <si>
    <t>CAPUZ DE PROTEÇÃO PARA BUCHA DE TRANSFORMADOR (GOINFRA + COT)</t>
  </si>
  <si>
    <t>41.3.2.0.6.</t>
  </si>
  <si>
    <t>COMP 046_SEE</t>
  </si>
  <si>
    <t>CAPUZ PARA PROTEÇÃO DOS PARA RAIOS (GOINFRA + COT)</t>
  </si>
  <si>
    <t>41.3.2.0.7.</t>
  </si>
  <si>
    <t>CHAVE FUSIVEL,15 KV,100A, (CHAVE MATHEUS)</t>
  </si>
  <si>
    <t>41.3.2.0.8.</t>
  </si>
  <si>
    <t>CINTA DE ACO GALVANIZADO DIAM.230MM</t>
  </si>
  <si>
    <t>41.3.2.0.9.</t>
  </si>
  <si>
    <t>COMP 130_SEE</t>
  </si>
  <si>
    <t>CINTA PARA POSTE 290 MM - FORNECIMENTO E INSTALAÇÃO (GOINFRA + ORSE)</t>
  </si>
  <si>
    <t>41.3.2.0.10.</t>
  </si>
  <si>
    <t>COMP 137_SEE</t>
  </si>
  <si>
    <t>CINTA PARA POSTE 330 MM (GOINFRA + ORSE)</t>
  </si>
  <si>
    <t>41.3.2.0.11.</t>
  </si>
  <si>
    <t>CONECTOR DE COMPRESSÃO FORMATO H PARA CABO 25 A 70 MM2</t>
  </si>
  <si>
    <t>41.3.2.0.12.</t>
  </si>
  <si>
    <t>CORDOALHA DE COBRE NU 50 MM², ENTERRADA, SEM ISOLADOR - FORNECIMENTO E INSTALAÇÃO. AF_12/2017</t>
  </si>
  <si>
    <t>41.3.2.0.13.</t>
  </si>
  <si>
    <t>CORDOALHA DE COBRE NU 50 MM², NÃO ENTERRADA, COM ISOLADOR - FORNECIMENTO E INSTALAÇÃO. AF_12/2017</t>
  </si>
  <si>
    <t>41.3.2.0.14.</t>
  </si>
  <si>
    <t>COMP 131_SEE</t>
  </si>
  <si>
    <t>CRUZETA POLIMÉRICA 2000 MM (GOINFRA + COT)</t>
  </si>
  <si>
    <t>41.3.2.0.15.</t>
  </si>
  <si>
    <t>41.3.2.0.16.</t>
  </si>
  <si>
    <t>41.3.2.0.17.</t>
  </si>
  <si>
    <t>ELETRODUTO FLEXÍVEL CORRUGADO, PEAD, DN 63 (2"), PARA REDE ENTERRADA DE DISTRIBUIÇÃO DE ENERGIA ELÉTRICA - FORNECIMENTO E INSTALAÇÃO. AF_12/2021</t>
  </si>
  <si>
    <t>41.3.2.0.18.</t>
  </si>
  <si>
    <t>ELETRODUTO DE PVC RIGIDO DIAMETRO 1"</t>
  </si>
  <si>
    <t>41.3.2.0.19.</t>
  </si>
  <si>
    <t>ELO FUSÍVEL 6 K</t>
  </si>
  <si>
    <t>41.3.2.0.20.</t>
  </si>
  <si>
    <t>COMP 081_SEE</t>
  </si>
  <si>
    <t>FITA EM AÇO INOX PARA CINTAR POSTE 19MM COM FECHO (GOINFRA + SINAPI + ORSE)</t>
  </si>
  <si>
    <t>41.3.2.0.21.</t>
  </si>
  <si>
    <t>GRAMPO DE ANCORAGEM POLIMÉRICO</t>
  </si>
  <si>
    <t>41.3.2.0.22.</t>
  </si>
  <si>
    <t>HASTE DE ATERRAMENTO 5/8  PARA SPDA - FORNECIMENTO E INSTALAÇÃO. AF_12/2017</t>
  </si>
  <si>
    <t>41.3.2.0.23.</t>
  </si>
  <si>
    <t>COMP 048_SEE</t>
  </si>
  <si>
    <t>HASTE ROSQUEADA(TIRANTE) 3/8" - FORNECIMENTO E INSTALAÇÃO (GOINFRA + ORSE)</t>
  </si>
  <si>
    <t>41.3.2.0.24.</t>
  </si>
  <si>
    <t>ISOLADOR DE ANCORAGEM POLIMÉRICO 15KV</t>
  </si>
  <si>
    <t>41.3.2.0.25.</t>
  </si>
  <si>
    <t>COMP 105_SEE</t>
  </si>
  <si>
    <t>ISOLADOR PILAR COM CORPO POLIMÉRICO E CABEÇA DE PORCELANA - 15 Kv (GOINFRA + COT)</t>
  </si>
  <si>
    <t>41.3.2.0.26.</t>
  </si>
  <si>
    <t>LAÇO PREFORMADO DE DISTRIBUICAO</t>
  </si>
  <si>
    <t>41.3.2.0.27.</t>
  </si>
  <si>
    <t>COMP 138_SEE</t>
  </si>
  <si>
    <t>MÃO FRANCESA PLANA DE AÇO GALVANIZADO 1053 MM (GOINFRA + COT)</t>
  </si>
  <si>
    <t>41.3.2.0.28.</t>
  </si>
  <si>
    <t>COMP 139_SEE</t>
  </si>
  <si>
    <t>MÃO FRANCESA PERFILADA DE AÇO GALVANIZADO 993 MM (GOINFRA + COT)</t>
  </si>
  <si>
    <t>41.3.2.0.29.</t>
  </si>
  <si>
    <t>OLHAL PARA PARAFUSO</t>
  </si>
  <si>
    <t>41.3.2.0.30.</t>
  </si>
  <si>
    <t>PARA RAIOS DISTRIBUIDOR POLIMÉRICO ÓXIDO DE ZINCO S/CENTELHADOR C/ DESLIGAMENTO AUTOMÁTICO 15KV,10KA</t>
  </si>
  <si>
    <t>41.3.2.0.31.</t>
  </si>
  <si>
    <t>PARAFUSO CABEÇA ABAULADA (FRANCES) M16 X 150 MM</t>
  </si>
  <si>
    <t>41.3.2.0.32.</t>
  </si>
  <si>
    <t>COMP 049_SEE</t>
  </si>
  <si>
    <t>PORCA SEXTAVADA 3/8" (GOINFRA + SINAPI)</t>
  </si>
  <si>
    <t>41.3.2.0.33.</t>
  </si>
  <si>
    <t>COMP 197_SEE</t>
  </si>
  <si>
    <t>POSTE - FUNDAÇÃO EM CONCRETO SIMPLES DO ENGASTAMENTO DA BASE DOS POSTES DE SEÇÃO DE BASE 1000 MM ( DIAM. 1200MM) (GOINFRA)</t>
  </si>
  <si>
    <t>41.3.2.0.34.</t>
  </si>
  <si>
    <t>COMP 141_SEE</t>
  </si>
  <si>
    <t>POSTE TIPO SEÇÃO CIRCULAR - SC 12/1000 (m/daN) SEM FUNDAÇÃO (COT)</t>
  </si>
  <si>
    <t>41.3.2.0.35.</t>
  </si>
  <si>
    <t>POSTE/TRAFO - CAMINHÃO MUNCK 12 TON. (MÍNIMO 4H/DIA)</t>
  </si>
  <si>
    <t>41.3.2.0.36.</t>
  </si>
  <si>
    <t>SELA DE AÇO GALVANIZADA PARA CRUZETA POLIMÉRICA 15 KV</t>
  </si>
  <si>
    <t>41.3.2.0.37.</t>
  </si>
  <si>
    <t>SUPORTE PARA TRANSFORMADOR EM POSTE DE CONCRETO CIRCULAR</t>
  </si>
  <si>
    <t>41.3.2.0.38.</t>
  </si>
  <si>
    <t>SUPORTE DE AÇO GALVANIZADO PARA FIXAÇÃO DO PÁRA-RAIO POLIMÉRICO</t>
  </si>
  <si>
    <t>41.3.2.0.39.</t>
  </si>
  <si>
    <t>TRANSFORMADOR DE DISTRIBUIÇÃO, 112,5 KVA, TRIFÁSICO, 60 HZ, CLASSE 15 KV, IMERSO EM ÓLEO MINERAL, INSTALAÇÃO EM POSTE (NÃO INCLUSO SUPORTE) - FORNECIMENTO E INSTALAÇÃO. AF_12/2020</t>
  </si>
  <si>
    <t>41.3.3.</t>
  </si>
  <si>
    <t>ACIONADOR AUDIOVISUAL</t>
  </si>
  <si>
    <t>41.3.3.0.1.</t>
  </si>
  <si>
    <t>41.3.3.0.2.</t>
  </si>
  <si>
    <t>COMP 477_SEE</t>
  </si>
  <si>
    <t>SINALIZADOR/SIRENE AUDIOVISUAL COM 02 ACIONADORES/BOTOEIRAS - FORNECIMENTO E INSTALAÇÃO (GOINFRA + CPOS)</t>
  </si>
  <si>
    <t>41.3.3.0.3.</t>
  </si>
  <si>
    <t>41.3.3.0.4.</t>
  </si>
  <si>
    <t>41.3.3.0.5.</t>
  </si>
  <si>
    <t>41.3.3.0.6.</t>
  </si>
  <si>
    <t>41.3.3.0.7.</t>
  </si>
  <si>
    <t>CAIXA RETANGULAR 4" X 2" ALTA (2,00 M DO PISO), METÁLICA, INSTALADA EM PAREDE - FORNECIMENTO E INSTALAÇÃO. AF_03/2023</t>
  </si>
  <si>
    <t>41.3.3.0.8.</t>
  </si>
  <si>
    <t>CAIXA RETANGULAR 4" X 2" BAIXA (0,30 M DO PISO), METÁLICA, INSTALADA EM PAREDE - FORNECIMENTO E INSTALAÇÃO. AF_03/2023</t>
  </si>
  <si>
    <t>41.3.3.0.9.</t>
  </si>
  <si>
    <t>41.3.3.0.10.</t>
  </si>
  <si>
    <t>41.3.3.0.11.</t>
  </si>
  <si>
    <t>PARAFUSO P/BUCHA S-8</t>
  </si>
  <si>
    <t>41.3.3.0.12.</t>
  </si>
  <si>
    <t>BUCHA DE NYLON S-8</t>
  </si>
  <si>
    <t>41.3.4.</t>
  </si>
  <si>
    <t>SPDA</t>
  </si>
  <si>
    <t>41.3.4.0.1.</t>
  </si>
  <si>
    <t>41.3.4.0.2.</t>
  </si>
  <si>
    <t>41.3.4.0.3.</t>
  </si>
  <si>
    <t>41.3.4.0.4.</t>
  </si>
  <si>
    <t>CABO DE COBRE NU 50 MM2</t>
  </si>
  <si>
    <t>41.3.4.0.5.</t>
  </si>
  <si>
    <t>CAIXA DE INSPEÇÃO PARA ATERRAMENTO, CIRCULAR, EM POLIETILENO, DIÂMETRO INTERNO = 0,3 M. AF_12/2020</t>
  </si>
  <si>
    <t>41.3.4.0.6.</t>
  </si>
  <si>
    <t>COMP 567_SEE</t>
  </si>
  <si>
    <r>
      <rPr>
        <sz val="10"/>
        <rFont val="Times New Roman"/>
        <family val="1"/>
      </rPr>
      <t>TAMPA DE FERRO FUNDIDO 300MM PARA CAIXA DE INSPEÇÃO DE ATERRAMENTO  (GOINFRA
+ SINAPI)</t>
    </r>
  </si>
  <si>
    <t>41.3.4.0.7.</t>
  </si>
  <si>
    <t>HASTE REV.COBRE(COPPERWELD)  5/8" X 3,00 M C/CONECTOR</t>
  </si>
  <si>
    <t>41.3.4.0.8.</t>
  </si>
  <si>
    <t>COMP 497_SEE</t>
  </si>
  <si>
    <t>TERMINAL AÉREO EM AÇO GALVANIZADO A FOGO H=35CM X 3/8" (SPDA), FIXAÇÃO HORIZONTAL E COM BANDEIRINHA - FORNECIMENTO E INSTALAÇÃO (GOINFRA + ORSE)</t>
  </si>
  <si>
    <t>41.3.4.0.9.</t>
  </si>
  <si>
    <t>ATERRAMENTO - SOLDA EXOTÉRMICA - CARTUCHO 90 G</t>
  </si>
  <si>
    <t>41.3.4.0.10.</t>
  </si>
  <si>
    <t>41.3.4.0.11.</t>
  </si>
  <si>
    <t>COMP 036_SEE</t>
  </si>
  <si>
    <t>PRESILHA DE LATÃO, L=20MM, PARA FIXAÇÃO DE CABOS DE COBRE, FURO D=5MM, PARA CABOS 16MM² A 25MM², REF:TEL-743 OU SIMILAR (SPDA) - FORNECIMENTO E INSTALAÇÃO (GOINFRA + ORSE)</t>
  </si>
  <si>
    <t>41.3.4.0.12.</t>
  </si>
  <si>
    <t>PARAFUSO SEXTAVADO  CABEÇA LENTILHA D = 1/4" X 5/8"</t>
  </si>
  <si>
    <t>41.3.4.0.13.</t>
  </si>
  <si>
    <t>ARRUELA LISA D=1/4"</t>
  </si>
  <si>
    <t>41.3.4.0.14.</t>
  </si>
  <si>
    <t>41.3.4.0.15.</t>
  </si>
  <si>
    <t>ELETRODUTO RÍGIDO SOLDÁVEL, PVC, DN 32 MM (1''), APARENTE - FORNECIMENTO E INSTALAÇÃO. AF_10/2022</t>
  </si>
  <si>
    <t>41.3.4.0.16.</t>
  </si>
  <si>
    <t>BRACADEIRA METALICA TIPO "D" DIAM. 1"</t>
  </si>
  <si>
    <t>41.3.4.0.17.</t>
  </si>
  <si>
    <t>41.3.4.0.18.</t>
  </si>
  <si>
    <t>41.3.4.0.19.</t>
  </si>
  <si>
    <t>COMP 639_SEE</t>
  </si>
  <si>
    <t>PARAFUSO AUTOPERFURANTE (GOINFRA)</t>
  </si>
  <si>
    <t>41.3.4.0.20.</t>
  </si>
  <si>
    <t>COMP 640_SEE</t>
  </si>
  <si>
    <t>CONECTOR PARALELO EM ALUMÍNIO C/ PARAFUSOS (GOINFRA)</t>
  </si>
  <si>
    <t>41.3.4.0.21.</t>
  </si>
  <si>
    <t>TERMINAL DE PRESSAO 35 MM2</t>
  </si>
  <si>
    <t>41.3.4.0.22.</t>
  </si>
  <si>
    <t>TERMINAL DE PRESSAO 50 MM2</t>
  </si>
  <si>
    <t>41.3.4.0.23.</t>
  </si>
  <si>
    <t>41.3.4.0.24.</t>
  </si>
  <si>
    <t>CONECTOR TIPO PARAFUSO FENDIDO 35 MM2</t>
  </si>
  <si>
    <t>41.3.4.0.25.</t>
  </si>
  <si>
    <t>VERGALHAO ROSCA TOTAL D=5/16"</t>
  </si>
  <si>
    <t>41.3.4.0.26.</t>
  </si>
  <si>
    <t>COMP 038_SEE</t>
  </si>
  <si>
    <t>SUPORTE GUIA SIMPLES COM ROLDANA PARA CORDOALHA 35MM2 SPDA COM PARAFUSOS (GOINFRA + SINAPI)</t>
  </si>
  <si>
    <t>41.3.4.0.27.</t>
  </si>
  <si>
    <t>CAPTOR TIPO FRANKLIN PARA SPDA - FORNECIMENTO E INSTALAÇÃO. AF_12/2017</t>
  </si>
  <si>
    <t>41.3.5.</t>
  </si>
  <si>
    <t>QUADRO DE COMANDO DE MOTORES, INCÊNDIO 7,5CV</t>
  </si>
  <si>
    <t>41.3.5.0.1.</t>
  </si>
  <si>
    <t>CAIXA DE PASSAGEM METÁLICA DE EMBUTIR 15X15X8 CM</t>
  </si>
  <si>
    <t>41.3.5.0.2.</t>
  </si>
  <si>
    <t>BUCHA E ARRUELA METALICA DIAM. 1.1/2"</t>
  </si>
  <si>
    <t>41.3.5.0.3.</t>
  </si>
  <si>
    <t>COMP 544_SEE</t>
  </si>
  <si>
    <t>RELE DE NÍVEL (GOINFRA + ORSE)</t>
  </si>
  <si>
    <t>41.3.5.0.4.</t>
  </si>
  <si>
    <t>BOTOEIRA "LIGA-DESLIGA" PARA INSTALAÇÃO EM PORTA  DE QUADRO</t>
  </si>
  <si>
    <t>41.3.5.0.5.</t>
  </si>
  <si>
    <t>CHAVE DE PARTIDA DE MOTOR TRIFÁSICO C/RELE FALTA DE FASE 7 1/2CV</t>
  </si>
  <si>
    <t>41.3.5.0.6.</t>
  </si>
  <si>
    <t>41.3.5.0.7.</t>
  </si>
  <si>
    <t>DISJUNTOR TRIPOLAR TIPO DIN, CORRENTE NOMINAL DE 10A - FORNECIMENTO E INSTALAÇÃO. AF_10/2020</t>
  </si>
  <si>
    <t>41.3.5.0.8.</t>
  </si>
  <si>
    <t>41.3.5.0.9.</t>
  </si>
  <si>
    <t>CONTATOR TRIPOLAR - 25A, 500V NOMINAL, 220V COMANDO, CATEGORIA AC-3.</t>
  </si>
  <si>
    <t>41.3.5.0.10.</t>
  </si>
  <si>
    <t>CHAVE TRIPOLAR TIPO PACCO 40A</t>
  </si>
  <si>
    <t>41.3.5.0.11.</t>
  </si>
  <si>
    <t>41.3.5.0.12.</t>
  </si>
  <si>
    <t>CHAVE DE BOIA AUTOMÁTICA - 15A/250V</t>
  </si>
  <si>
    <t>41.3.5.0.13.</t>
  </si>
  <si>
    <t>41.3.5.0.14.</t>
  </si>
  <si>
    <t>41.3.5.0.15.</t>
  </si>
  <si>
    <t>BORNE TERMINAL SAK 10 MM2</t>
  </si>
  <si>
    <t>41.3.5.0.16.</t>
  </si>
  <si>
    <t>CABO DE COBRE FLEXÍVEL ISOLADO, 10 MM², ANTI-CHAMA 0,6/1,0 KV, PARA DISTRIBUIÇÃO - FORNECIMENTO E INSTALAÇÃO. AF_12/2015</t>
  </si>
  <si>
    <t>41.3.5.0.17.</t>
  </si>
  <si>
    <t>ELETRODUTO DE PVC RIGIDO DIAMETRO 1.1/2"</t>
  </si>
  <si>
    <t>41.3.5.0.18.</t>
  </si>
  <si>
    <t>41.3.5.0.19.</t>
  </si>
  <si>
    <t>41.3.6.</t>
  </si>
  <si>
    <t>QUADRO DE COMANDO DE MOTORES, RESERV. ENTERRADO</t>
  </si>
  <si>
    <t>41.3.6.0.1.</t>
  </si>
  <si>
    <t>CAIXA PARA QUADRO DE COMANDO METÁLICA DE SOBREPOR 40X30X20 CM</t>
  </si>
  <si>
    <t>41.3.6.0.2.</t>
  </si>
  <si>
    <t>41.3.6.0.3.</t>
  </si>
  <si>
    <t>41.3.6.0.4.</t>
  </si>
  <si>
    <t>CHAVE DE PARTIDA DE MOTOR TRIFÁSICO C/RELE FALTA DE FASE 5CV</t>
  </si>
  <si>
    <t>41.3.6.0.5.</t>
  </si>
  <si>
    <t>CHAVE DE PARTIDA DE MOTOR TRIFÁSICO C/RELE FALTA DE FASE 1 CV</t>
  </si>
  <si>
    <t>41.3.6.0.6.</t>
  </si>
  <si>
    <t>41.3.6.0.7.</t>
  </si>
  <si>
    <t>41.3.6.0.8.</t>
  </si>
  <si>
    <t>41.3.6.0.9.</t>
  </si>
  <si>
    <t>BORNE TERMINAL SAK 4 MM2</t>
  </si>
  <si>
    <t>41.3.6.0.10.</t>
  </si>
  <si>
    <t>41.3.6.0.11.</t>
  </si>
  <si>
    <t>41.3.6.0.12.</t>
  </si>
  <si>
    <t>41.3.6.0.13.</t>
  </si>
  <si>
    <t>41.3.6.0.14.</t>
  </si>
  <si>
    <t>41.3.6.0.15.</t>
  </si>
  <si>
    <t>CONTATOR TRIPOLAR - 32A, 500V NOMINAL, COMANDO 220V, CATEGORIA AC-3.</t>
  </si>
  <si>
    <t>41.3.7.</t>
  </si>
  <si>
    <t>CIRC. DE COMANDO E ACIONAMENTO SISTEMA DE COMB. A INCÊNDIO</t>
  </si>
  <si>
    <t>41.3.7.0.1.</t>
  </si>
  <si>
    <t>41.3.7.0.2.</t>
  </si>
  <si>
    <t>41.3.7.0.3.</t>
  </si>
  <si>
    <t>41.3.7.0.4.</t>
  </si>
  <si>
    <t>41.3.7.0.5.</t>
  </si>
  <si>
    <t>41.3.7.0.6.</t>
  </si>
  <si>
    <t>41.3.7.0.7.</t>
  </si>
  <si>
    <t>41.3.7.0.8.</t>
  </si>
  <si>
    <t>41.3.7.0.9.</t>
  </si>
  <si>
    <t>41.3.7.0.10.</t>
  </si>
  <si>
    <t>41.4.</t>
  </si>
  <si>
    <t>41.4.1.</t>
  </si>
  <si>
    <t>41.4.1.0.1.</t>
  </si>
  <si>
    <t>PORTÃO DE ABRIR 02 FOLHAS DE FERRO REDONDO PT-6 C/FERRAGENS</t>
  </si>
  <si>
    <t>41.5.</t>
  </si>
  <si>
    <t>41.5.1.</t>
  </si>
  <si>
    <t>41.5.1.0.1.</t>
  </si>
  <si>
    <t>41.5.1.0.2.</t>
  </si>
  <si>
    <t>41.6.</t>
  </si>
  <si>
    <t>41.6.1.</t>
  </si>
  <si>
    <t>41.6.1.0.1.</t>
  </si>
  <si>
    <t>41.7.</t>
  </si>
  <si>
    <t>41.7.1.</t>
  </si>
  <si>
    <t>41.7.1.0.1.</t>
  </si>
  <si>
    <t>41.7.1.0.2.</t>
  </si>
  <si>
    <t>41.8.</t>
  </si>
  <si>
    <t>41.8.1.</t>
  </si>
  <si>
    <t>41.8.1.0.1.</t>
  </si>
  <si>
    <t>PROJETO DE INSTALAÇÕES HIDROSSANITÁRIAS</t>
  </si>
  <si>
    <t>42.1.</t>
  </si>
  <si>
    <t>42.1.0.0.1.</t>
  </si>
  <si>
    <t>42.1.0.0.2.</t>
  </si>
  <si>
    <t>42.2.</t>
  </si>
  <si>
    <t>42.2.1.</t>
  </si>
  <si>
    <t>42.2.1.1.</t>
  </si>
  <si>
    <t>42.2.1.1.1.</t>
  </si>
  <si>
    <t>VASO SANITÁRIO CONVENCIONAL (1ª LINHA)</t>
  </si>
  <si>
    <t>42.2.1.1.2.</t>
  </si>
  <si>
    <t>42.2.1.1.3.</t>
  </si>
  <si>
    <t>42.2.1.1.4.</t>
  </si>
  <si>
    <t>42.2.1.1.5.</t>
  </si>
  <si>
    <t>42.2.1.1.6.</t>
  </si>
  <si>
    <t>42.2.1.1.7.</t>
  </si>
  <si>
    <t>42.2.1.2.</t>
  </si>
  <si>
    <t>42.2.1.2.1.</t>
  </si>
  <si>
    <t>42.2.1.2.2.</t>
  </si>
  <si>
    <t>42.2.1.2.3.</t>
  </si>
  <si>
    <t>TORNEIRA DE MESA PARA LAVATÓRIO DIÂMETRO DE 1/2"</t>
  </si>
  <si>
    <t>42.2.1.2.4.</t>
  </si>
  <si>
    <t>42.2.1.2.5.</t>
  </si>
  <si>
    <t>CUBA DE LOUCA DE EMBUTIR OVAL MÉDIA</t>
  </si>
  <si>
    <t>42.2.1.3.</t>
  </si>
  <si>
    <t>42.2.1.3.1.</t>
  </si>
  <si>
    <t>REGISTRO DE GAVETA C/CANOPLA DIAMETRO 3/4"</t>
  </si>
  <si>
    <t>42.2.1.3.2.</t>
  </si>
  <si>
    <t>REGISTRO DE GAVETA C/CANOPLA DIAMETRO 1.1/2"</t>
  </si>
  <si>
    <t>42.2.1.3.3.</t>
  </si>
  <si>
    <t>REGISTRO DE ESFERA DIAMETRO 2.1/2"</t>
  </si>
  <si>
    <t>42.2.1.3.4.</t>
  </si>
  <si>
    <t>REGISTRO DE PRESSAO C/CANOPLA CROMADA DIAM.3/4"</t>
  </si>
  <si>
    <t>42.2.1.4.</t>
  </si>
  <si>
    <t>CHUVEIROS</t>
  </si>
  <si>
    <t>42.2.1.4.1.</t>
  </si>
  <si>
    <t>42.2.1.4.2.</t>
  </si>
  <si>
    <t>42.2.2.</t>
  </si>
  <si>
    <t>42.2.2.1.</t>
  </si>
  <si>
    <t>42.2.2.1.1.</t>
  </si>
  <si>
    <t>42.2.2.1.2.</t>
  </si>
  <si>
    <t>42.2.2.1.3.</t>
  </si>
  <si>
    <t>42.2.2.1.4.</t>
  </si>
  <si>
    <t>TUBO SOLDAVEL PVC MARROM DIAM. 75 MM</t>
  </si>
  <si>
    <t>42.2.2.2.</t>
  </si>
  <si>
    <t>42.2.2.2.1.</t>
  </si>
  <si>
    <t>42.2.2.2.2.</t>
  </si>
  <si>
    <t>42.2.2.2.3.</t>
  </si>
  <si>
    <t>ADAPTADOR SOLDAVEL CURTO COM BOLSA E ROSCA PARA REGISTRO 75X2.1/2"</t>
  </si>
  <si>
    <t>42.2.2.2.4.</t>
  </si>
  <si>
    <t>COMP 347_SEE</t>
  </si>
  <si>
    <t>ADAPTADOR PVC SOLDAVEL, COM FLANGES LIVRES, 75 MM X 2 1/2", PARA CAIXA D' AGUA (GOINFRA + SINAPI)</t>
  </si>
  <si>
    <t>42.2.2.3.</t>
  </si>
  <si>
    <t>42.2.2.3.1.</t>
  </si>
  <si>
    <t>42.2.2.3.2.</t>
  </si>
  <si>
    <t>LUVA, PVC, SOLDÁVEL, DN 50 MM, INSTALADO EM RESERVAÇÃO DE ÁGUA DE EDIFICAÇÃO QUE POSSUA RESERVATÓRIO DE FIBRA/FIBROCIMENTO   FORNECIMENTO E INSTALAÇÃO. AF_06/2016</t>
  </si>
  <si>
    <t>42.2.2.3.3.</t>
  </si>
  <si>
    <t>LUVA, PVC, SOLDÁVEL, DN 75 MM, INSTALADO EM RESERVAÇÃO DE ÁGUA DE EDIFICAÇÃO QUE POSSUA RESERVATÓRIO DE FIBRA/FIBROCIMENTO   FORNECIMENTO E INSTALAÇÃO. AF_06/2016</t>
  </si>
  <si>
    <t>42.2.2.4.</t>
  </si>
  <si>
    <t>42.2.2.4.1.</t>
  </si>
  <si>
    <t>BUCHA DE REDUÇÃO SOLDÁVEL LONGA 75 X 50 MM</t>
  </si>
  <si>
    <t>42.2.2.4.2.</t>
  </si>
  <si>
    <t>42.2.2.5.</t>
  </si>
  <si>
    <t>42.2.2.5.1.</t>
  </si>
  <si>
    <t>42.2.2.5.2.</t>
  </si>
  <si>
    <t>42.2.2.5.3.</t>
  </si>
  <si>
    <t>42.2.2.6.</t>
  </si>
  <si>
    <t>42.2.2.6.1.</t>
  </si>
  <si>
    <t>42.2.2.6.2.</t>
  </si>
  <si>
    <t>42.2.2.6.3.</t>
  </si>
  <si>
    <t>TE DE REDUCAO 90 GRAUS SOLDAVEL 75 X 50 MM</t>
  </si>
  <si>
    <t>42.2.2.6.4.</t>
  </si>
  <si>
    <t>TE 90 GRAUS SOLDAVEL COM BUCHA DE LATÃO NA BOLSA CENTRAL 25 X 25 X 1/2"</t>
  </si>
  <si>
    <t>42.2.2.7.</t>
  </si>
  <si>
    <t>42.2.2.7.1.</t>
  </si>
  <si>
    <t>42.2.2.7.2.</t>
  </si>
  <si>
    <t>42.2.2.8.</t>
  </si>
  <si>
    <t>42.2.2.8.1.</t>
  </si>
  <si>
    <t>CURVA 90 GRAUS, PVC, SOLDÁVEL, DN 75MM, INSTALADO EM PRUMADA DE ÁGUA - FORNECIMENTO E INSTALAÇÃO. AF_06/2022</t>
  </si>
  <si>
    <t>42.2.3.</t>
  </si>
  <si>
    <t>42.2.3.1.</t>
  </si>
  <si>
    <t>42.2.3.1.1.</t>
  </si>
  <si>
    <t>CAIXA SIFONADA, PVC, DN 100 X 100 X 50 MM, JUNTA ELÁSTICA, FORNECIDA E INSTALADA EM RAMAL DE DESCARGA OU EM RAMAL DE ESGOTO SANITÁRIO. AF_08/2022</t>
  </si>
  <si>
    <t>42.2.3.1.2.</t>
  </si>
  <si>
    <t>RALO SIFONADO, PVC, DN 100 X 40 MM, JUNTA SOLDÁVEL, FORNECIDO E INSTALADO EM RAMAL DE DESCARGA OU EM RAMAL DE ESGOTO SANITÁRIO. AF_08/2022</t>
  </si>
  <si>
    <t>42.2.3.1.3.</t>
  </si>
  <si>
    <t>GRELHA REDONDA ACO INOX SIMPLES DIAM. 100 MM</t>
  </si>
  <si>
    <t>42.2.3.2.</t>
  </si>
  <si>
    <t>42.2.3.2.1.</t>
  </si>
  <si>
    <t>42.2.3.3.</t>
  </si>
  <si>
    <t>42.2.3.3.1.</t>
  </si>
  <si>
    <t>42.2.3.3.2.</t>
  </si>
  <si>
    <t>42.2.3.3.3.</t>
  </si>
  <si>
    <t>42.2.3.3.4.</t>
  </si>
  <si>
    <t>42.2.3.3.5.</t>
  </si>
  <si>
    <t>42.2.3.3.6.</t>
  </si>
  <si>
    <t>42.2.3.4.</t>
  </si>
  <si>
    <t>42.2.3.4.1.</t>
  </si>
  <si>
    <t>JUNCAO SIMPLES DIAMETRO 50 X 50 MM (ESGOTO)</t>
  </si>
  <si>
    <t>42.2.3.4.2.</t>
  </si>
  <si>
    <t>42.2.3.5.</t>
  </si>
  <si>
    <t>42.2.3.5.1.</t>
  </si>
  <si>
    <t>42.2.3.5.2.</t>
  </si>
  <si>
    <t>42.2.3.5.3.</t>
  </si>
  <si>
    <t>42.2.3.6.</t>
  </si>
  <si>
    <t>42.2.3.6.1.</t>
  </si>
  <si>
    <t>42.2.3.7.</t>
  </si>
  <si>
    <t>42.2.3.7.1.</t>
  </si>
  <si>
    <t>42.2.3.7.2.</t>
  </si>
  <si>
    <t>42.2.3.7.3.</t>
  </si>
  <si>
    <t>42.2.4.</t>
  </si>
  <si>
    <t>42.2.4.0.1.</t>
  </si>
  <si>
    <t>42.2.4.0.2.</t>
  </si>
  <si>
    <t>PROJETO DE PREVENÇÃO E COMBATE A INCÊNDIO</t>
  </si>
  <si>
    <t>43.1.</t>
  </si>
  <si>
    <t>43.1.0.0.1.</t>
  </si>
  <si>
    <t>43.1.0.0.2.</t>
  </si>
  <si>
    <t>43.2.</t>
  </si>
  <si>
    <t>INSTALAÇÕES ESPECIAIS</t>
  </si>
  <si>
    <t>43.2.1.</t>
  </si>
  <si>
    <t>PREVENÇÃO E COMBATE A INCÊNDIO</t>
  </si>
  <si>
    <t>43.2.1.0.1.</t>
  </si>
  <si>
    <t>COMP 040_SEE</t>
  </si>
  <si>
    <t>CONJUNTO MOTOR-BOMBA ELÉTRICA TRIFÁSICO 380/220 V PARA VZ= 24,33 M³/H, HM= 46,24 M POTÊNCIA= 7,5 CV (GOINFRA + COT)</t>
  </si>
  <si>
    <t>43.2.1.0.2.</t>
  </si>
  <si>
    <t>RESERVATÓRIO METALICO TIPO TAÇA EM AÇO PATINÁVEL - V=20M3-COLUNA SECA H=6M+FUNDAÇÃO+LOGOTIPO</t>
  </si>
  <si>
    <t>43.2.1.0.3.</t>
  </si>
  <si>
    <t>CURVA DE 90 GRAUS AÇO GALVANIZADO DIAM. 2.1/2"</t>
  </si>
  <si>
    <t>43.2.1.0.4.</t>
  </si>
  <si>
    <t>REGISTRO DE GAVETA BRUTO DIAMETRO 2.1/2"</t>
  </si>
  <si>
    <t>43.2.1.0.5.</t>
  </si>
  <si>
    <t>TUBO FERRO GALVANIZADO 2.1/2"</t>
  </si>
  <si>
    <t>43.2.1.0.6.</t>
  </si>
  <si>
    <t>EXTINTOR PO QUIMICO SECO (6 KG) - CAPACIDADE EXTINTORA 20 BC</t>
  </si>
  <si>
    <t>43.2.1.0.7.</t>
  </si>
  <si>
    <t>EXTINTOR MULTI USO EM PO A B C (6 KG) - CAPACIDADE EXTINTORA 3A 20BC</t>
  </si>
  <si>
    <t>43.2.1.0.8.</t>
  </si>
  <si>
    <t>CAIXA DE INCÊNDIO METÁLICA COM SUPORTE PARA MANGUEIRA, TAMPA E MURETA 17X60X90 CM C/PINTURA</t>
  </si>
  <si>
    <t>43.2.1.0.9.</t>
  </si>
  <si>
    <t>MANGUEIRA DE INCÊNDIO DI=38 MM TIPO 2 COMP. = 15 M</t>
  </si>
  <si>
    <t>43.2.1.0.10.</t>
  </si>
  <si>
    <t>ESGUICHO REGULÁVEL 1.1/2"</t>
  </si>
  <si>
    <t>43.2.1.0.11.</t>
  </si>
  <si>
    <t>ADAPTADOR PARA ENGATE STORZ 2.1/2" X 1.1/2"</t>
  </si>
  <si>
    <t>43.2.1.0.12.</t>
  </si>
  <si>
    <t>REGISTRO GLOBO ANGULAR 2.1/2"</t>
  </si>
  <si>
    <t>43.2.1.0.13.</t>
  </si>
  <si>
    <t>TAMPÃO CEGO COM CORRENTE 2.1/2"</t>
  </si>
  <si>
    <t>43.2.1.0.14.</t>
  </si>
  <si>
    <t>TANQUE DE PRESSÃO DE 10 L</t>
  </si>
  <si>
    <t>43.2.1.0.15.</t>
  </si>
  <si>
    <t>PRESSOSTATO 50 A 80 PSI</t>
  </si>
  <si>
    <t>43.2.1.0.16.</t>
  </si>
  <si>
    <t>MANOMETRO - 0 A 10 KG/CM2</t>
  </si>
  <si>
    <t>43.2.1.0.17.</t>
  </si>
  <si>
    <t>NIPLE DUPLO FERRO GALVANIZADO 2.1/2"</t>
  </si>
  <si>
    <t>43.2.1.0.18.</t>
  </si>
  <si>
    <t>NIPLE, EM FERRO GALVANIZADO, DN 65 (2 1/2"), CONEXÃO ROSQUEADA, INSTALADO EM REDE DE ALIMENTAÇÃO PARA HIDRANTE - FORNECIMENTO E INSTALAÇÃO. AF_10/2020</t>
  </si>
  <si>
    <t>43.2.1.0.19.</t>
  </si>
  <si>
    <t>VÁLVULA DE RETENÇÃO HORIZONTAL 2.1/2"</t>
  </si>
  <si>
    <t>43.2.1.0.20.</t>
  </si>
  <si>
    <t>COMP 017_SEE</t>
  </si>
  <si>
    <t>REDUCAO GIRATÓRIA TIPO STORZ LATAO P/ INST. PREDIAL COMBATE A INCENDIO ENGATE RAPIDO 2.1/2" X 1.1/2" (GOINFRA + SINAPI)</t>
  </si>
  <si>
    <t>43.2.1.0.21.</t>
  </si>
  <si>
    <t>COMP 018_SEE</t>
  </si>
  <si>
    <r>
      <rPr>
        <sz val="10"/>
        <rFont val="Times New Roman"/>
        <family val="1"/>
      </rPr>
      <t>CHAVE DUPLA P/ CONEXÕES TIPO STORZ EM LATÃO ENGATE RÁPIDO 1 1/2" X 2 1/2" (GOINFRA
+ SINAPI)</t>
    </r>
  </si>
  <si>
    <t>43.2.1.0.22.</t>
  </si>
  <si>
    <t>COMP 087_SEE</t>
  </si>
  <si>
    <t>REGISTRO DE GAVETA COM HASTE ASCENDENTE DE BRONZE 2 1/2" (GOINFRA + COT)</t>
  </si>
  <si>
    <t>43.2.1.0.23.</t>
  </si>
  <si>
    <t>TÊ DE FERRO GALVANIZADO 90º X 2 1/2"</t>
  </si>
  <si>
    <t>43.2.1.0.24.</t>
  </si>
  <si>
    <t>COMP 030_SEE</t>
  </si>
  <si>
    <t>COTOVELO DE FERRO GALV. 90° X 2 1/2" (GOINFRA + SINAPI)</t>
  </si>
  <si>
    <t>43.2.1.0.25.</t>
  </si>
  <si>
    <t>COMP 077_SEE</t>
  </si>
  <si>
    <t>UNIAO FERRO GALV C/ASSENTO CONICO BRONZE 2 1/2" (GOINFRA + SINAPI)</t>
  </si>
  <si>
    <t>43.2.1.0.26.</t>
  </si>
  <si>
    <t>ADAPTADOR COM FLANGES LIVRES, PVC, SOLDÁVEL LONGO, DN 75 MM X 2 1/2 , INSTALADO EM RESERVAÇÃO DE ÁGUA DE EDIFICAÇÃO QUE POSSUA RESERVATÓRIO DE FIBRA/FIBROCIMENTO   FORNECIMENTO E INSTALAÇÃO. AF_06/2016</t>
  </si>
  <si>
    <t>43.2.1.0.27.</t>
  </si>
  <si>
    <t>COMP 022_SEE</t>
  </si>
  <si>
    <t>TAMPÃO FOFO 40X50CM C/INSCRIÇÃO (GOINFRA + SINAPI)</t>
  </si>
  <si>
    <t>43.2.1.0.28.</t>
  </si>
  <si>
    <t>COMP 546_SEE</t>
  </si>
  <si>
    <t>BUJÃO DE REBORDO 2.1/2" (GOINFRA + SINAPI)</t>
  </si>
  <si>
    <t>43.2.1.0.29.</t>
  </si>
  <si>
    <t>COMP 186_SEE</t>
  </si>
  <si>
    <t>BOTOEIRA BOMBA DE INCÊNDIO COM MARTELO CONVENCIONAL / ANALÓGICA - FORNECIMENTO E INSTALAÇÃO (GOINFRA + ORSE)</t>
  </si>
  <si>
    <t>43.2.1.0.30.</t>
  </si>
  <si>
    <t>COMP 188_SEE</t>
  </si>
  <si>
    <t>ACIONADOR MANUAL DE ALARME CONVENCIONAL, TIPO "APERTE AQUI" - FORNECIMENTO E INSTALAÇÃO (GOINFRA + ORSE)</t>
  </si>
  <si>
    <t>43.2.1.0.31.</t>
  </si>
  <si>
    <t>COMP 190_SEE</t>
  </si>
  <si>
    <t>CENTRAL DE ALARME E DETECÇÃO DE INCENDIO, COM 01 BATERIA, CAPACIDADE: 2 BATERIAS, 8 LAÇOS (20 DISPOSITIVOS CADA), COM 2 LINHAS - FORNECIMENTO E INSTALAÇÃO (GOINFRA + ORSE)</t>
  </si>
  <si>
    <t>43.2.1.0.32.</t>
  </si>
  <si>
    <t>LUMINÁRIA DE EMERGÊNCIA, COM 30 LÂMPADAS LED DE 2 W, SEM REATOR - FORNECIMENTO E INSTALAÇÃO. AF_02/2020</t>
  </si>
  <si>
    <t>43.2.1.0.33.</t>
  </si>
  <si>
    <t>SIRENE METALICA ALCANCE 500 M</t>
  </si>
  <si>
    <t>43.2.1.0.34.</t>
  </si>
  <si>
    <t>COMP 024_SEE</t>
  </si>
  <si>
    <t>SINALIZADOR FOTOLUMINESCENTE PARA EXTINTOR (GOINFRA + SINAPI)</t>
  </si>
  <si>
    <t>43.2.1.0.35.</t>
  </si>
  <si>
    <t>COMP 025_SEE</t>
  </si>
  <si>
    <t>SINALIZADOR FOTOLUMINESCENTE DE EMERGÊNCIA (GOINFRA + SINAPI)</t>
  </si>
  <si>
    <t>43.2.1.0.36.</t>
  </si>
  <si>
    <t>COMP 412_SEE</t>
  </si>
  <si>
    <t>PLACA DE SINALIZAÇÃO EM PVC COD 17 - (316X158) MENSAGEM "SAÍDA" (GOINFRA + SINAPI)</t>
  </si>
  <si>
    <t>43.2.1.0.37.</t>
  </si>
  <si>
    <t>COMP 041_SEE</t>
  </si>
  <si>
    <t>CASA DE BOMBAS - EXCLUSO INSTALAÇÕES ELÉTRICAS, HIDROSANITÁRIAS E ESPECIAIS (GOINFRA + SINAPI)</t>
  </si>
  <si>
    <r>
      <rPr>
        <b/>
        <sz val="10"/>
        <rFont val="Times New Roman"/>
        <family val="1"/>
      </rPr>
      <t xml:space="preserve">OBS: </t>
    </r>
    <r>
      <rPr>
        <sz val="10"/>
        <rFont val="Times New Roman"/>
        <family val="1"/>
      </rPr>
      <t>OS QUANTITATIVOS DE MATERIAIS  DAS INSTALAÇÕES HIDROSSANITÁRIAS, ELÉTRICAS E ESPECIAIS SÃO FORNECIDOS PELOS PROFISSIONAIS RESPONSÁVEIS PELOS RESPECTIVOS PROJETOS.</t>
    </r>
  </si>
  <si>
    <t>VALOR BDI (20,34%)</t>
  </si>
  <si>
    <t>TOTAL ORÇAMENTO</t>
  </si>
  <si>
    <t>CUSTO POR M2 ³</t>
  </si>
  <si>
    <t>MATERIAL S/ BDI</t>
  </si>
  <si>
    <t>MÃO DE OBRA S/ BDI</t>
  </si>
  <si>
    <r>
      <rPr>
        <b/>
        <sz val="10"/>
        <rFont val="Times New Roman"/>
        <family val="1"/>
      </rPr>
      <t xml:space="preserve">(1) </t>
    </r>
    <r>
      <rPr>
        <i/>
        <sz val="10"/>
        <rFont val="Times New Roman"/>
        <family val="1"/>
      </rPr>
      <t xml:space="preserve">Conforme previsto pelo DECRETO Nº 7.983, DE 8 DE ABRIL DE 2013, os preços adotados são aqueles constantes dos sistemas de referência indicados. Justifica-se o uso dos preços destas composições de custos unitários devido ao seu valor ser menor à mediana de seus correspondentes na tabela SINAPI;
(2) Optou-se pelo uso das composições de custos da GOINFRA para itens não presentes na SINAPI;
(3) Para itens da GOINFRA, os vidros não estão inclusos nas esquadrias e já foram considerados os custos de contramarco para as esquadrias de alumínio;
(4) Nos casos em que houver execução de granitina e omissão do item GOINFRA 221102, considerou-se que o quantitativo para o rodapé, de altura igual a 7cm, foi incorporado na área de piso;
</t>
    </r>
    <r>
      <rPr>
        <b/>
        <sz val="10"/>
        <rFont val="Times New Roman"/>
        <family val="1"/>
      </rPr>
      <t xml:space="preserve">(5) </t>
    </r>
    <r>
      <rPr>
        <i/>
        <sz val="10"/>
        <rFont val="Times New Roman"/>
        <family val="1"/>
      </rPr>
      <t>O custo unitário aproximado por metro quadrado é calculado dividindo-se o valor total do orçamento pela área total de construção.</t>
    </r>
  </si>
  <si>
    <t>Preço unitário total</t>
  </si>
  <si>
    <t>BDI: 0,00%</t>
  </si>
  <si>
    <t>Custo direto total (A) + (B) + (C) + (D) + (E)</t>
  </si>
  <si>
    <t xml:space="preserve">(C) Total: </t>
  </si>
  <si>
    <t xml:space="preserve">un    </t>
  </si>
  <si>
    <t>MESA VIBRATÓRIA DE 2X1M, MOTOR DE 1,5CV 2 POLOS COM 3.500 RPM, COM REGULAGEM DA VIBRAÇÃO. (MANUTENÇÃO E DEPRECIAÇÃO DO EQUIPAMENTO) - PREÇO DO EQUIPAMENTO NOVO DIVIDIDO POR 1000</t>
  </si>
  <si>
    <t xml:space="preserve">2399 </t>
  </si>
  <si>
    <t>FABRICAÇÃO / MONTAGEM</t>
  </si>
  <si>
    <t xml:space="preserve">2962 </t>
  </si>
  <si>
    <t xml:space="preserve">m3    </t>
  </si>
  <si>
    <t>AREIA GROSSA</t>
  </si>
  <si>
    <t xml:space="preserve">2804 </t>
  </si>
  <si>
    <t>DISCO DE DESBASTE 7/8" PARA CONCRETO/FERRO (1/4" X 7")</t>
  </si>
  <si>
    <t xml:space="preserve">1264 </t>
  </si>
  <si>
    <t xml:space="preserve">Kg    </t>
  </si>
  <si>
    <t>ELETRODO 2.5 OK</t>
  </si>
  <si>
    <t xml:space="preserve">2246 </t>
  </si>
  <si>
    <t>LIXA PARA FERRO Nº 100</t>
  </si>
  <si>
    <t xml:space="preserve">1672 </t>
  </si>
  <si>
    <t>MASSA PLASTICA</t>
  </si>
  <si>
    <t xml:space="preserve">2417 </t>
  </si>
  <si>
    <t>TUBO INDUSTRIAL 1.1/2" CHAPA 13 (2,25 MM)</t>
  </si>
  <si>
    <t xml:space="preserve">2421 </t>
  </si>
  <si>
    <t>DISCO DE CORTE DIAM. 5/8"- 10"</t>
  </si>
  <si>
    <t xml:space="preserve">1334 </t>
  </si>
  <si>
    <t>CIMENTO PORTLAND CPII-32</t>
  </si>
  <si>
    <t xml:space="preserve">1215 </t>
  </si>
  <si>
    <t>CHAPA PERFILADA Nº 14</t>
  </si>
  <si>
    <t xml:space="preserve">2370 </t>
  </si>
  <si>
    <t>BRITA Nº 0</t>
  </si>
  <si>
    <t xml:space="preserve">2387 </t>
  </si>
  <si>
    <t>Valor total</t>
  </si>
  <si>
    <t>Consumo</t>
  </si>
  <si>
    <t>Valor unitário</t>
  </si>
  <si>
    <t>Unidade</t>
  </si>
  <si>
    <t>(C) Materiais</t>
  </si>
  <si>
    <t>Código auxiliar</t>
  </si>
  <si>
    <t xml:space="preserve">(B) Total: </t>
  </si>
  <si>
    <t>PEDREIRO</t>
  </si>
  <si>
    <t xml:space="preserve">0004 </t>
  </si>
  <si>
    <t xml:space="preserve">OPERADOR DE BETONEIRA </t>
  </si>
  <si>
    <t xml:space="preserve">0032 </t>
  </si>
  <si>
    <t>SERVENTE</t>
  </si>
  <si>
    <t xml:space="preserve">0005 </t>
  </si>
  <si>
    <t>Custo Horário</t>
  </si>
  <si>
    <t>Encargos(%)</t>
  </si>
  <si>
    <t>Sal/Hora</t>
  </si>
  <si>
    <t>(B) Mãos-de-obra</t>
  </si>
  <si>
    <t xml:space="preserve">Unidade: M     </t>
  </si>
  <si>
    <t xml:space="preserve">Serviço: 271713 - MEIO FIO PD. GOINFRA EM CONC. PRÉ MOLD. RETO/CURVO (9v12X30X100CM),  FC28=30MPA COM ARGAM.(1CI:3ARMLC) P/ARREMATE DO REJUNT. - INCLUSO ESCAV./APILOAM./REATERRO E CONC.FC28= 10MPA P/ ASSENTAM. E CHUMBAMENTO </t>
  </si>
  <si>
    <t xml:space="preserve">AREIA MÉDIA </t>
  </si>
  <si>
    <t xml:space="preserve">0104 </t>
  </si>
  <si>
    <t xml:space="preserve">m2    </t>
  </si>
  <si>
    <t>GRANITO POLIDO PARA BANCADA 2 CM</t>
  </si>
  <si>
    <t xml:space="preserve">1421 </t>
  </si>
  <si>
    <t xml:space="preserve">Unidade: m2    </t>
  </si>
  <si>
    <t>Serviço: 271608 - BANCADA DE GRANITO C/ ESPELHO</t>
  </si>
  <si>
    <t>REFEICAO</t>
  </si>
  <si>
    <t xml:space="preserve">1941 </t>
  </si>
  <si>
    <t xml:space="preserve">Unidade: RE    </t>
  </si>
  <si>
    <t>Serviço: 271502 - CANTINA - (OBRAS CIVIS)</t>
  </si>
  <si>
    <t>CAFÉ DA MANHA (COMP. AUXILIAR)</t>
  </si>
  <si>
    <t xml:space="preserve">2537 </t>
  </si>
  <si>
    <t>Serviço: 271500 - CAFE DA MANHA</t>
  </si>
  <si>
    <t>BRITA Nº 2</t>
  </si>
  <si>
    <t xml:space="preserve">2497 </t>
  </si>
  <si>
    <t>BRITA Nº 1</t>
  </si>
  <si>
    <t xml:space="preserve">2386 </t>
  </si>
  <si>
    <t xml:space="preserve">m     </t>
  </si>
  <si>
    <t>TABUA PARA FORMA (30CM)</t>
  </si>
  <si>
    <t xml:space="preserve">2023 </t>
  </si>
  <si>
    <t xml:space="preserve">Unidade: m     </t>
  </si>
  <si>
    <t>Serviço: 271417 - CANALETA CONCRETO DESEMPENADO 5 CM PADRÃO GOINFRA (MEIA CANA)</t>
  </si>
  <si>
    <t>TIJOLO COMUM MACIÇO (4,5x9x19cm)</t>
  </si>
  <si>
    <t xml:space="preserve">2033 </t>
  </si>
  <si>
    <t>CAL HIDRATADA</t>
  </si>
  <si>
    <t xml:space="preserve">1221 </t>
  </si>
  <si>
    <t>Serviço: 271305 - BASE DE BANCADA REBOCADA</t>
  </si>
  <si>
    <t xml:space="preserve">l     </t>
  </si>
  <si>
    <t>TINTA LATEX ACRILICA - SEMI BRILHO</t>
  </si>
  <si>
    <t xml:space="preserve">2051 </t>
  </si>
  <si>
    <t>PREGO 18x24</t>
  </si>
  <si>
    <t xml:space="preserve">1861 </t>
  </si>
  <si>
    <t>PONTALETE 3x3"</t>
  </si>
  <si>
    <t xml:space="preserve">1858 </t>
  </si>
  <si>
    <t>POLIMENTO DE PISO GRANITINA/CONCRETO/ASSOALHO (COM POLITRIZ)</t>
  </si>
  <si>
    <t xml:space="preserve">1896 </t>
  </si>
  <si>
    <t>LIXA PARA PAREDE Nº 100</t>
  </si>
  <si>
    <t xml:space="preserve">1674 </t>
  </si>
  <si>
    <t>ARAME GALVANIZADO Nº 12 BWG</t>
  </si>
  <si>
    <t xml:space="preserve">2426 </t>
  </si>
  <si>
    <t>AÇO CA-60 B - 5,0 MM</t>
  </si>
  <si>
    <t xml:space="preserve">2448 </t>
  </si>
  <si>
    <t>AÇO CA-50 - 8,0 MM (5/16")</t>
  </si>
  <si>
    <t xml:space="preserve">2438 </t>
  </si>
  <si>
    <t>ARAME RECOZIDO 18 BWG</t>
  </si>
  <si>
    <t xml:space="preserve">0102 </t>
  </si>
  <si>
    <t>CARPINTEIRO</t>
  </si>
  <si>
    <t xml:space="preserve">0010 </t>
  </si>
  <si>
    <t>AJUDANTE</t>
  </si>
  <si>
    <t xml:space="preserve">0008 </t>
  </si>
  <si>
    <t>ARMADOR</t>
  </si>
  <si>
    <t xml:space="preserve">0006 </t>
  </si>
  <si>
    <t>PINTOR</t>
  </si>
  <si>
    <t xml:space="preserve">0018 </t>
  </si>
  <si>
    <t>OFICIAL "B"</t>
  </si>
  <si>
    <t xml:space="preserve">0025 </t>
  </si>
  <si>
    <t xml:space="preserve">Serviço: 271303 - BANCO DE CONCRETO POLIDO BASE EM ALVENARIA REBOCADA E PINTADA - PADRÃO GOINFRA </t>
  </si>
  <si>
    <t>ZARCAO/CROMATO DE ZINCO</t>
  </si>
  <si>
    <t xml:space="preserve">2212 </t>
  </si>
  <si>
    <t>COMPRESSOR DE 1,5HP-70L-140LB COM PISTOLA DE RESERVATÓRIO SUPERIOR E MANGUEIRA (MANUTENÇÃO E DEPRECIAÇÃO DO EQUIPAMENTO) - PREÇO DO EQUIPAMENTO NOVO DIVIDIDO POR 1.000</t>
  </si>
  <si>
    <t xml:space="preserve">2788 </t>
  </si>
  <si>
    <t xml:space="preserve">2957 </t>
  </si>
  <si>
    <t>DILUENTE NR 938 SUMARE/ DILUENTE NR410 RENNER  OU EQUIVALENTE</t>
  </si>
  <si>
    <t xml:space="preserve">2073 </t>
  </si>
  <si>
    <t>CABO DE ACO D=6,35 MM (CORDOALHA)</t>
  </si>
  <si>
    <t xml:space="preserve">2509 </t>
  </si>
  <si>
    <t>GRAMPO PARA CABO DE AÇO 1/4"</t>
  </si>
  <si>
    <t xml:space="preserve">2723 </t>
  </si>
  <si>
    <t>PRIMER SUPER-GALVITE</t>
  </si>
  <si>
    <t xml:space="preserve">2467 </t>
  </si>
  <si>
    <t>TUBO FERRO GALVANIZADO 2"</t>
  </si>
  <si>
    <t xml:space="preserve">H682 </t>
  </si>
  <si>
    <t>TUBO FERRO GALVANIZADO 3"</t>
  </si>
  <si>
    <t xml:space="preserve">H683 </t>
  </si>
  <si>
    <t>TUBO FERRO GALVANIZADO 4"</t>
  </si>
  <si>
    <t xml:space="preserve">H669 </t>
  </si>
  <si>
    <t>TINTA ESMALTE</t>
  </si>
  <si>
    <t xml:space="preserve">2055 </t>
  </si>
  <si>
    <t>DILUENTE AGUARRÁS</t>
  </si>
  <si>
    <t xml:space="preserve">1970 </t>
  </si>
  <si>
    <t xml:space="preserve">Unidade: CJ    </t>
  </si>
  <si>
    <t>Serviço: 271103 - CONJUNTO PARA VOLEIBOL EM FERRO GALVANIZADO COM PINTURA (2 SUPORTES)</t>
  </si>
  <si>
    <t xml:space="preserve">2956 </t>
  </si>
  <si>
    <t>FUNDO BRANCO FOSCO</t>
  </si>
  <si>
    <t xml:space="preserve">2699 </t>
  </si>
  <si>
    <t>MADEIRA DE LEI PARA TELHADO (ANGELIM VERMELHO)</t>
  </si>
  <si>
    <t xml:space="preserve">1704 </t>
  </si>
  <si>
    <t>LIXA PARA MADEIRA Nº 240</t>
  </si>
  <si>
    <t xml:space="preserve">2384 </t>
  </si>
  <si>
    <t>AÇO CA 25A D=20 MM</t>
  </si>
  <si>
    <t xml:space="preserve">2721 </t>
  </si>
  <si>
    <t>AÇO CA-25 - 6,3 MM (1/4") - BARRA LISA A-36</t>
  </si>
  <si>
    <t xml:space="preserve">2436 </t>
  </si>
  <si>
    <t>CHAPA DE AÇO DOBRADA Nº 10 (3,35 MM)</t>
  </si>
  <si>
    <t xml:space="preserve">2722 </t>
  </si>
  <si>
    <t>CANTONEIRA 1.1/2" X 1.1/2" CH. 3/16"</t>
  </si>
  <si>
    <t xml:space="preserve">2466 </t>
  </si>
  <si>
    <t xml:space="preserve">Observações: COEFICIENTE DE MANUTENÇÃO = 0,0306 E DE DEPRECIAÇÃO = 0,0234 - SOMOU OS DOIS PARA VER SE NA HORA DE REALIZAR A MULTIPLICAÇÃO DÁ UM VALOR ACIMA DE 0,00. </t>
  </si>
  <si>
    <t>Serviço: 271102 - TABELA PARA BASQUETE ESTRUTURA METÁLICA MADEIRA DE LEI (ASSENT./PINTADAS) ARO METÁLICO - 2 UNID.</t>
  </si>
  <si>
    <t xml:space="preserve">2955 </t>
  </si>
  <si>
    <t>TUBO FERRO GALVANIZADO 1.1/2"</t>
  </si>
  <si>
    <t xml:space="preserve">H690 </t>
  </si>
  <si>
    <t>Serviço: 271101 - TRAVES FERRO GALVANIZADO PARA FUTEBOL DE SALÃO PINTADAS - 3,00 x 2,00M - 2 UNID.</t>
  </si>
  <si>
    <t xml:space="preserve">2948 </t>
  </si>
  <si>
    <t>CHAPA PERFILADA 3/16"</t>
  </si>
  <si>
    <t xml:space="preserve">2719 </t>
  </si>
  <si>
    <t>CHAPA PERFILADA 1/4"</t>
  </si>
  <si>
    <t xml:space="preserve">2428 </t>
  </si>
  <si>
    <t>CHAPA DE AÇO DOBRADA Nº 11 (3,00 MM)</t>
  </si>
  <si>
    <t xml:space="preserve">2217 </t>
  </si>
  <si>
    <t>CHAPA DE AÇO DOBRADA Nº 13 (2,25 MM)</t>
  </si>
  <si>
    <t xml:space="preserve">2150 </t>
  </si>
  <si>
    <t>Serviço: 270889 - SUPORTE PADRÃO PARA TABELA BASQUETE EM "U" ENRIJECIDO- 2 UNID. (ASSENTADOS/PINTADOS)</t>
  </si>
  <si>
    <t>PLACA DE INAUGURACAO ACO ESCOVADO 60X120CM</t>
  </si>
  <si>
    <t xml:space="preserve">2822 </t>
  </si>
  <si>
    <t>BUCHA DE NYLON COM PARAFUSO - S6</t>
  </si>
  <si>
    <t xml:space="preserve">1174 </t>
  </si>
  <si>
    <t xml:space="preserve">Unidade: un    </t>
  </si>
  <si>
    <t>Serviço: 270804 - PLACA DE INAUGURAÇÃO AÇO ESCOVADO 60 X 120 CM</t>
  </si>
  <si>
    <t>DETERGENTE AMONIACAL (D=1,01 KG/L)</t>
  </si>
  <si>
    <t xml:space="preserve">2840 </t>
  </si>
  <si>
    <t>SABAO EM PO</t>
  </si>
  <si>
    <t xml:space="preserve">1971 </t>
  </si>
  <si>
    <t>ÁCIDO MURIÁTICO (D=1,2 KG/L)</t>
  </si>
  <si>
    <t xml:space="preserve">0110 </t>
  </si>
  <si>
    <t>Serviço: 270501 - LIMPEZA FINAL DE OBRA - (OBRAS CIVIS)</t>
  </si>
  <si>
    <t>TINTA POLIESPORTIVA</t>
  </si>
  <si>
    <t xml:space="preserve">1227 </t>
  </si>
  <si>
    <t>Serviço: 261703 - PINTURA TINTA POLIESPORTIVA - 2 DEMÃOS (PISOS E CIMENTADOS)</t>
  </si>
  <si>
    <t>Serviço: 261620 - LETREIRO MÉDIO A GRANDE PORTE EM PAREDE FEITO A PINCEL</t>
  </si>
  <si>
    <t>TINTA ADMIRAL ESMALTE SUMARE / REKOMAR FBR RENNER - (AMARELO/AZUL/VERDE) OU EQUIVALENTE</t>
  </si>
  <si>
    <t xml:space="preserve">2072 </t>
  </si>
  <si>
    <t>Serviço: 261609 - PINTURA ESMALTE ALQUIDICO ESTRUTURA METALICA 2 DEMAOS</t>
  </si>
  <si>
    <t>Serviço: 261602 - PINTURA TINTA ESMALTE PARA ESQUADRIAS DE FERRO C  FUNDO ANTICORROSIVO</t>
  </si>
  <si>
    <t>SELADOR ACRILICO</t>
  </si>
  <si>
    <t xml:space="preserve">2294 </t>
  </si>
  <si>
    <t>Serviço: 261550 - PINTURA TINTA ESMALTE SINTETICO PARA PAREDES - 2 DEMÃOS C/SELADOR</t>
  </si>
  <si>
    <t>TINTA PVA LATEX</t>
  </si>
  <si>
    <t xml:space="preserve">2052 </t>
  </si>
  <si>
    <t>Serviço: 261307 - PINTURA PVA LATEX 2 DEMAOS SEM SELADOR</t>
  </si>
  <si>
    <t>MASSA CORRIDA PVA</t>
  </si>
  <si>
    <t xml:space="preserve">1706 </t>
  </si>
  <si>
    <t>Serviço: 261300 - EMASSAMENTO COM MASSA PVA DUAS DEMAOS</t>
  </si>
  <si>
    <t>Serviço: 261001 - PINTURA LATEX ACRILICO 2 DEMAOS</t>
  </si>
  <si>
    <t>Serviço: 261000 - PINTURA LATEX ACRILICA 2 DEMAOS C/SELADOR</t>
  </si>
  <si>
    <t>Serviço: 260105 - REMOCAO DE PINTURA ANTIGA A OLEO OU ESMALTE</t>
  </si>
  <si>
    <t>Serviço: 260104 - REMOCAO DE PINTURA ANTIGA A LATEX</t>
  </si>
  <si>
    <t>ALMOXARIFE/APONTADOR</t>
  </si>
  <si>
    <t xml:space="preserve">0017 </t>
  </si>
  <si>
    <t xml:space="preserve">Unidade: H     </t>
  </si>
  <si>
    <t>Serviço: 250105 - ALMOXARIFE - (OBRAS CIVIS)</t>
  </si>
  <si>
    <t>ENCARREGADO</t>
  </si>
  <si>
    <t xml:space="preserve">0002 </t>
  </si>
  <si>
    <t>Serviço: 250103 - ENCARREGADO - (OBRAS CIVIS)</t>
  </si>
  <si>
    <t>ENGENHEIRO</t>
  </si>
  <si>
    <t xml:space="preserve">0001 </t>
  </si>
  <si>
    <t>Serviço: 250101 - ENGENHEIRO - (OBRAS CIVIS)</t>
  </si>
  <si>
    <t>PREGO 17 X 21</t>
  </si>
  <si>
    <t xml:space="preserve">2427 </t>
  </si>
  <si>
    <t>PARAFUSO COM BUCHA S-8</t>
  </si>
  <si>
    <t xml:space="preserve">2221 </t>
  </si>
  <si>
    <t>MADEIRA DE LEI/MAO OBRA/FAB./VERNIZ.(I=1,6)</t>
  </si>
  <si>
    <t xml:space="preserve">2698 </t>
  </si>
  <si>
    <t>MARCENEIRO</t>
  </si>
  <si>
    <t xml:space="preserve">0024 </t>
  </si>
  <si>
    <t>Serviço: 240106 - BATE CARTEIRA ENVERNIZADO E ASSENT. 2,5 X 12 CM</t>
  </si>
  <si>
    <t>BARRA DE APOIO EM AÇO INOX - 80 CM COM PARAFUSOS E BUCHAS PARA FIXAÇÃO</t>
  </si>
  <si>
    <t xml:space="preserve">H706 </t>
  </si>
  <si>
    <t>ENCANADOR</t>
  </si>
  <si>
    <t xml:space="preserve">0011 </t>
  </si>
  <si>
    <t xml:space="preserve">Serviço: 230176 - BARRA DE APOIO EM AÇO INOX - 80 CM </t>
  </si>
  <si>
    <t>BARRA DE APOIO EM AÇO INOX - 40 CM COM PARAFUSOS E BUCHAS PARA FIXAÇÃO</t>
  </si>
  <si>
    <t xml:space="preserve">H705 </t>
  </si>
  <si>
    <t>Serviço: 230174 - BARRA DE APOIO EM AÇO INOX - 40 CM</t>
  </si>
  <si>
    <t xml:space="preserve">PISO DE LADRILHO HIDRÁULICO COLORIDO MODELO TÁTIL ( ALERTA OU DIRECIONAL) </t>
  </si>
  <si>
    <t xml:space="preserve">2799 </t>
  </si>
  <si>
    <t>ARGAMASSA DE CIMENTO COLANTE</t>
  </si>
  <si>
    <t xml:space="preserve">2390 </t>
  </si>
  <si>
    <t>Serviço: 221126 - PISO DE LADRILHO HIDRÁULICO COLORIDO MODELO TÁTIL ( ALERTA OU DIRECIONAL) SEM LASTRO</t>
  </si>
  <si>
    <t xml:space="preserve">PISO DE BORRACHA COR PRETA MODELO TÁTIL ( ALERTA OU DIRECIONAL) </t>
  </si>
  <si>
    <t xml:space="preserve">2797 </t>
  </si>
  <si>
    <t>COLA FÓRMICA (1L = 0,83KG)</t>
  </si>
  <si>
    <t xml:space="preserve">1243 </t>
  </si>
  <si>
    <t>Serviço: 221122 - PISO DE BORRACHA COR PRETA MODELO TÁTIL ( ALERTA OU DIRECIONAL) INCLUSO CONTRAPISO (1CI:3ARML) C/ E=2CM E NATA DE CIMENTO</t>
  </si>
  <si>
    <t>RASPAGEM E APLICAÇÃO DE RESINA ACRILÍCA (2 DEMAOS)</t>
  </si>
  <si>
    <t xml:space="preserve">2226 </t>
  </si>
  <si>
    <t>Serviço: 221104 - RASPAGEM E APLICAÇÃO RESINA ACRÍLICA DUAS DEMÃOS</t>
  </si>
  <si>
    <t>RODAPE FUNDIDO DE GRANITINA 7 CM</t>
  </si>
  <si>
    <t xml:space="preserve">2224 </t>
  </si>
  <si>
    <t>Serviço: 221102 - RODAPÉ FUNDIDO DE GRANITINA 7CM</t>
  </si>
  <si>
    <t>PISO FUNDIDO DE GRANITINA 8MM(COM JUNTA 27 MM /GRANA /CERA/MAO OBRA)</t>
  </si>
  <si>
    <t xml:space="preserve">2223 </t>
  </si>
  <si>
    <t>Serviço: 221101 - GRANITINA 8MM FUNDIDA COM CONTRAPISO (1CI:3ARML) E=2CM E JUNTA PLASTICA 27MM</t>
  </si>
  <si>
    <t>OXIDO DE FERRO</t>
  </si>
  <si>
    <t xml:space="preserve">1803 </t>
  </si>
  <si>
    <t>Serviço: 220902 - RODAPE DE MASSA (ICI:3 ARMG)</t>
  </si>
  <si>
    <t>CERAMICA 45x45 (DIMENSÃO APROXIMADA) - PISO PEI MAIOR OU IGUAL A 4</t>
  </si>
  <si>
    <t xml:space="preserve">1231 </t>
  </si>
  <si>
    <t>ARGAMASSA DE REJUNTAMENTO</t>
  </si>
  <si>
    <t xml:space="preserve">2690 </t>
  </si>
  <si>
    <t>AZULEJISTA</t>
  </si>
  <si>
    <t xml:space="preserve">0028 </t>
  </si>
  <si>
    <t>Serviço: 220309 - PISO EM CERÂMICA PEI MAIOR OU IGUAL A 4 COM CONTRA PISO (1CI:3ARML) E ARGAMASSA COLANTE</t>
  </si>
  <si>
    <t>Serviço: 220102 - PISO CONCRETO DESEMPENADO ESPESSURA = 5 CM  1:2,5:3,5</t>
  </si>
  <si>
    <t>ADITIVO IMPERMEABILIZANTE DE PEGA NORMAL PARA ARGAMASSA E CONCRETO REF.: SIKA 1 / VEDACIT (D=1,00) OU EQUIVALENTE</t>
  </si>
  <si>
    <t xml:space="preserve">1973 </t>
  </si>
  <si>
    <t>Serviço: 220101 - LASTRO DE CONCRETO REGULARIZADO IMPERMEABILIZADO 1:3:6 ESP=5CM (BASE)</t>
  </si>
  <si>
    <t>EMULSÃO ASFÁLTICA À BASE D'ÁGUA REF.: NEUTROL (ISOL 2) / IGOL 2 OU EQUIVALENTE</t>
  </si>
  <si>
    <t xml:space="preserve">1540 </t>
  </si>
  <si>
    <t>Serviço: 220100 - PASSEIO PROTECAO EM CONC.DESEMPEN.5 CM 1:2,5:3,5 (INCLUSO ESPELHO DE 30CM/ESCAVAÇÃO/REATERRO/APILOAMENTO/ATERRO INTERNO)</t>
  </si>
  <si>
    <t>POLIMENTO DE PISO EM CONCRETO COM ALISADORA DE PISO COM HÉLICE (TIPO "BAMBOLÊ")</t>
  </si>
  <si>
    <t xml:space="preserve">2870 </t>
  </si>
  <si>
    <t>CONCRETO USINADO CONVENCIONAL FCK=20 MPA</t>
  </si>
  <si>
    <t xml:space="preserve">1247 </t>
  </si>
  <si>
    <t>CORTE MECÂNICO EM PISOS (ESPES. = 3MM E H=10 A 25 MM)</t>
  </si>
  <si>
    <t xml:space="preserve">2750 </t>
  </si>
  <si>
    <t xml:space="preserve">cm3   </t>
  </si>
  <si>
    <t>SELANTE ELASTICO REF.: SIKAFLEX-1A PLUS, VEDAFLEX OU EQUIVALENTE</t>
  </si>
  <si>
    <t xml:space="preserve">2475 </t>
  </si>
  <si>
    <t xml:space="preserve">Serviço: 220061 - PISO LAMINADO COM CONCRETO USINADO 20MPA E=7 CM  </t>
  </si>
  <si>
    <t>Serviço: 220059 - PISO LAMINADO COM CONCRETO USINADO 20MPA E=5CM</t>
  </si>
  <si>
    <t>GESSO EM PÓ</t>
  </si>
  <si>
    <t xml:space="preserve">2700 </t>
  </si>
  <si>
    <t>Serviço: 210515 - GESSO CORRIDO EM TETO</t>
  </si>
  <si>
    <t>TABICA PARA FORRO DE GESSO (INSTALAÇÃO INCLUSA)</t>
  </si>
  <si>
    <t xml:space="preserve">1438 </t>
  </si>
  <si>
    <t>Serviço: 210506 - TABICA PARA FORRO DE GESSO COMUM</t>
  </si>
  <si>
    <t>CHAPA DE GESSO ACARTONADO, RESISTENTE A UMIDADE, E=12,5 MM, 1200X2400MM</t>
  </si>
  <si>
    <t xml:space="preserve">2978 </t>
  </si>
  <si>
    <t>PERFIL CANALETA, FORMATO C (MODELO F530), EM AÇO ZINCADO, E=0,5MM, 46 X 18 (L X H)</t>
  </si>
  <si>
    <t xml:space="preserve">2965 </t>
  </si>
  <si>
    <t>FITA DE PAPEL REFORÇADA COM LAMINA DE METAL PARA CANTOS DE DRYWALL</t>
  </si>
  <si>
    <t xml:space="preserve">2967 </t>
  </si>
  <si>
    <t>PENDURAL REGULADOR, EM AÇO GALVANIZADO, PARA PERFIL CANALETA MODELO F530</t>
  </si>
  <si>
    <t xml:space="preserve">2966 </t>
  </si>
  <si>
    <t>PARAFUSO DRYWALL 25MM, CABEÇA TROMBETA E PONTA AGULHA (TA)</t>
  </si>
  <si>
    <t xml:space="preserve">2969 </t>
  </si>
  <si>
    <t>MASSA DE REJUNTE EM PÓ PARA DRYWALL (C/ ADIÇÃO DE ÁGUA)</t>
  </si>
  <si>
    <t xml:space="preserve">2968 </t>
  </si>
  <si>
    <t>PARAFUSO DRYWALL 4,2 X 13MM, ZINCADO, CABEÇA LENTILHA E PONTA BROCA (LB)</t>
  </si>
  <si>
    <t xml:space="preserve">2970 </t>
  </si>
  <si>
    <t>ARAME GALVANIZADO Nº 10 BWG</t>
  </si>
  <si>
    <t xml:space="preserve">2702 </t>
  </si>
  <si>
    <t xml:space="preserve">PARAFUSO AUTO BROCANTE 4,2 X 19MM </t>
  </si>
  <si>
    <t xml:space="preserve">2770 </t>
  </si>
  <si>
    <t>MONTADOR DE ESTRUTURA METALICA</t>
  </si>
  <si>
    <t xml:space="preserve">0015 </t>
  </si>
  <si>
    <t>Serviço: 210499 - FORRO DE GESSO ACARTONADO PARA ÁREAS MOLHADAS, ESPESSURA DE 12,5 MM</t>
  </si>
  <si>
    <t>Serviço: 201410 - MOLDURA TIPO "U" INVERTIDO EM ARGAMASSA COM 2CM DE ESPESSURA TIPO PINGADEIRA EM MURO/PLATIBANDA ( A PARTE VERTICAL DESCE 2,5CM)</t>
  </si>
  <si>
    <t>CERÂMICA 30X40 (DIMENSÃO APROXIMADA) - REVESTIMENTO DE PAREDE</t>
  </si>
  <si>
    <t xml:space="preserve">2787 </t>
  </si>
  <si>
    <t xml:space="preserve">Serviço: 201302 - REVESTIMENTO COM CERÂMICA </t>
  </si>
  <si>
    <t>AREIA FINA</t>
  </si>
  <si>
    <t xml:space="preserve">2502 </t>
  </si>
  <si>
    <t>Serviço: 200403 - REBOCO (1 CALH:4 ARFC+100kgCI/M3)</t>
  </si>
  <si>
    <t>Serviço: 200201 - EMBOÇO (1CI:4 ARML)</t>
  </si>
  <si>
    <t>COLA BRANCA (1L = 1,2 KG)</t>
  </si>
  <si>
    <t xml:space="preserve">2360 </t>
  </si>
  <si>
    <t>Serviço: 200150 - CHAPISCO ROLADO - (1COLA:10CI:30 ARML)</t>
  </si>
  <si>
    <t>VIDRO MINI BOREAL - CORTADO E COLOCADO</t>
  </si>
  <si>
    <t xml:space="preserve">2138 </t>
  </si>
  <si>
    <t>Serviço: 190105 - VIDRO MINI-BOREAL - COLOCADO</t>
  </si>
  <si>
    <t>VIDRO LISO 4 MM - CORTADO E COLOCADO</t>
  </si>
  <si>
    <t xml:space="preserve">2135 </t>
  </si>
  <si>
    <t>Serviço: 190102 - VIDRO LISO 4 MM - COLOCADO</t>
  </si>
  <si>
    <t xml:space="preserve">2941 </t>
  </si>
  <si>
    <t>CORRENTE EM AÇO GALVANIZADO COM ELO CURTO DIAMETRO 4 MM</t>
  </si>
  <si>
    <t xml:space="preserve">2516 </t>
  </si>
  <si>
    <t>AÇO CA-25</t>
  </si>
  <si>
    <t xml:space="preserve">1120 </t>
  </si>
  <si>
    <t>Serviço: 180708 - GAIOLA PADRÃO EM AÇO CA-50 8.0 MM PARA PROTEÇÃO DAS LUMINÁRIAS</t>
  </si>
  <si>
    <t xml:space="preserve">CHAPA VINCADA  Nº 18 TIPO BANDEJA  (CORTADA/DOBRADA) </t>
  </si>
  <si>
    <t xml:space="preserve">2803 </t>
  </si>
  <si>
    <t xml:space="preserve">CHAPA LISA Nº 18 TIPO BANDEJA  (CORTADA/DOBRADA) </t>
  </si>
  <si>
    <t xml:space="preserve">2802 </t>
  </si>
  <si>
    <t xml:space="preserve">2934 </t>
  </si>
  <si>
    <t>DOBRADIÇA FERRO POLIDO 3.1/2 x 3" COM PARAFUSO</t>
  </si>
  <si>
    <t xml:space="preserve">1265 </t>
  </si>
  <si>
    <t>FECHADURA PARA SANITARIO LIVRE/OCUPADO REF.: 819 IMAB /719 LAFONTE OU EQUIVALENTE</t>
  </si>
  <si>
    <t xml:space="preserve">1379 </t>
  </si>
  <si>
    <t>CHAPA PERFILADA Nº 18</t>
  </si>
  <si>
    <t xml:space="preserve">2372 </t>
  </si>
  <si>
    <t>Serviço: 180509 - PORTA DE ABRIR DE 01 FOLHA EM CHAPA DE AÇO PARA SANITÁRIO PF-10 C/FERRAGENS</t>
  </si>
  <si>
    <t xml:space="preserve">CHAPA LISA Nº 16 TIPO BANDEJA  (CORTADA/DOBRADA) </t>
  </si>
  <si>
    <t xml:space="preserve">2801 </t>
  </si>
  <si>
    <t xml:space="preserve">2926 </t>
  </si>
  <si>
    <t>FECHADURA TIPO ALAVANCA 6236 E LAFONTE /8766 E-17 IMAB OU EQUIVALENTE</t>
  </si>
  <si>
    <t xml:space="preserve">1377 </t>
  </si>
  <si>
    <t>Serviço: 180501 - PORTA DE ABRIR DE 01 FOLHA EM CHAPA METÁLICA PF-1 C/FERRAGENS</t>
  </si>
  <si>
    <t xml:space="preserve">2918 </t>
  </si>
  <si>
    <t xml:space="preserve">ALAVANCA PARA BASCULAR TIPO BOLA </t>
  </si>
  <si>
    <t xml:space="preserve">2811 </t>
  </si>
  <si>
    <t>PUXADOR/FECHO DE FERRO CROMADO PARA ESQUADRIA MÁXIM-AR</t>
  </si>
  <si>
    <t xml:space="preserve">2810 </t>
  </si>
  <si>
    <t xml:space="preserve">PAR   </t>
  </si>
  <si>
    <t>PUXADOR TIPO PUNHO DE AÇO GALVANIZADO PARA JANELA CORRER</t>
  </si>
  <si>
    <t xml:space="preserve">2816 </t>
  </si>
  <si>
    <t>RODÍZIO SIMPLES 1 1/4" COM PINO</t>
  </si>
  <si>
    <t xml:space="preserve">2813 </t>
  </si>
  <si>
    <t>FECHO LATERAL (TIPO ORELHA ) PARA JANELA DE CORRER</t>
  </si>
  <si>
    <t xml:space="preserve">2819 </t>
  </si>
  <si>
    <t>Serviço: 180401 - JANELA DE CORRER CHAPA/VIDRO J9/J10/J12/J13 C/FERRAGENS</t>
  </si>
  <si>
    <t xml:space="preserve">2916 </t>
  </si>
  <si>
    <t>Serviço: 180381 - JANELA MAXIM AR CHAPA/VIDRO J3/J5/J6/J8 C/FERRAGENS</t>
  </si>
  <si>
    <t xml:space="preserve">2915 </t>
  </si>
  <si>
    <t>Serviço: 180380 - JANELA MAXIM AR CHAPA/VIDRO J4 C/FERRAGENS</t>
  </si>
  <si>
    <t xml:space="preserve">2909 </t>
  </si>
  <si>
    <t>FERRO CANTONEIRA 1/8" X 7/8"</t>
  </si>
  <si>
    <t xml:space="preserve">2470 </t>
  </si>
  <si>
    <t>FERRO CANTONEIRA 1/8" X 3/4"</t>
  </si>
  <si>
    <t xml:space="preserve">2423 </t>
  </si>
  <si>
    <t>Serviço: 180323 - GRELHA PADRÃO GOINFRA DE FERRO CHATO COM BERÇO (ESPAÇAMENTO ENTRE FACES = 1,5CM - NBR 9050 ACESSIBILIDADE)</t>
  </si>
  <si>
    <t xml:space="preserve">2892 </t>
  </si>
  <si>
    <t>CADEADO SIMPLES EM LATÃO Nº 30</t>
  </si>
  <si>
    <t xml:space="preserve">2256 </t>
  </si>
  <si>
    <t>CANTONEIRA 1 1/4"X1 1/4" CH. 1/4"</t>
  </si>
  <si>
    <t xml:space="preserve">2764 </t>
  </si>
  <si>
    <t>CHAPA DE AÇO 1/4"</t>
  </si>
  <si>
    <t xml:space="preserve">2481 </t>
  </si>
  <si>
    <t>FERRO CHATO 1/4 X 1.1/4</t>
  </si>
  <si>
    <t xml:space="preserve">2373 </t>
  </si>
  <si>
    <t>FERRO REDONDO 1/2" (CHEIO)</t>
  </si>
  <si>
    <t xml:space="preserve">1393 </t>
  </si>
  <si>
    <t>FECHO FIO REDONDO 4" ZINCADO C/PARAFUSO REF.: SOPRANO OU EQUIVALENTE</t>
  </si>
  <si>
    <t xml:space="preserve">2529 </t>
  </si>
  <si>
    <t>Serviço: 180302 - PORTÃO DE ABRIR 02 FOLHAS DE FERRO REDONDO PT-6 C/FERRAGENS</t>
  </si>
  <si>
    <t xml:space="preserve">2889 </t>
  </si>
  <si>
    <t>TELA ARAME 5X5 CM FIO 12</t>
  </si>
  <si>
    <t xml:space="preserve">2672 </t>
  </si>
  <si>
    <t>FERRO REDONDO 3/8" (CHEIO)</t>
  </si>
  <si>
    <t xml:space="preserve">2374 </t>
  </si>
  <si>
    <t>Serviço: 180280 - PORTÃO DE ABRIR 02 FOLHAS DE TELA/TUBO FoGo 1.1/2" PT1/PT2 C/FERRAGENS</t>
  </si>
  <si>
    <t>PINO RETO COM PORCA (5X16 300 MM)</t>
  </si>
  <si>
    <t xml:space="preserve">2291 </t>
  </si>
  <si>
    <t>TELHA GALVANIZADA TRAPEZOIDAL 0,43 MM</t>
  </si>
  <si>
    <t xml:space="preserve">2675 </t>
  </si>
  <si>
    <t>CONJUNTO VEDAÇÃO (ARRUELA E BUCHA) PARA TELHA FIBROCIMENTO</t>
  </si>
  <si>
    <t xml:space="preserve">1225 </t>
  </si>
  <si>
    <t>Serviço: 160969 - COBERTURA COM TELHA CHAPA GALVANIZADA TRAPEZOIDAL 0,43 MM COM ACESSÓRIOS</t>
  </si>
  <si>
    <t>TELHA GALVANIZADA TRAPEZOIDAL 0,50 MM</t>
  </si>
  <si>
    <t xml:space="preserve">2068 </t>
  </si>
  <si>
    <t>Serviço: 160967 - COBERTURA COM TELHA CHAPA GALVANIZADA  TRAPEZOIDAL 0,5 MM COM ACESSÓRIOS</t>
  </si>
  <si>
    <t>TELHA GALVANIZADA ONDULADA 0,50 MM</t>
  </si>
  <si>
    <t xml:space="preserve">2070 </t>
  </si>
  <si>
    <t>Serviço: 160966 - COBERTURA COM TELHA GALVANIZADA ONDULADA 0,5 MM COM ACESSÓRIOS</t>
  </si>
  <si>
    <t>TELHA CANALETE 49 (7,20M) 3,75 M2</t>
  </si>
  <si>
    <t xml:space="preserve">2026 </t>
  </si>
  <si>
    <t>PARAFUSO TELHA CANALETE 49</t>
  </si>
  <si>
    <t xml:space="preserve">1869 </t>
  </si>
  <si>
    <t>PINGADEIRA PLASTICA PARA TELHA CANALETE 49</t>
  </si>
  <si>
    <t xml:space="preserve">2694 </t>
  </si>
  <si>
    <t>Serviço: 160801 - COBERTURA COM TELHA CANALETE 49 OU EQUIV. COM ACESSÓRIOS</t>
  </si>
  <si>
    <t>CHAPA GALVANIZADA 60 CM (Nº 26)</t>
  </si>
  <si>
    <t xml:space="preserve">1234 </t>
  </si>
  <si>
    <t>CALHEIRO</t>
  </si>
  <si>
    <t xml:space="preserve">0020 </t>
  </si>
  <si>
    <t>Serviço: 160601 - CALHA DE CHAPA GALVANIZADA</t>
  </si>
  <si>
    <t>Serviço: 160404 - EMBOCAMENTO DE BEIRAL</t>
  </si>
  <si>
    <t>TELHA COLONIAL RESINADA COR VERMELHA ( "SUPER" )</t>
  </si>
  <si>
    <t xml:space="preserve">2031 </t>
  </si>
  <si>
    <t>Serviço: 160403 - EMBOCAMENTO LATERAL  (OITOES)</t>
  </si>
  <si>
    <t>CUMEEIRA PARA TELHA PLAN RESINADA COR VERMELHA</t>
  </si>
  <si>
    <t xml:space="preserve">1224 </t>
  </si>
  <si>
    <t>Serviço: 160402 - CUMEEIRA  P/ TELHA PLAN RESINADA COR VERMELHA</t>
  </si>
  <si>
    <t>TELHA PLAN RESINADA COR VERMELHA</t>
  </si>
  <si>
    <t xml:space="preserve">2032 </t>
  </si>
  <si>
    <t>Serviço: 160401 - COBERTURA COM TELHA PLAN RESINADA COR VERMELHA</t>
  </si>
  <si>
    <t xml:space="preserve">2873 </t>
  </si>
  <si>
    <t>Serviço: 160101 - CUMEEIRA PARA TELHA AMERICANA RESINADA COR VERMELHA</t>
  </si>
  <si>
    <t>TELHA AMERICANA RESINADA COR VERMELHA</t>
  </si>
  <si>
    <t xml:space="preserve">2874 </t>
  </si>
  <si>
    <t>Serviço: 160100 - COBERTURA COM TELHA AMERICANA  RESINADA COR VERMELHA</t>
  </si>
  <si>
    <t>Observações: O BOLETIM MOSTRA QUE APLICAÇÃO É IDÊNTICA AO VIAPLUS 1000</t>
  </si>
  <si>
    <t>Serviço: 120902 - IMPERMEABILIZACAO VIGAS BALDRAMES E=2,0 CM</t>
  </si>
  <si>
    <t>IMPERMEABILIZANTE PARA RESERVATÓRIO D'ÁGUA REF.: K11+KZ OU EQUIVALENTE</t>
  </si>
  <si>
    <t xml:space="preserve">1538 </t>
  </si>
  <si>
    <t>Serviço: 120209 - IMPERMEABILIZACAO-C/CIMENTO CRISTALIZANTE 3 DEMAOS</t>
  </si>
  <si>
    <t>ARGAMASSA IMPERMEABILIZANTE SEMI-FLEXÍVEL BICOMPONENTE (VIAPLUS 1000/SIKA TOP 107 OU EQUIVALENTE)</t>
  </si>
  <si>
    <t xml:space="preserve">2693 </t>
  </si>
  <si>
    <t>Serviço: 120208 - IMPERMEABILIZACAO - ARGAMASSA SINTÉTICA SEMI-FLEXIVEL</t>
  </si>
  <si>
    <t>Serviço: 120101 - REGULARIZAÇÃO (1:3) E=2 CM</t>
  </si>
  <si>
    <t>ELEMENTO VAZADO DE CONCRETO - TIPO COPINHO</t>
  </si>
  <si>
    <t xml:space="preserve">1327 </t>
  </si>
  <si>
    <t>Serviço: 100501 - ELEMENTO VAZADO DE CONCRETO (MODELO COPINHO)</t>
  </si>
  <si>
    <t xml:space="preserve">TIJOLO FURADO 9X14X29 CM 6 FUROS </t>
  </si>
  <si>
    <t xml:space="preserve">2710 </t>
  </si>
  <si>
    <t>Serviço: 100160 - ALVENARIA DE TIJOLO FURADO 1/2 VEZ 14X29X9 - 6 FUROS -  ARG. (1CALH:4ARML+100KG DE CI/M3)</t>
  </si>
  <si>
    <t>Serviço: 100102 - ALVENARIA DE TIJOLO COMUM 1/2 VEZ - ARGAMASSA (1CI : 2CH : 8ARML)</t>
  </si>
  <si>
    <t xml:space="preserve">H600 </t>
  </si>
  <si>
    <t>FITA VEDAROSCA 18 MM</t>
  </si>
  <si>
    <t xml:space="preserve">H689 </t>
  </si>
  <si>
    <t xml:space="preserve">Unidade: Un    </t>
  </si>
  <si>
    <t>Serviço: 085077 - VÁLVULA DE RETENÇÃO HORIZONTAL 2.1/2"</t>
  </si>
  <si>
    <t>TE DE FERRO GALVANIZADO 90º X 2 1/2"</t>
  </si>
  <si>
    <t xml:space="preserve">H708 </t>
  </si>
  <si>
    <t>Serviço: 085056 - TÊ DE FERRO GALVANIZADO 90º X 2 1/2"</t>
  </si>
  <si>
    <t>NIPLE DUPLO DE FERRO GALVANIZADO 2.1/2"</t>
  </si>
  <si>
    <t xml:space="preserve">H628 </t>
  </si>
  <si>
    <t>Serviço: 085047 - NIPLE DUPLO FERRO GALVANIZADO 2.1/2"</t>
  </si>
  <si>
    <t xml:space="preserve">H625 </t>
  </si>
  <si>
    <t>Serviço: 085041 - MANOMETRO - 0 A 10 KG/CM2</t>
  </si>
  <si>
    <t xml:space="preserve">H624 </t>
  </si>
  <si>
    <t>Serviço: 085039 - PRESSOSTATO 50 A 80 PSI</t>
  </si>
  <si>
    <t xml:space="preserve">H623 </t>
  </si>
  <si>
    <t>Serviço: 085037 - TANQUE DE PRESSÃO DE 10 L</t>
  </si>
  <si>
    <t xml:space="preserve">H622 </t>
  </si>
  <si>
    <t>Serviço: 085035 - TAMPÃO CEGO COM CORRENTE 2.1/2"</t>
  </si>
  <si>
    <t xml:space="preserve">H577 </t>
  </si>
  <si>
    <t>Serviço: 085031 - REGISTRO GLOBO ANGULAR 2.1/2"</t>
  </si>
  <si>
    <t xml:space="preserve">H620 </t>
  </si>
  <si>
    <t>Serviço: 085027 - ADAPTADOR PARA ENGATE STORZ 2.1/2" X 1.1/2"</t>
  </si>
  <si>
    <t xml:space="preserve">H619 </t>
  </si>
  <si>
    <t>Serviço: 085025 - ESGUICHO REGULÁVEL 1.1/2"</t>
  </si>
  <si>
    <t xml:space="preserve">CJ    </t>
  </si>
  <si>
    <t>MANGUEIRA DE INCÊNDIO DI=38 MM TIPO 2 COMPRIMENTO 15 M</t>
  </si>
  <si>
    <t xml:space="preserve">H617 </t>
  </si>
  <si>
    <t>Serviço: 085017 - MANGUEIRA DE INCÊNDIO DI=38 MM TIPO 2 COMP. = 15 M</t>
  </si>
  <si>
    <t>VIDRO LISO 3 MM - CORTADO E COLOCADO</t>
  </si>
  <si>
    <t xml:space="preserve">2134 </t>
  </si>
  <si>
    <t>TIJOLO FURADO 9x19x19 CM</t>
  </si>
  <si>
    <t xml:space="preserve">2034 </t>
  </si>
  <si>
    <t>CAIXA DE INCÊNDIO METÁLICA COM SUPORTE PARA MANGUEIRA E TAMPA (17X60X90 CM)</t>
  </si>
  <si>
    <t xml:space="preserve">H615 </t>
  </si>
  <si>
    <t>Serviço: 085011 - CAIXA DE INCÊNDIO METÁLICA COM SUPORTE PARA MANGUEIRA, TAMPA E MURETA 17X60X90 CM C/PINTURA</t>
  </si>
  <si>
    <t>EXTINTOR DE PÓ ABC (6 KG) -  CAPACIDADE EXTINTORA 3A 20 BC COM PRESILHA/SETA E SUPORTE</t>
  </si>
  <si>
    <t xml:space="preserve">3948 </t>
  </si>
  <si>
    <t>Serviço: 085006 - EXTINTOR MULTI USO EM PO A B C (6 KG) - CAPACIDADE EXTINTORA 3A 20BC</t>
  </si>
  <si>
    <t>EXTINTOR DE PÓ QUIMICO SECO-6 KG CAPACIDADE EXTINTORA 20 BC COM PRESILHA/SETA/SUPORTE</t>
  </si>
  <si>
    <t xml:space="preserve">3772 </t>
  </si>
  <si>
    <t>Serviço: 085003 - EXTINTOR PO QUIMICO SECO (6 KG) - CAPACIDADE EXTINTORA 20 BC</t>
  </si>
  <si>
    <t xml:space="preserve">H695 </t>
  </si>
  <si>
    <t>Serviço: 082379 - TUBO FERRO GALVANIZADO 2.1/2"</t>
  </si>
  <si>
    <t xml:space="preserve">H285 </t>
  </si>
  <si>
    <t>Serviço: 082301 - TUBO SOLDAVEL PARA ESGOTO DIAMETRO 40 MM</t>
  </si>
  <si>
    <t>TE SANITARIO DIAMETRO 50 X 50 mm - (ESGOTO)</t>
  </si>
  <si>
    <t xml:space="preserve">H418 </t>
  </si>
  <si>
    <t>Serviço: 082230 - TE SANITARIO DIAMETRO 50 X 50 MM (ESGOTO)</t>
  </si>
  <si>
    <t>REDUCAO EXCENTRICA 100 X 50 MM - (ESGOTO)</t>
  </si>
  <si>
    <t xml:space="preserve">H396 </t>
  </si>
  <si>
    <t>Serviço: 082103 - REDUCAO EXCENTRICA 100 X 50 MM (ESGOTO)</t>
  </si>
  <si>
    <t xml:space="preserve">H392 </t>
  </si>
  <si>
    <t>Serviço: 082004 - LUVA SIMPLES DIAMETRO 100 mm - (ESGOTO)</t>
  </si>
  <si>
    <t>LUVA SIMPLES DIAMETRO 50 mm (ESGOTO)</t>
  </si>
  <si>
    <t xml:space="preserve">H390 </t>
  </si>
  <si>
    <t>Serviço: 082002 - LUVA SIMPLES DIAMETRO 50 MM - (ESGOTO)</t>
  </si>
  <si>
    <t>LUVA SIMPLES DIAMETRO 40 mm (ESGOTO)</t>
  </si>
  <si>
    <t xml:space="preserve">H389 </t>
  </si>
  <si>
    <t>Serviço: 082001 - LUVA SIMPLES DIAMETRO 40 MM - (ESGOTO)</t>
  </si>
  <si>
    <t>JUNCAO SIMPLES DIAMETRO 100 X 100 mm (ESGOTO)</t>
  </si>
  <si>
    <t xml:space="preserve">H384 </t>
  </si>
  <si>
    <t>Serviço: 081975 - JUNCAO SIMPLES DIAM. 100 X 100 MM (ESGOTO)</t>
  </si>
  <si>
    <t>JUNCAO SIMPLES DIAMETRO 100 X 50 MM - (ESGOTO)</t>
  </si>
  <si>
    <t xml:space="preserve">H386 </t>
  </si>
  <si>
    <t>Serviço: 081973 - JUNCAO SIMPLES DIAM. 100 X 50 MM (ESGOTO)</t>
  </si>
  <si>
    <t xml:space="preserve">H387 </t>
  </si>
  <si>
    <t>Serviço: 081970 - JUNCAO SIMPLES DIAMETRO 50 X 50 MM (ESGOTO)</t>
  </si>
  <si>
    <t>JOELHO 90 GRAUS DIAMETRO 100 mm (ESGOTO)</t>
  </si>
  <si>
    <t xml:space="preserve">H377 </t>
  </si>
  <si>
    <t>Serviço: 081938 - JOELHO 90 GRAUS DIAMETRO 100 MM (ESGOTO)</t>
  </si>
  <si>
    <t>JOELHO 90 GRAUS DIAMETRO 50 mm (ESGOTO)</t>
  </si>
  <si>
    <t xml:space="preserve">H371 </t>
  </si>
  <si>
    <t>Serviço: 081936 - JOELHO 90 GRAUS DIAMETRO 50 MM (ESGOTO)</t>
  </si>
  <si>
    <t xml:space="preserve">H443 </t>
  </si>
  <si>
    <t>Serviço: 081928 - JOELHO 90 GRAUS C/ANEL 50 MM</t>
  </si>
  <si>
    <t xml:space="preserve">H442 </t>
  </si>
  <si>
    <t>Serviço: 081927 - JOELHO 90 GRAUS C/ANEL 40 MM</t>
  </si>
  <si>
    <t>JOELHO 45 GRAUS DIAMETRO 100 mm  - (ESGOTO)</t>
  </si>
  <si>
    <t xml:space="preserve">H379 </t>
  </si>
  <si>
    <t>Serviço: 081924 - JOELHO 45 GRAUS DIAMETRO 100 MM (ESGOTO)</t>
  </si>
  <si>
    <t>CHAVE DE BOIA AUTOMÁTICA - 15A/250V (COMPRIMENTO DO CABO = 1,5M)</t>
  </si>
  <si>
    <t xml:space="preserve">H715 </t>
  </si>
  <si>
    <t xml:space="preserve">Serviço: 081894 - CHAVE DE BOIA AUTOMÁTICA - 15A/250V </t>
  </si>
  <si>
    <t>TERMINAL DE VENTILACAO DIAMETRO 50 mm - (ESGOTO)</t>
  </si>
  <si>
    <t xml:space="preserve">H410 </t>
  </si>
  <si>
    <t>Serviço: 081885 - TERMINAL DE VENTILACAO DIAMETRO 50 MM (ESGOTO)</t>
  </si>
  <si>
    <t>RESERVATÓRIO D'ÁGUA TIPO TAÇA METÁLICA 20 M3 - COLUNA SECA 6,0M PINTADA COM LOGOTIPO PADRÃO GOINFRA- AÇO PATINÁVEL</t>
  </si>
  <si>
    <t xml:space="preserve">H674 </t>
  </si>
  <si>
    <t>DESMOLDANTE PARA CONCRETO</t>
  </si>
  <si>
    <t xml:space="preserve">1263 </t>
  </si>
  <si>
    <t>AÇO CA-50 10,0 MM (3/8")</t>
  </si>
  <si>
    <t xml:space="preserve">2439 </t>
  </si>
  <si>
    <t>AÇO CA-50 - 6,3 MM (1/4")</t>
  </si>
  <si>
    <t xml:space="preserve">2437 </t>
  </si>
  <si>
    <t>ARAME GALVANIZADO Nº 14 BWG</t>
  </si>
  <si>
    <t xml:space="preserve">0105 </t>
  </si>
  <si>
    <t>PREGO 18x30</t>
  </si>
  <si>
    <t xml:space="preserve">1863 </t>
  </si>
  <si>
    <t>SARRAFO DE MADEIRA 10 CM</t>
  </si>
  <si>
    <t xml:space="preserve">1968 </t>
  </si>
  <si>
    <t>Serviço: 081883 - RESERVATÓRIO METALICO TIPO TAÇA EM AÇO PATINÁVEL - V=20M3-COLUNA SECA H=6M+FUNDAÇÃO+LOGOTIPO</t>
  </si>
  <si>
    <t>COMPENSADO RESINADO COLA FENÓLICA 12 MM 2,20X1,10 M</t>
  </si>
  <si>
    <t xml:space="preserve">1696 </t>
  </si>
  <si>
    <t>Serviço: 081826 - TAMPA EM CONCRETO ARMADO 25 MPA E=5CM PARA A CAIXA DE PASSAGEM 60X60CM</t>
  </si>
  <si>
    <t>Serviço: 081825 - CAIXA DE PASSAGEM 60X60X80 CM (MEDIDAS INTERNAS) SEM TAMPA</t>
  </si>
  <si>
    <t>GRELHA REDONDA BRANCA DIAMETRO 150 MM (ESGOTO)</t>
  </si>
  <si>
    <t xml:space="preserve">H355 </t>
  </si>
  <si>
    <t>Serviço: 081791 - GRELHA REDONDA BRANCA DIAM. 150 MM</t>
  </si>
  <si>
    <t>GRELHA REDONDA ACO INOX SIMPLES 100 MM (ESGOTO)</t>
  </si>
  <si>
    <t xml:space="preserve">H357 </t>
  </si>
  <si>
    <t>Serviço: 081785 - GRELHA REDONDA ACO INOX SIMPLES DIAM. 100 MM</t>
  </si>
  <si>
    <t>GRELHA QUADRADA BRANCA 100 MM (ESGOTO)</t>
  </si>
  <si>
    <t xml:space="preserve">H361 </t>
  </si>
  <si>
    <t>Serviço: 081770 - GRELHA QUADRADA BRANCA DIAM. 100 MM</t>
  </si>
  <si>
    <t>GRELHA QUADRADA ACO INOX ROTATIVA 150 mm (ESGOTO)</t>
  </si>
  <si>
    <t xml:space="preserve">H368 </t>
  </si>
  <si>
    <t>Serviço: 081752 - GRELHA QUADRADA ACO INOX ROTATIVO DIAM.150 MM</t>
  </si>
  <si>
    <t>CURVA 90 GRAUS CURTA DIAMETRO 50 mm (ESGOTO)</t>
  </si>
  <si>
    <t xml:space="preserve">H347 </t>
  </si>
  <si>
    <t>Serviço: 081731 - CURVA 90 GRAUS CURTA DIAM. 50 MM (ESGOTO)</t>
  </si>
  <si>
    <t>CURVA 90 GRAUS CURTA DIAMETRO 40 mm (ESGOTO)</t>
  </si>
  <si>
    <t xml:space="preserve">H346 </t>
  </si>
  <si>
    <t>Serviço: 081730 - CURVA 90 GRAUS CURTA DIAM. 40 MM (ESGOTO)</t>
  </si>
  <si>
    <t>TUBO LEVE PVC RIGIDO DIAM. 150 MM</t>
  </si>
  <si>
    <t xml:space="preserve">H422 </t>
  </si>
  <si>
    <t>Serviço: 081696 - PROLONGAMENTO PARA CAIXA SIFONADA 150 MM</t>
  </si>
  <si>
    <t>CORPO RALO SECO CILINDRICO 100 X 40 MM</t>
  </si>
  <si>
    <t xml:space="preserve">H331 </t>
  </si>
  <si>
    <t>Serviço: 081681 - CORPO RALO SECO CILINDRICO 100 X 40</t>
  </si>
  <si>
    <t>CORPO CAIXA SIFONADA 150 X 150 X 50 MM</t>
  </si>
  <si>
    <t xml:space="preserve">H336 </t>
  </si>
  <si>
    <t>Serviço: 081663 - CORPO CAIXA SIFONADA DIAM. 150 X 150 X 50</t>
  </si>
  <si>
    <t>CURVA 45º SOLDAVEL DIAMETRO 50 MM</t>
  </si>
  <si>
    <t xml:space="preserve">H634 </t>
  </si>
  <si>
    <t>Serviço: 081550 - CURVA 45 GRAUS SOLDAVEL DIAMETRO 50 MM</t>
  </si>
  <si>
    <t>SOLUCAO LIMPADORA 1000 CM3 (FRASCO PLASTICO)</t>
  </si>
  <si>
    <t xml:space="preserve">H214 </t>
  </si>
  <si>
    <t>Serviço: 081504 - SOLUCAO LIMPADORA 1000 CM3</t>
  </si>
  <si>
    <t xml:space="preserve">H112 </t>
  </si>
  <si>
    <t>Serviço: 081501 - ADESIVO PLASTICO - FRASCO 850 G</t>
  </si>
  <si>
    <t xml:space="preserve">H300 </t>
  </si>
  <si>
    <t>Serviço: 081445 - TE 90 GRAUS SOLDAVEL COM BUCHA DE LATÃO NA BOLSA CENTRAL 25 X 25 X 1/2"</t>
  </si>
  <si>
    <t>TE DE REDUCAO 90 GRAUS SOLDAVEL 75X50 MM</t>
  </si>
  <si>
    <t xml:space="preserve">H522 </t>
  </si>
  <si>
    <t>Serviço: 081427 - TE DE REDUCAO 90 GRAUS SOLDAVEL 75 X 50 MM</t>
  </si>
  <si>
    <t>TE DE REDUCAO 90 GRAUS SOLDAVEL 50 X 25 MM</t>
  </si>
  <si>
    <t xml:space="preserve">H231 </t>
  </si>
  <si>
    <t>Serviço: 081424 - TE REDUCAO 90 GRAUS SOLDAVEL 50 X 25 mm</t>
  </si>
  <si>
    <t>TE DE REDUCAO 90 GRAUS SOLDAVEL 32 X 25 MM</t>
  </si>
  <si>
    <t xml:space="preserve">H229 </t>
  </si>
  <si>
    <t>Serviço: 081421 - TE REDUCAO 90 GRAUS SOLDAVEL 32 X 25 mm</t>
  </si>
  <si>
    <t>TE 90 GRAUS SOLDAVEL DIAMETRO 60 MM</t>
  </si>
  <si>
    <t xml:space="preserve">H225 </t>
  </si>
  <si>
    <t>Serviço: 081406 - TE 90 GRAUS SOLDAVEL DIMETRO 60 MM</t>
  </si>
  <si>
    <t xml:space="preserve">H224 </t>
  </si>
  <si>
    <t>Serviço: 081405 - TE 90 GRAUS SOLDAVEL DIAMETRO 50 MM</t>
  </si>
  <si>
    <t xml:space="preserve">H222 </t>
  </si>
  <si>
    <t>Serviço: 081403 - TE 90 GRAUS SOLDAVEL DIAMETRO 32 MM</t>
  </si>
  <si>
    <t>JOELHO 90 GRAUS C/ROSCA E BUCHA LATAO 3/4"</t>
  </si>
  <si>
    <t xml:space="preserve">H281 </t>
  </si>
  <si>
    <t>Serviço: 081381 - JOELHO 90 GRAUS C/ROSCA E BUCHA LATAO DIAM. 3/4</t>
  </si>
  <si>
    <t>JOELHO 90 GRAUS C/ROSCA E BUCHA LATAO 1/2"</t>
  </si>
  <si>
    <t xml:space="preserve">H280 </t>
  </si>
  <si>
    <t>Serviço: 081380 - JOELHO 90 GRAUS C/ROSCA E BUCHA LATAO DIAM.1/2"</t>
  </si>
  <si>
    <t>JOELHO 90 GRAUS SOLD.C/BUCHA LATAO DIAM. 25 X 3/4"</t>
  </si>
  <si>
    <t xml:space="preserve">H158 </t>
  </si>
  <si>
    <t>Serviço: 081369 - JOELHO 90 GRAUS SOLDAVEL COM BUCHA DE LATAO 25 X 3/4"</t>
  </si>
  <si>
    <t xml:space="preserve">H444 </t>
  </si>
  <si>
    <t>Serviço: 081340 - JOELHO DE REDUÇÃO 90 GRAUS SOLDAVEL DIAM. 32 MM X 25 MM</t>
  </si>
  <si>
    <t>JOELHO 90 GRAUS SOLDAVEL DIAMETRO 32 MM</t>
  </si>
  <si>
    <t xml:space="preserve">H165 </t>
  </si>
  <si>
    <t>Serviço: 081322 - JOELHO 90 GRAUS SOLDAVEL DIAMETRO 32 MM (1")</t>
  </si>
  <si>
    <t>BUCHA DE REDUÇÃO SOLDAVEL LONGA 75 X 50 MM</t>
  </si>
  <si>
    <t xml:space="preserve">H595 </t>
  </si>
  <si>
    <t>Serviço: 081185 - BUCHA DE REDUÇÃO SOLDÁVEL LONGA 75 X 50 MM</t>
  </si>
  <si>
    <t>LUVA SOLDAVEL COM ROSCA 32 X 1"</t>
  </si>
  <si>
    <t xml:space="preserve">H308 </t>
  </si>
  <si>
    <t>Serviço: 081132 - LUVA SOLDAVEL C/ROSCA DIAMETRO 32 X 1"</t>
  </si>
  <si>
    <t>LUVA SOLDAVEL 50 MM</t>
  </si>
  <si>
    <t xml:space="preserve">H318 </t>
  </si>
  <si>
    <t>Serviço: 081105 - LUVA SOLDAVEL DIAMETRO 50 mm</t>
  </si>
  <si>
    <t>LUVA SOLDAVEL 40 MM</t>
  </si>
  <si>
    <t xml:space="preserve">H317 </t>
  </si>
  <si>
    <t>Serviço: 081104 - LUVA SOLDAVEL DIAMETRO 40 mm</t>
  </si>
  <si>
    <t>LUVA SOLDAVEL 25 MM</t>
  </si>
  <si>
    <t xml:space="preserve">H319 </t>
  </si>
  <si>
    <t>Serviço: 081102 - LUVA SOLDAVEL DIAMETRO 25 mm</t>
  </si>
  <si>
    <t>ADAPTADOR SOLDÁVEL CURTO COM BOLSA E ROSCA PARA REGISTRO 75X2.1/2"</t>
  </si>
  <si>
    <t xml:space="preserve">H299 </t>
  </si>
  <si>
    <t>Serviço: 081071 - ADAPTADOR SOLDAVEL CURTO COM BOLSA E ROSCA PARA REGISTRO 75X2.1/2"</t>
  </si>
  <si>
    <t xml:space="preserve">H104 </t>
  </si>
  <si>
    <t>Serviço: 081069 - ADAPTADOR SOLDÁVEL CURTO COM BOLSA E ROSCA PARA REGISTRO 50MMX1.1/2"</t>
  </si>
  <si>
    <t>ADAPTADOR SOLDÁVEL CURTO COM BOLSA E ROSCA PARA REGISTRO 32X1"</t>
  </si>
  <si>
    <t xml:space="preserve">H102 </t>
  </si>
  <si>
    <t>Serviço: 081067 - ADAPTADOR SOLDÁVEL CURTO C/ BOLSA E ROSCA PARA REGISTRO 32X1"</t>
  </si>
  <si>
    <t>ADAPTADOR SOLDÁVEL CURTO COM BOLSA E ROSCA PARA REGISTRO 25X3/4"</t>
  </si>
  <si>
    <t xml:space="preserve">H101 </t>
  </si>
  <si>
    <t>Serviço: 081066 - ADAPTADOR SOLDÁVEL CURTO C/ BOLSA E ROSCA PARA REGISTRO 25X3/4"</t>
  </si>
  <si>
    <t xml:space="preserve">H246 </t>
  </si>
  <si>
    <t>Serviço: 081008 - TUBO SOLDAVEL PVC MARROM DIAM. 75 MM</t>
  </si>
  <si>
    <t xml:space="preserve">H245 </t>
  </si>
  <si>
    <t>Serviço: 081007 - TUBO SOLDAVEL PVC MARROM DIAM. 60 MM</t>
  </si>
  <si>
    <t xml:space="preserve">H244 </t>
  </si>
  <si>
    <t>Serviço: 081006 - TUBO SOLDAVEL PVC MARROM DIAM. 50 MM</t>
  </si>
  <si>
    <t xml:space="preserve">H248 </t>
  </si>
  <si>
    <t>Serviço: 081003 - TUBO SOLDAVEL PVC MARROM DIAM. 25 MM</t>
  </si>
  <si>
    <t>REGISTRO DE ESFERA DIAM.2.1/2" (METAL)</t>
  </si>
  <si>
    <t xml:space="preserve">H566 </t>
  </si>
  <si>
    <t>Serviço: 080981 - REGISTRO DE ESFERA DIAMETRO 2.1/2"</t>
  </si>
  <si>
    <t>REGISTRO DE PRESSAO C/CANOPLA DIAM. 3/4"</t>
  </si>
  <si>
    <t xml:space="preserve">H209 </t>
  </si>
  <si>
    <t>Serviço: 080946 - REGISTRO DE PRESSAO C/CANOPLA CROMADA DIAM.3/4"</t>
  </si>
  <si>
    <t xml:space="preserve">REGISTRO DE GAVETA C/CANOPLA DIAM.1.1/2" </t>
  </si>
  <si>
    <t xml:space="preserve">H197 </t>
  </si>
  <si>
    <t>Serviço: 080929 - REGISTRO DE GAVETA C/CANOPLA DIAMETRO 1.1/2"</t>
  </si>
  <si>
    <t xml:space="preserve">REGISTRO DE GAVETA C/CANOPLA DIAM.3/4" </t>
  </si>
  <si>
    <t xml:space="preserve">H200 </t>
  </si>
  <si>
    <t>Serviço: 080926 - REGISTRO DE GAVETA C/CANOPLA DIAMETRO 3/4"</t>
  </si>
  <si>
    <t xml:space="preserve">H207 </t>
  </si>
  <si>
    <t>Serviço: 080910 - REGISTRO DE GAVETA BRUTO DIAMETRO 2.1/2"</t>
  </si>
  <si>
    <t>TORNEIRA DE JARDIM DIAMETRO 1/2 E 3/4" COM BICO</t>
  </si>
  <si>
    <t xml:space="preserve">H484 </t>
  </si>
  <si>
    <t>Serviço: 080811 - TORNEIRA DE JARDIM COM BICO PARA MANGUEIRA DIÂMETRO DE 1/2" E 3/4"</t>
  </si>
  <si>
    <t>SABONETEIRA EM METAL / ACABAMENTO CROMADO C/ BUCHA/PARAFUSO</t>
  </si>
  <si>
    <t xml:space="preserve">H544 </t>
  </si>
  <si>
    <t>Serviço: 080741 - SABONETEIRA EM METAL / ACABAMENTO CROMADO</t>
  </si>
  <si>
    <t>PORTA TOALHA HASTE LONGA EM METAL/ACABAMENTO CROMADO C/ BUCHA E PARAFUSO</t>
  </si>
  <si>
    <t xml:space="preserve">H545 </t>
  </si>
  <si>
    <t>Serviço: 080732 - PORTA TOALHA HASTE LONGA EM METAL/ACABAMENTO CROMADO</t>
  </si>
  <si>
    <t>BRAÇO METÁLICO PARA CHUVEIRO 30 CM</t>
  </si>
  <si>
    <t xml:space="preserve">H117 </t>
  </si>
  <si>
    <t>CHUVEIRO ELETRICO EM PVC (3 TEMPERATURAS)</t>
  </si>
  <si>
    <t xml:space="preserve">H145 </t>
  </si>
  <si>
    <t>ELETRICISTA</t>
  </si>
  <si>
    <t xml:space="preserve">0012 </t>
  </si>
  <si>
    <t>Serviço: 080721 - CHUVEIRO ELÉTRICO EM PVC COM BRAÇO METÁLICO</t>
  </si>
  <si>
    <t>CUBA INOX 35X40X15CM E=0,6MM-AÇO 304 (CUBA Nº3)</t>
  </si>
  <si>
    <t xml:space="preserve">H552 </t>
  </si>
  <si>
    <t>Serviço: 080687 - CUBA INOX 35X40X15CM E=0,6MM-AÇO 304 (CUBA Nº 3)</t>
  </si>
  <si>
    <t xml:space="preserve">CUBA DE LOUÇA DE EMBUTIR OVAL MÉDIA </t>
  </si>
  <si>
    <t xml:space="preserve">H148 </t>
  </si>
  <si>
    <t xml:space="preserve">Serviço: 080590 - CUBA DE LOUCA DE EMBUTIR OVAL MÉDIA </t>
  </si>
  <si>
    <t xml:space="preserve">H702 </t>
  </si>
  <si>
    <t xml:space="preserve">Serviço: 080587 - CUBA DE LOUÇA DE EMBUTIR REDONDA </t>
  </si>
  <si>
    <t xml:space="preserve">H260 </t>
  </si>
  <si>
    <t>Serviço: 080580 - VALVULA PARA LAVATORIO OU BEBEDOURO METALICO DIAMETRO 1"</t>
  </si>
  <si>
    <t>TORNEIRA DE MESA PARA P.N.E. COM FECHAMENTO AUTOMÁTICO TEMPORIZADO PARA LAVATÓRIO DIÂMETRO DE 1/2"</t>
  </si>
  <si>
    <t xml:space="preserve">H713 </t>
  </si>
  <si>
    <t>Serviço: 080573 - TORNEIRA DE MESA PARA PcD COM FECHAMENTO AUTOMÁTICO TEMPORIZADO PARA LAVATÓRIO DIÂMETRO DE 1/2"</t>
  </si>
  <si>
    <t xml:space="preserve">H709 </t>
  </si>
  <si>
    <t>Serviço: 080572 - TORNEIRA DE MESA COM FECHAMENTO AUTOMÁTICO TEMPORIZADO PARA LAVATÓRIO DIÂMETRO DE 1/2"</t>
  </si>
  <si>
    <t>TORNEIRA DE MESA PARA LAVATORIO DIAMETRO 1/2"</t>
  </si>
  <si>
    <t xml:space="preserve">H237 </t>
  </si>
  <si>
    <t>Serviço: 080570 - TORNEIRA DE MESA PARA LAVATÓRIO DIÂMETRO DE 1/2"</t>
  </si>
  <si>
    <t>LIGACAO FLEXIVEL (ENGATE) PVC 1/2"</t>
  </si>
  <si>
    <t xml:space="preserve">H178 </t>
  </si>
  <si>
    <t>Serviço: 080556 - LIGAÇÃO FLEXÍVEL PVC DIAM.1/2" (ENGATE)</t>
  </si>
  <si>
    <t>LIGACAO FLEXIVEL METÁLICO DIAMETRO 1/2" (ENGATE)</t>
  </si>
  <si>
    <t xml:space="preserve">H179 </t>
  </si>
  <si>
    <t>Serviço: 080555 - LIGAÇÃO FLEXÍVEL METÁLICA DIAM.1/2"(ENGATE)</t>
  </si>
  <si>
    <t xml:space="preserve">PR    </t>
  </si>
  <si>
    <t>PARAFUSO DE FIXACAO PARA LAVATORIO COM BUCHA PLASTICA 8 MM</t>
  </si>
  <si>
    <t xml:space="preserve">H265 </t>
  </si>
  <si>
    <t xml:space="preserve">Unidade: PAR   </t>
  </si>
  <si>
    <t>Serviço: 080550 - FIXACAO P/LAVATORIO (PAR)</t>
  </si>
  <si>
    <t xml:space="preserve">H177 </t>
  </si>
  <si>
    <t>Serviço: 080542 - LAVATÓRIO MÉDIO SEM COLUNA</t>
  </si>
  <si>
    <t>ASSENTO EM POLIPROPILENO E INJETADO DE ALTA DURABILIDADE COM SISTEMA DE FECHAMENTO SUAVE (TIPO SLOW CLOSE OU EQUIVALENTE) PARA VASO SANITÁRIO</t>
  </si>
  <si>
    <t xml:space="preserve">H586 </t>
  </si>
  <si>
    <t>Serviço: 080526 - ASSENTO EM POLIPROPILENO COM SISTEMA DE FECHAMENTO SUAVE PARA VASO SANITÁRIO</t>
  </si>
  <si>
    <t>CONJUNTO DE FIXAÇÃO COM BUCHA PLÁSTICA 10MM PARA VASO SANITÁRIO</t>
  </si>
  <si>
    <t xml:space="preserve">H147 </t>
  </si>
  <si>
    <t>Serviço: 080520 - CONJUNTO DE FIXACAO P/VASO SANITARIO (PAR)</t>
  </si>
  <si>
    <t>VÁLVULA DE DESCARGA HIDRA/DOCOL (BASE E ACABAMENTO CROMADO ANTIVANDALISMO PARA PcD)</t>
  </si>
  <si>
    <t xml:space="preserve">H710 </t>
  </si>
  <si>
    <t xml:space="preserve">Serviço: 080519 - VÁLVULA DE DESCARGA PARA PcD COM ACABAMENTO CROMADO ANTIVANDALISMO </t>
  </si>
  <si>
    <t>VÁLVULA DE DESCARGA DUPLO ACIONAMENTO HIDRA/DOCOL ( BASE E ACABAMENTO CROMADO ANTIVANDALISMO)</t>
  </si>
  <si>
    <t xml:space="preserve">H664 </t>
  </si>
  <si>
    <t>Serviço: 080517 - VÁLVULA DE DESCARGA DUPLO ACIONAMENTO COM ACABAMENTO CROMADO ANTIVANDALISMO</t>
  </si>
  <si>
    <t>ESPUDE PARA LIGAÇÃO DE VASO SANITÁRIO</t>
  </si>
  <si>
    <t xml:space="preserve">H700  </t>
  </si>
  <si>
    <t>TUBO DE LIGACAO PVC CROMADO DE 1.1/2"</t>
  </si>
  <si>
    <t xml:space="preserve">H241 </t>
  </si>
  <si>
    <t>Serviço: 080514 - TUBO DE LIGACAO PVC CROMADO 1.1/2" / ESPUDE  - (ENTRADA)</t>
  </si>
  <si>
    <t>TUBO PARA VÁLVULA DE DESCARGA (CURTO 1.1/4")</t>
  </si>
  <si>
    <t xml:space="preserve">H240 </t>
  </si>
  <si>
    <t>Serviço: 080513 - TUBO PARA VÁLVULA DE DESCARGA ( CURTO 1.1/4" )</t>
  </si>
  <si>
    <t xml:space="preserve">H181 </t>
  </si>
  <si>
    <t>Serviço: 080510 - ANEL DE VEDAÇÃO PARA VASO SANITÁRIO</t>
  </si>
  <si>
    <t>VASO SANITARIO CONVENCIONAL</t>
  </si>
  <si>
    <t xml:space="preserve">H264 </t>
  </si>
  <si>
    <t>Serviço: 080502 - VASO SANITÁRIO CONVENCIONAL (1ª LINHA)</t>
  </si>
  <si>
    <t>VERGALHÃO ROSCA TOTAL D=5/16"</t>
  </si>
  <si>
    <t xml:space="preserve">3810 </t>
  </si>
  <si>
    <t>Serviço: 072661 - VERGALHAO ROSCA TOTAL D=5/16"</t>
  </si>
  <si>
    <t>TOMADA HEXAGONAL 2P + T - 20A - 250V (SUPORTE+MÓDULO+ESPELHO)</t>
  </si>
  <si>
    <t xml:space="preserve">3477 </t>
  </si>
  <si>
    <t>Serviço: 072585 - TOMADA HEXAGONAL 2P + T - 20A - 250V</t>
  </si>
  <si>
    <t>TOMADA HEXAGONAL 2P + T - 10A - 250V (SUPORTE+MÓDULO+ESPELHO)</t>
  </si>
  <si>
    <t xml:space="preserve">3475 </t>
  </si>
  <si>
    <t>Serviço: 072578 - TOMADA HEXAGONAL 2P + T - 10A - 250V</t>
  </si>
  <si>
    <t xml:space="preserve">3800 </t>
  </si>
  <si>
    <t>Serviço: 072560 - TERMINAL PARA ELETROCALHA 50 X 50 MM</t>
  </si>
  <si>
    <t xml:space="preserve">3469 </t>
  </si>
  <si>
    <t>Serviço: 072532 - TERMINAL DE PRESSAO 50 MM2</t>
  </si>
  <si>
    <t xml:space="preserve">3467 </t>
  </si>
  <si>
    <t>Serviço: 072528 - TERMINAL DE PRESSAO 35 MM2</t>
  </si>
  <si>
    <t xml:space="preserve">3975 </t>
  </si>
  <si>
    <t>Serviço: 072397 - TAMPA CEGA PLÁSTICA 4"X2" COM FURO CENTRAL (PARA TV/SOM...)</t>
  </si>
  <si>
    <t xml:space="preserve">3446 </t>
  </si>
  <si>
    <t>Serviço: 072395 - TAMPA CEGA PARA CONDULETE METÁLICO</t>
  </si>
  <si>
    <t xml:space="preserve">3793 </t>
  </si>
  <si>
    <t>Serviço: 072375 - TE VERTICAL DE DESCIDA PARA ELETROCALHA 50 X 50 MM</t>
  </si>
  <si>
    <t xml:space="preserve">3794 </t>
  </si>
  <si>
    <t>Serviço: 072374 - TE HORIZONTAL PARA ELETROCALHA 50 X 50 MM</t>
  </si>
  <si>
    <t xml:space="preserve">3967 </t>
  </si>
  <si>
    <t>Serviço: 072372 - SUPORTE DE AÇO GALVANIZADO PARA FIXAÇÃO DO PÁRA-RAIO POLIMÉRICO</t>
  </si>
  <si>
    <t xml:space="preserve">3711 </t>
  </si>
  <si>
    <t>Serviço: 072370 - SUPORTE PARA TRANSFORMADOR EM POSTE DE CONCRETO CIRCULAR</t>
  </si>
  <si>
    <t>SIRENE ELETROMECANICA METALICA ALCANCE 500 M</t>
  </si>
  <si>
    <t xml:space="preserve">3774 </t>
  </si>
  <si>
    <t>Serviço: 072338 - SIRENE METALICA ALCANCE 500 M</t>
  </si>
  <si>
    <t>SELA DE ACO GALVANIZADO PARA CRUZETA POLIMÉRICA 15 KV</t>
  </si>
  <si>
    <t xml:space="preserve">3702 </t>
  </si>
  <si>
    <t>Serviço: 072330 - SELA DE AÇO GALVANIZADA PARA CRUZETA POLIMÉRICA 15 KV</t>
  </si>
  <si>
    <t xml:space="preserve">3790 </t>
  </si>
  <si>
    <t>Serviço: 072268 - REDUÇÃO A DIREITA 100 X 50 MM PARA ELETROCALHA</t>
  </si>
  <si>
    <t xml:space="preserve">3419 </t>
  </si>
  <si>
    <t>Serviço: 072198 - QUADRO DE DISTRIBUIÇÃO DE EMBUTIR METÁLICO CB-34E - 150A</t>
  </si>
  <si>
    <t xml:space="preserve">h     </t>
  </si>
  <si>
    <t>CAMINHAO MUNCK 12 TON. ( MÍNIMO 4 HORAS)</t>
  </si>
  <si>
    <t xml:space="preserve">3679 </t>
  </si>
  <si>
    <t>Serviço: 072080 - POSTE/TRAFO - CAMINHÃO MUNCK 12 TON. (MÍNIMO 4H/DIA)</t>
  </si>
  <si>
    <t>PARAFUSO SEXTAVADO CABEÇA LENTILHA D = 1/4" X 5/8"</t>
  </si>
  <si>
    <t xml:space="preserve">3821 </t>
  </si>
  <si>
    <t>Serviço: 071872 - PARAFUSO SEXTAVADO  CABEÇA LENTILHA D = 1/4" X 5/8"</t>
  </si>
  <si>
    <t xml:space="preserve">3390 </t>
  </si>
  <si>
    <t>Serviço: 071863 - PARAFUSO P/BUCHA S-10</t>
  </si>
  <si>
    <t xml:space="preserve">3394 </t>
  </si>
  <si>
    <t>Serviço: 071862 - PARAFUSO P/BUCHA S-8</t>
  </si>
  <si>
    <t xml:space="preserve">3393 </t>
  </si>
  <si>
    <t>Serviço: 071861 - PARAFUSO P/BUCHA S-6</t>
  </si>
  <si>
    <t xml:space="preserve">3705 </t>
  </si>
  <si>
    <t>Serviço: 071841 - PARAFUSO CABEÇA ABAULADA (FRANCES) M16 X 150 MM</t>
  </si>
  <si>
    <t>PARA RAIOS DISTRIBUIDOR POLIMÉRICO ÓXIDO DE ZINCO S/CENTELHADOR C/ DESLIGAMENTO AUTOMÁTICO 15KV 10KA</t>
  </si>
  <si>
    <t xml:space="preserve">3916 </t>
  </si>
  <si>
    <t>Serviço: 071833 - PARA RAIOS DISTRIBUIDOR POLIMÉRICO ÓXIDO DE ZINCO S/CENTELHADOR C/ DESLIGAMENTO AUTOMÁTICO 15KV,10KA</t>
  </si>
  <si>
    <t xml:space="preserve">3972 </t>
  </si>
  <si>
    <t>Serviço: 071795 - OLHAL PARA PARAFUSO</t>
  </si>
  <si>
    <t>LUVA EM AÇO ZINCADO (ELETROLITICO) DIAMETRO 3/4"</t>
  </si>
  <si>
    <t xml:space="preserve">3376 </t>
  </si>
  <si>
    <t>Serviço: 071722 - LUVA EM AÇO ZINCADO DIÂMETRO 3/4"</t>
  </si>
  <si>
    <t>LUVA EM AÇO ZINCADO (ELETROLITICO) DIAMETRO 1"</t>
  </si>
  <si>
    <t xml:space="preserve">3369 </t>
  </si>
  <si>
    <t>Serviço: 071721 - LUVA EM AÇO ZINCADO DIÂMETRO 1"</t>
  </si>
  <si>
    <t>LUVA EM AÇO GALVANIZADO A FOGO DIAMETRO 3"</t>
  </si>
  <si>
    <t xml:space="preserve">3366 </t>
  </si>
  <si>
    <t>Serviço: 071707 - LUVA EM AÇO GALVANIZADO DIÂMETRO 3"</t>
  </si>
  <si>
    <t>LUVA EM AÇO GALVANIZADO A FOGO DIAMETRO 2.1/2"</t>
  </si>
  <si>
    <t xml:space="preserve">3365 </t>
  </si>
  <si>
    <t>Serviço: 071706 - LUVA  EM AÇO GALVANIZADO DIÂMETRO 2.1/2"</t>
  </si>
  <si>
    <t>LUVA EM AÇO GALVANIZADO A FOGO DIAMETRO 2"</t>
  </si>
  <si>
    <t xml:space="preserve">3364 </t>
  </si>
  <si>
    <t>Serviço: 071705 - LUVA EM AÇO GALVANIZADO DIÂMETRO 2"</t>
  </si>
  <si>
    <t>LUVA EM AÇO GALVANIZADO A FOGO DIAMETRO 1.1/2"</t>
  </si>
  <si>
    <t xml:space="preserve">3361 </t>
  </si>
  <si>
    <t>Serviço: 071704 - LUVA EM AÇO GALVANIZADO DIÂMETRO 1.1/2"</t>
  </si>
  <si>
    <t>LUVA EM AÇO GALVANIZADO A FOGO DIAMETRO 1.1/4"</t>
  </si>
  <si>
    <t xml:space="preserve">3362 </t>
  </si>
  <si>
    <t>Serviço: 071703 - LUVA EM AÇO GALVANIZADO DIÂMETRO 1.1/4"</t>
  </si>
  <si>
    <t>LUVA EM AÇO GALVANIZADO A FOGO DIAMETRO 3/4"</t>
  </si>
  <si>
    <t xml:space="preserve">3367 </t>
  </si>
  <si>
    <t>Serviço: 071701 - LUVA EM AÇO GALVANIZADO DIÂMETRO 3/4"</t>
  </si>
  <si>
    <t xml:space="preserve">3986 </t>
  </si>
  <si>
    <t>Serviço: 071645 - LUMINÁRIA TIPO PLAFON DE SOBREPOR REDONDA PARA 02 LÂMPADAS</t>
  </si>
  <si>
    <t>LAÇO PREFORMADO DE DISTRIBUIÇÃO</t>
  </si>
  <si>
    <t xml:space="preserve">3714 </t>
  </si>
  <si>
    <t>Serviço: 071510 - LAÇO PREFORMADO DE DISTRIBUICAO</t>
  </si>
  <si>
    <t>ISOLADOR DE ANCORAGEM POLIMÉRICO 15 KV</t>
  </si>
  <si>
    <t xml:space="preserve">3971 </t>
  </si>
  <si>
    <t>Serviço: 071476 - ISOLADOR DE ANCORAGEM POLIMÉRICO 15KV</t>
  </si>
  <si>
    <t>INTERRUPTOR DIFERENCIAL RESIDUAL (DR) BIPOLAR DE 25A-30MA</t>
  </si>
  <si>
    <t xml:space="preserve">3944 </t>
  </si>
  <si>
    <t>Serviço: 071450 - INTERRUPTOR DIFERENCIAL RESIDUAL (D.R.) BIPOLAR DE 25A-30mA</t>
  </si>
  <si>
    <t>INTERRUPTOR SIMPLES (3 SECOES) - (SUPORTE+MÓDULOS+ESPELHO)</t>
  </si>
  <si>
    <t xml:space="preserve">3339 </t>
  </si>
  <si>
    <t>Serviço: 071442 - INTERRUPTOR SIMPLES (3 SECOES)</t>
  </si>
  <si>
    <t>INTERRUPTOR SIMPLES (2 SECOES) - (SUPORTE+MÓDULOS+ESPELHO)</t>
  </si>
  <si>
    <t xml:space="preserve">3338 </t>
  </si>
  <si>
    <t>Serviço: 071441 - INTERRUPTOR SIMPLES (2 SECOES)</t>
  </si>
  <si>
    <t>INTERRUPTOR SIMPLES (1 SECAO) - (SUPORTE+MÓDULO+ESPELHO)</t>
  </si>
  <si>
    <t xml:space="preserve">3337 </t>
  </si>
  <si>
    <t>Serviço: 071440 - INTERRUPTOR SIMPLES (1 SECAO)</t>
  </si>
  <si>
    <t>INTERRUPTOR PARALELO SIMPLES (1 SECAO) - (SUPORTE+MÓDULO+ESPELHO)</t>
  </si>
  <si>
    <t xml:space="preserve">3336 </t>
  </si>
  <si>
    <t>Serviço: 071431 - INTERRUPTOR PARALELO SIMPLES (1 SECAO)</t>
  </si>
  <si>
    <t>HASTE COPPERWELD  5/8" X 3,00 M COM CONECTOR</t>
  </si>
  <si>
    <t xml:space="preserve">3330 </t>
  </si>
  <si>
    <t>Serviço: 071381 - HASTE REV.COBRE(COPPERWELD)  5/8" X 3,00 M C/CONECTOR</t>
  </si>
  <si>
    <t xml:space="preserve">3957 </t>
  </si>
  <si>
    <t>Serviço: 071365 - GRAMPO DE ANCORAGEM POLIMÉRICO</t>
  </si>
  <si>
    <t xml:space="preserve">3320 </t>
  </si>
  <si>
    <t>Serviço: 071331 - FITA ISOLANTE, ROLO DE 20,00 M</t>
  </si>
  <si>
    <t>FITA DE AUTO FUSAO, ROLO DE 10,00 M</t>
  </si>
  <si>
    <t xml:space="preserve">3318 </t>
  </si>
  <si>
    <t>Serviço: 071321 - FITA DE AUTO FUSAO, ROLO E 10,00 MM</t>
  </si>
  <si>
    <t xml:space="preserve">3837 </t>
  </si>
  <si>
    <t>Serviço: 071268 - ELO FUSÍVEL 6 K</t>
  </si>
  <si>
    <t>ELETRODUTO EM AÇO ZINCADO DIAMETRO 1.1/2"</t>
  </si>
  <si>
    <t xml:space="preserve">3301 </t>
  </si>
  <si>
    <t>Serviço: 071254 - ELETRODUTO EM AÇO ZINCADO DIÂMETRO 1.1/2"</t>
  </si>
  <si>
    <t>ELETRODUTO EM AÇO ZINCADO DIAMETRO 1.1/4"</t>
  </si>
  <si>
    <t xml:space="preserve">3303 </t>
  </si>
  <si>
    <t>Serviço: 071253 - ELETRODUTO EM AÇO ZINCADO DIÂMETRO 1.1/4"</t>
  </si>
  <si>
    <t xml:space="preserve">ELETRODUTO EM AÇO GALVANIZADO A FOGO DIÂMETRO 3" - PESADO </t>
  </si>
  <si>
    <t xml:space="preserve">3276 </t>
  </si>
  <si>
    <t xml:space="preserve">Serviço: 071217 - ELETRODUTO EM AÇO GALVANIZADO A FOGO DIÂMETRO 3" - PESADO </t>
  </si>
  <si>
    <t xml:space="preserve">ELETRODUTO EM AÇO GALVANIZADO A FOGO DIÂMETRO 2 1/2" - PESADO </t>
  </si>
  <si>
    <t xml:space="preserve">3275 </t>
  </si>
  <si>
    <t xml:space="preserve">Serviço: 071216 - ELETRODUTO EM AÇO GALVANIZADO A FOGO DIÂMETRO 2 1/2" - PESADO </t>
  </si>
  <si>
    <t xml:space="preserve">ELETRODUTO EM AÇO GALVANIZADO A FOGO DIÂMETRO 2" - PESADO </t>
  </si>
  <si>
    <t xml:space="preserve">3274 </t>
  </si>
  <si>
    <t xml:space="preserve">Serviço: 071215 - ELETRODUTO EM AÇO GALVANIZADO A FOGO DIÂMETRO 2" - PESADO </t>
  </si>
  <si>
    <t xml:space="preserve">ELETRODUTO EM AÇO GALVANIZADO A FOGO DIÂMETRO 3/4" - PESADO </t>
  </si>
  <si>
    <t xml:space="preserve">3277 </t>
  </si>
  <si>
    <t xml:space="preserve">Serviço: 071211 - ELETRODUTO EM AÇO GALVANIZADO A FOGO DIÂMETRO 3/4" - PESADO </t>
  </si>
  <si>
    <t xml:space="preserve">3280 </t>
  </si>
  <si>
    <t>Serviço: 071203 - ELETRODUTO DE PVC RIGIDO DIAMETRO 1.1/2"</t>
  </si>
  <si>
    <t xml:space="preserve">3279 </t>
  </si>
  <si>
    <t>Serviço: 071202 - ELETRODUTO DE PVC RIGIDO DIAMETRO 1"</t>
  </si>
  <si>
    <t xml:space="preserve">3286 </t>
  </si>
  <si>
    <t>Serviço: 071201 - ELETRODUTO DE PVC RIGIDO DIAMETRO 3/4"</t>
  </si>
  <si>
    <t>ELETRODUTO PVC FLEXÍVEL (MANGUEIRA CORRUGADA REFORÇADA) DIAM.75MM</t>
  </si>
  <si>
    <t xml:space="preserve">3928 </t>
  </si>
  <si>
    <t>Serviço: 071199 - ELETRODUTO PVC FLEXÍVEL - MANGUEIRA CORRUGADA REFORÇADA - DIAM. 75MM</t>
  </si>
  <si>
    <t>ELETRODUTO PVC FLEXÍVEL (MANGUEIRA CORRUGADA REFORÇADA) DIAM. 60MM</t>
  </si>
  <si>
    <t xml:space="preserve">3927 </t>
  </si>
  <si>
    <t>Serviço: 071198 - ELETRODUTO PVC FLEXÍVEL - MANGUEIRA CORRUGADA REFORÇADA - DIAM. 60MM</t>
  </si>
  <si>
    <t>ELETRODUTO PVC FLEXÍVEL (MANGUEIRA CORRUGADA LEVE) DIAM. 25MM</t>
  </si>
  <si>
    <t xml:space="preserve">3923 </t>
  </si>
  <si>
    <t>Serviço: 071194 - ELETRODUTO PVC FLEXÍVEL - MANGUEIRA CORRUGADA LEVE - DIAM. 25MM</t>
  </si>
  <si>
    <t>DISPOSITIVO DE PROTEÇÃO CONTRA SURTOS(DPS) 275V DE 8 A 40KA</t>
  </si>
  <si>
    <t xml:space="preserve">3939 </t>
  </si>
  <si>
    <t>Serviço: 071184 - DISPOSITIVO DE PROTEÇÃO CONTRA SURTOS (D.P.S.) 275V DE 8 A 40KA</t>
  </si>
  <si>
    <t xml:space="preserve">3269 </t>
  </si>
  <si>
    <t>Serviço: 071175 - DISJUNTOR TRIPOLAR DE 60 A 100-A</t>
  </si>
  <si>
    <t xml:space="preserve">3788 </t>
  </si>
  <si>
    <t>Serviço: 071159 - DESVIO A DIREITA PARA ELETROCALHA 50 X 50 MM</t>
  </si>
  <si>
    <t xml:space="preserve">3253 </t>
  </si>
  <si>
    <t>Serviço: 071156 - CURVA DE 90 GRAUS AÇO GALVANIZADO DIAM. 2.1/2"</t>
  </si>
  <si>
    <t>CURVA DE 90 GRAUS AÇO GALVANIZADO DIAM. 3/4"</t>
  </si>
  <si>
    <t xml:space="preserve">3254 </t>
  </si>
  <si>
    <t>Serviço: 071151 - CURVA DE 90 GRAUS AÇO GALVANIZADO DIAM.3/4"</t>
  </si>
  <si>
    <t xml:space="preserve">3246 </t>
  </si>
  <si>
    <t>Serviço: 071141 - CURVA DE 90 GRAUS DE PVC RIGIDO DIAM. 3/4"</t>
  </si>
  <si>
    <t>CURVA 90 GRAUS AÇO ZINCADO DIAMETRO 3"</t>
  </si>
  <si>
    <t xml:space="preserve">3228 </t>
  </si>
  <si>
    <t>Serviço: 071127 - CURVA 90 GRAUS AÇO ZINCADO DIÂMETRO 3"</t>
  </si>
  <si>
    <t>CURVA 90 GRAUS AÇO ZINCADO DIAMETRO 2.1/2"</t>
  </si>
  <si>
    <t xml:space="preserve">3227 </t>
  </si>
  <si>
    <t>Serviço: 071126 - CURVA 90 GRAUS AÇO ZINCADO DIÂMETRO 2.1/2"</t>
  </si>
  <si>
    <t>CURVA 90 GRAUS AÇO ZINCADO DIAMETRO 2"</t>
  </si>
  <si>
    <t xml:space="preserve">3226 </t>
  </si>
  <si>
    <t>Serviço: 071125 - CURVA 90 GRAUS AÇO ZINCADO DIÂMETRO 2"</t>
  </si>
  <si>
    <t>CURVA 90 GRAUS AÇO ZINCADO DIAMETRO 1.1/2"</t>
  </si>
  <si>
    <t xml:space="preserve">3224 </t>
  </si>
  <si>
    <t>Serviço: 071124 - CURVA 90 GRAUS AÇO ZINCADO DIÂMETRO 1.1/2"</t>
  </si>
  <si>
    <t>CURVA 90 GRAUS AÇO ZINCADO DIAMETRO 1.1/4"</t>
  </si>
  <si>
    <t xml:space="preserve">3225 </t>
  </si>
  <si>
    <t>Serviço: 071123 - CURVA 90 GRAUS AÇO ZINCADO DIÂMETRO 1.1/4"</t>
  </si>
  <si>
    <t>CRUZETA HORIZONTAL 90º PARA ELETROCALHA 50 X 50 MM</t>
  </si>
  <si>
    <t xml:space="preserve">3792 </t>
  </si>
  <si>
    <t>Serviço: 071111 - CRUZETA HORIZONTAL 90º PARA ELETROCALHA 50X50 MM</t>
  </si>
  <si>
    <t xml:space="preserve">3216 </t>
  </si>
  <si>
    <t>Serviço: 071064 - CONTATOR TRIPOLAR - 32A, 500V NOMINAL, COMANDO 220V, CATEGORIA AC-3.</t>
  </si>
  <si>
    <t>CONTATOR TRIPOLAR - 25A, 500V NOMINAL, COMANDO 220V, CATEGORIA AC-3.</t>
  </si>
  <si>
    <t xml:space="preserve">3215 </t>
  </si>
  <si>
    <t>Serviço: 071063 - CONTATOR TRIPOLAR - 25A, 500V NOMINAL, 220V COMANDO, CATEGORIA AC-3.</t>
  </si>
  <si>
    <t xml:space="preserve">3973 </t>
  </si>
  <si>
    <t>Serviço: 071043 - CONECTOR TRIPOLAR EM PORCELANA PARA FIOS DE ATÉ 10MM2 (BORNES) 50A-250V (CHUVEIRO)</t>
  </si>
  <si>
    <t xml:space="preserve">3206 </t>
  </si>
  <si>
    <t>Serviço: 071035 - CONECTOR TIPO PARAFUSO FENDIDO 35 MM2</t>
  </si>
  <si>
    <t>CONECTOR DE COMPRESSÃO FORMATO H PARA CABO DE 25 A 70 MM2</t>
  </si>
  <si>
    <t xml:space="preserve">3982 </t>
  </si>
  <si>
    <t>Serviço: 071016 - CONECTOR DE COMPRESSÃO FORMATO H PARA CABO 25 A 70 MM2</t>
  </si>
  <si>
    <t>TAMPÃO DE 3/4" PARA CONDULETE METÁLICO</t>
  </si>
  <si>
    <t xml:space="preserve">4031 </t>
  </si>
  <si>
    <t xml:space="preserve">Serviço: 070932 - CONDULETE METÁLICO - TAMPÃO DE 3/4" </t>
  </si>
  <si>
    <t>ADAPTADOR DE SAÍDA 3/4" PARA CONDULETE METÁLICO</t>
  </si>
  <si>
    <t xml:space="preserve">4029 </t>
  </si>
  <si>
    <t xml:space="preserve">Serviço: 070930 - CONDULETE METÁLICO - ADAPTADOR DE SAÍDA 3/4" </t>
  </si>
  <si>
    <t xml:space="preserve">4028 </t>
  </si>
  <si>
    <t xml:space="preserve">Serviço: 070929 - CONDULETE METÁLICO - CAIXA COM 5 ENTRADAS </t>
  </si>
  <si>
    <t>CINTA DE AÇO GALVANIZADO DIÂMETRO 230 MM</t>
  </si>
  <si>
    <t xml:space="preserve">3701 </t>
  </si>
  <si>
    <t>Serviço: 070922 - CINTA DE ACO GALVANIZADO DIAM.230MM</t>
  </si>
  <si>
    <t xml:space="preserve">3173 </t>
  </si>
  <si>
    <t>Serviço: 070893 - CHAVE TRIPOLAR TIPO PACCO 40A</t>
  </si>
  <si>
    <t>FUSIVEL DZ RETARDADO ATE 25A</t>
  </si>
  <si>
    <t xml:space="preserve">3322 </t>
  </si>
  <si>
    <t>INTERRUPTOR PARA QUADRO DE COMANDO</t>
  </si>
  <si>
    <t xml:space="preserve">3752 </t>
  </si>
  <si>
    <t>RELE DE SOBRECORRENTE 1-16A</t>
  </si>
  <si>
    <t xml:space="preserve">3750 </t>
  </si>
  <si>
    <t>RELE DE FALTA DE FASE 380 V - 60 HZ</t>
  </si>
  <si>
    <t xml:space="preserve">3751 </t>
  </si>
  <si>
    <t>PARAFUSO DE AJUSTE TIPO DZ ATE 25A</t>
  </si>
  <si>
    <t xml:space="preserve">3388 </t>
  </si>
  <si>
    <t>TAMPA TIPO DZ ATE 25A</t>
  </si>
  <si>
    <t xml:space="preserve">3458 </t>
  </si>
  <si>
    <t>BASE DZ ATE 25A</t>
  </si>
  <si>
    <t xml:space="preserve">3023 </t>
  </si>
  <si>
    <t>BOTOEIRA "LIGA-DESLIGA" PARA INSTALAÇÃO EM PORTA DE QUADRO</t>
  </si>
  <si>
    <t xml:space="preserve">3042 </t>
  </si>
  <si>
    <t>CONTATOR TRIPOLAR - 9A, 500V NOMINAL, COMANDO 220V,  CATEGORIA AC-3</t>
  </si>
  <si>
    <t xml:space="preserve">3212 </t>
  </si>
  <si>
    <t>CHAVE TRIPOLAR TIPO PACCO 16A</t>
  </si>
  <si>
    <t xml:space="preserve">3170 </t>
  </si>
  <si>
    <t>Serviço: 070837 - CHAVE DE PARTIDA DE MOTOR TRIFÁSICO C/RELE FALTA DE FASE 1 CV</t>
  </si>
  <si>
    <t>CHAVE FUSIVEL 15 KV, 100A (CHAVE MATHEUS)</t>
  </si>
  <si>
    <t xml:space="preserve">3697 </t>
  </si>
  <si>
    <t>Serviço: 070791 - CHAVE FUSIVEL,15 KV,100A, (CHAVE MATHEUS)</t>
  </si>
  <si>
    <t>CONTATOR TRIPOLAR - 12A, 500V NOMINAL, COMANDO 220V, CATEGORIA AC-3.</t>
  </si>
  <si>
    <t xml:space="preserve">3213 </t>
  </si>
  <si>
    <t>BASE DZ DE 25A A 63A</t>
  </si>
  <si>
    <t xml:space="preserve">3022 </t>
  </si>
  <si>
    <t>TAMPA TIPO DZ ATE 63A</t>
  </si>
  <si>
    <t xml:space="preserve">3459 </t>
  </si>
  <si>
    <t>PARAFUSO DE AJUSTE TIPO DZ ATE 63A</t>
  </si>
  <si>
    <t xml:space="preserve">3389 </t>
  </si>
  <si>
    <t>FUSIVEL DZ RETARDADO DE 35A A 63A</t>
  </si>
  <si>
    <t xml:space="preserve">3323 </t>
  </si>
  <si>
    <t>Serviço: 070779 - CHAVE DE PARTIDA DE MOTOR TRIFÁSICO C/RELE FALTA DE FASE 7 1/2CV</t>
  </si>
  <si>
    <t>CHAVE TRIPOLAR TIPO PACCO 20A</t>
  </si>
  <si>
    <t xml:space="preserve">3171 </t>
  </si>
  <si>
    <t>Serviço: 070776 - CHAVE DE PARTIDA DE MOTOR TRIFÁSICO C/RELE FALTA DE FASE 5CV</t>
  </si>
  <si>
    <t>Serviço: 070710 - CAIXA DE PASSAGEM 30X30X40CM (MEDIDAS INTERNAS) COM TAMPA E DRENO BRITA</t>
  </si>
  <si>
    <t xml:space="preserve">3140 </t>
  </si>
  <si>
    <t>Serviço: 070700 - CAIXA PARA QUADRO DE COMANDO METÁLICA DE SOBREPOR 40X30X20 CM</t>
  </si>
  <si>
    <t>CAIXA DE PASSAGEM METALICA OCTOGONAL FUNDO MOVEL DUPLA 4"</t>
  </si>
  <si>
    <t xml:space="preserve">3136 </t>
  </si>
  <si>
    <t>Serviço: 070682 - CAIXA METALICA OCTOGONAL FUNDO MOVEL DUPLA 4"</t>
  </si>
  <si>
    <t>CAIXA DE PASSAGEM METALICA DE EMBUTIR 30X30X12 CM</t>
  </si>
  <si>
    <t xml:space="preserve">3130 </t>
  </si>
  <si>
    <t>Serviço: 070647 - CAIXA DE PASSAGEM METÁLICA DE EMBUTIR 30X30X12 CM</t>
  </si>
  <si>
    <t>CAIXA DE PASSAGEM METALICA DE EMBUTIR 15X15X8 CM</t>
  </si>
  <si>
    <t xml:space="preserve">3128 </t>
  </si>
  <si>
    <t>Serviço: 070645 - CAIXA DE PASSAGEM METÁLICA DE EMBUTIR 15X15X8 CM</t>
  </si>
  <si>
    <t xml:space="preserve">Unidade: m3    </t>
  </si>
  <si>
    <t xml:space="preserve">Serviço: 070633 - CAIXA DE PASSAGEM - ESCAVAÇÃO MANUAL / REATERRO/ APILOAMENTO DO FUNDO </t>
  </si>
  <si>
    <t>CABO FLEXÍVEL PVC (70° C), 0,6/1 KV, SINTENAX 16 MM2</t>
  </si>
  <si>
    <t xml:space="preserve">3117 </t>
  </si>
  <si>
    <t>Serviço: 070585 - CABO FLEXÍVEL PVC (70° C), 0,6/1 KV, 16 MM2</t>
  </si>
  <si>
    <t xml:space="preserve">4016 </t>
  </si>
  <si>
    <t>Serviço: 070565 - CABO FLEXÍVEL, PVC (70° C), 450/750 V, 6 MM2</t>
  </si>
  <si>
    <t xml:space="preserve">3831 </t>
  </si>
  <si>
    <t>Serviço: 070561 - CABO ISOLADO PP 3 X 2,5 MM2</t>
  </si>
  <si>
    <t xml:space="preserve">3778 </t>
  </si>
  <si>
    <t>Serviço: 070544 - CABO DE COBRE NU 50 MM2</t>
  </si>
  <si>
    <t xml:space="preserve">3775 </t>
  </si>
  <si>
    <t>Serviço: 070543 - CABO DE COBRE NU 35 MM2</t>
  </si>
  <si>
    <t>CABO DE COBRE NU 25 MM2</t>
  </si>
  <si>
    <t xml:space="preserve">3100 </t>
  </si>
  <si>
    <t>Serviço: 070542 - CABO DE COBRE NU 25 MM2 (4,73 M /KG)</t>
  </si>
  <si>
    <t>CABO FLEXÍVEL EPR/XLPE (90°C), 0,6/1 KV, 70 MM2</t>
  </si>
  <si>
    <t xml:space="preserve">3934 </t>
  </si>
  <si>
    <t>Serviço: 070514 - CABO EPR/XLPE (90°C) 1 KV - 70 MM2</t>
  </si>
  <si>
    <t xml:space="preserve">3073 </t>
  </si>
  <si>
    <t xml:space="preserve">Unidade: PR    </t>
  </si>
  <si>
    <t>Serviço: 070424 - BUCHA E ARRUELA METALICA DIAM. 1.1/2"</t>
  </si>
  <si>
    <t xml:space="preserve">3079 </t>
  </si>
  <si>
    <t>Serviço: 070421 - BUCHA E ARRUELA METALICA DIAM. 3/4"</t>
  </si>
  <si>
    <t xml:space="preserve">3067 </t>
  </si>
  <si>
    <t>Serviço: 070393 - BUCHA DE NYLON S-10</t>
  </si>
  <si>
    <t xml:space="preserve">3071 </t>
  </si>
  <si>
    <t>Serviço: 070392 - BUCHA DE NYLON S-8</t>
  </si>
  <si>
    <t xml:space="preserve">3070 </t>
  </si>
  <si>
    <t>Serviço: 070391 - BUCHA DE NYLON S-6</t>
  </si>
  <si>
    <t>BRAÇADEIRA METÁLICA TIPO "D" DIÂMETRO 1"</t>
  </si>
  <si>
    <t xml:space="preserve">3058 </t>
  </si>
  <si>
    <t>Serviço: 070372 - BRACADEIRA METALICA TIPO "D" DIAM. 1"</t>
  </si>
  <si>
    <t>BRACADEIRA METALICA TIPO "D" DIÂMETRO 3/4"</t>
  </si>
  <si>
    <t xml:space="preserve">3065 </t>
  </si>
  <si>
    <t>Serviço: 070371 - BRACADEIRA METALICA TIPO "D" DIAM. 3/4"</t>
  </si>
  <si>
    <t>BRACADEIRA METALICA TIPO "U" DIÂMETRO 3"</t>
  </si>
  <si>
    <t xml:space="preserve">3054 </t>
  </si>
  <si>
    <t>Serviço: 070357 - BRACADEIRA METALICA TIPO "U" DIAM. 3"</t>
  </si>
  <si>
    <t>BRACADEIRA METALICA TIPO "U" DIÂMETRO 2.1/2"</t>
  </si>
  <si>
    <t xml:space="preserve">3053 </t>
  </si>
  <si>
    <t>Serviço: 070356 - BRACADEIRA METALICA TIPO "U" DIAM. 2.1/2"</t>
  </si>
  <si>
    <t>BRACADEIRA METALICA TIPO "U" DIÂMETRO 2"</t>
  </si>
  <si>
    <t xml:space="preserve">3052 </t>
  </si>
  <si>
    <t>Serviço: 070355 - BRACADEIRA METALICA TIPO "U" DIAM. 2"</t>
  </si>
  <si>
    <t>BRACADEIRA METALICA TIPO "U" DIÂMETRO 1.1/2"</t>
  </si>
  <si>
    <t xml:space="preserve">3050 </t>
  </si>
  <si>
    <t>Serviço: 070354 - BRACADEIRA METALICA TIPO "U" DIAM. 1.1/2"</t>
  </si>
  <si>
    <t>BRACADEIRA METALICA TIPO "U" DIÂMETRO 1.1/4"</t>
  </si>
  <si>
    <t xml:space="preserve">3051 </t>
  </si>
  <si>
    <t>Serviço: 070353 - BRACADEIRA METALICA TIPO "U" DIAM. 1.1/4"</t>
  </si>
  <si>
    <t>BRACADEIRA METALICA TIPO "U" DIÂMETRO 1"</t>
  </si>
  <si>
    <t xml:space="preserve">3049 </t>
  </si>
  <si>
    <t>Serviço: 070352 - BRACADEIRA METALICA TIPO "U" DIAM. 1"</t>
  </si>
  <si>
    <t>BRACADEIRA METALICA TIPO "U" DIÂMETRO 3/4"</t>
  </si>
  <si>
    <t xml:space="preserve">3055 </t>
  </si>
  <si>
    <t>Serviço: 070351 - BRACADEIRA METALICA TIPO "U" DIAM. 3/4"</t>
  </si>
  <si>
    <t>Serviço: 070305 - BOTOEIRA "LIGA-DESLIGA" PARA INSTALAÇÃO EM PORTA  DE QUADRO</t>
  </si>
  <si>
    <t xml:space="preserve">3028 </t>
  </si>
  <si>
    <t>Serviço: 070288 - BORNE TERMINAL SAK 10 MM2</t>
  </si>
  <si>
    <t xml:space="preserve">3035 </t>
  </si>
  <si>
    <t>Serviço: 070286 - BORNE TERMINAL SAK 4 MM2</t>
  </si>
  <si>
    <t>CARTUCHO PARA SOLDA EXOTÉRMICA 90 G</t>
  </si>
  <si>
    <t xml:space="preserve">3978 </t>
  </si>
  <si>
    <t>Serviço: 070255 - ATERRAMENTO - SOLDA EXOTÉRMICA - CARTUCHO 90 G</t>
  </si>
  <si>
    <t xml:space="preserve">3813 </t>
  </si>
  <si>
    <t>Serviço: 070251 - ARRUELA LISA D=1/4"</t>
  </si>
  <si>
    <t xml:space="preserve">LAJE VOLTERRANA (CONVENCIONAL) PRE-MOLDADA COM EPS PARA FORRO  </t>
  </si>
  <si>
    <t xml:space="preserve">1673 </t>
  </si>
  <si>
    <t>ESCORA ROLIÇA (TIPO EUCALIPTO)</t>
  </si>
  <si>
    <t xml:space="preserve">2380 </t>
  </si>
  <si>
    <t>PREGO 19x27</t>
  </si>
  <si>
    <t xml:space="preserve">1862 </t>
  </si>
  <si>
    <t>Serviço: 061101 - FORRO EM LAJE PRE-MOLDADA INCLUSO CAPEAMENTO/ARMADURA DE DISTRIBUIÇÃO/ESCORAMENTO E FORMA/DESFORMA</t>
  </si>
  <si>
    <t>Serviço: 060801 - LANÇAMENTO/APLICAÇÃO/ADENSAMENTO MANUAL DE CONCRETO - (OBRAS CIVIS)</t>
  </si>
  <si>
    <t xml:space="preserve">2757 </t>
  </si>
  <si>
    <t>Serviço: 060487 - CORPO DE PROVA</t>
  </si>
  <si>
    <t>Serviço: 060470 - LASTRO DE BRITA - (OBRAS CIVIS)</t>
  </si>
  <si>
    <t xml:space="preserve">Unidade: Kg    </t>
  </si>
  <si>
    <t>Serviço: 060314 - ACO CA - 60 - 5,0 MM - (OBRAS CIVIS)</t>
  </si>
  <si>
    <t>Serviço: 060305 - ACO CA-50A - 10,0 MM (3/8") - (OBRAS CIVIS)</t>
  </si>
  <si>
    <t>Serviço: 060304 - ACO CA-50 A - 8,0 MM (5/16") - (OBRAS CIVIS)</t>
  </si>
  <si>
    <t>Serviço: 060303 - ACO CA-50-A - 6,3 MM (1/4") - (OBRAS CIVIS)</t>
  </si>
  <si>
    <t>COMPENSADO PLASTIFICADO 17 MM 2,20X1,10 M</t>
  </si>
  <si>
    <t xml:space="preserve">1702 </t>
  </si>
  <si>
    <t>Serviço: 060205 - FORMA CHAPA DE COMPENSADO PLASTIFICADO 17MM U=7 V - (OBRAS CIVIS)</t>
  </si>
  <si>
    <t>Serviço: 060204 - FORMA CHAPA DE COMPENSADO PLASTIFICADO 17MM U=4 V (OBRAS CIVIS)</t>
  </si>
  <si>
    <t>Serviço: 060191 - FORMA DE TABUA CINTA BALDRAME U=8 VEZES</t>
  </si>
  <si>
    <t>Serviço: 060010 - VERGA/CONTRAVERGA EM CONCRETO ARMADO FCK = 20 MPA</t>
  </si>
  <si>
    <t>Serviço: 052014 - ACO CA-60 - 5,0 MM - (OBRAS CIVIS)</t>
  </si>
  <si>
    <t>Serviço: 052005 - ACO CA-50A - 10,0 MM (3/8") - (OBRAS CIVIS)</t>
  </si>
  <si>
    <t>Serviço: 052004 - ACO CA 50-A - 8,0 MM (5/16") - (OBRAS CIVIS)</t>
  </si>
  <si>
    <t>Serviço: 052003 - ACO CA-50A - 6,3 MM (1/4") - (OBRAS CIVIS)</t>
  </si>
  <si>
    <t>VIBRADOR 2 HP COM MANGOTE 32MM E MANGUEIRA DE 5M ( MANUTENÇÃO E DEPRECIAÇÃO DO EQUIPAMENTO) - PREÇO DO EQUIPAMENTO NOVO DIVIDIDO POR 1.000</t>
  </si>
  <si>
    <t xml:space="preserve">2149 </t>
  </si>
  <si>
    <t>Observações: SOMOU DEPRECIAÇÃO (0,0306) MAIS MANUTENÇÃO (0,0162) PARA VER SE NO CÁLCULO DÁ UM VALOR MAIOR DO QUE ZERO.</t>
  </si>
  <si>
    <t>Serviço: 051026 - LANÇAMENTO/APLICAÇÃO/ADENSAMENTO DE CONCRETO EM FUNDAÇÃO- (O.C.)</t>
  </si>
  <si>
    <t>Serviço: 050902 - APILOAMENTO (BLOCOS/SAPATAS)</t>
  </si>
  <si>
    <t>Serviço: 050901 - ESCAVACAO MANUAL DE VALAS (SAPATAS/BLOCOS)</t>
  </si>
  <si>
    <t>Serviço: 050302 - ESTACA A TRADO DIAM.30 CM SEM FERRO</t>
  </si>
  <si>
    <t>Serviço: 050251 - CORPO DE PROVA</t>
  </si>
  <si>
    <t>PERNOITE INCLUSO CAFÉ DA MANHÃ</t>
  </si>
  <si>
    <t xml:space="preserve">2454 </t>
  </si>
  <si>
    <t>SONDAGEM A PERCUSSÃO (SPT) - COTAÇÃO COM FIRMAS ESPECIALIZADAS</t>
  </si>
  <si>
    <t xml:space="preserve">2460 </t>
  </si>
  <si>
    <t>Serviço: 050101 - SONDAGENS PARA INTERIOR - (OBRAS CIVIS)</t>
  </si>
  <si>
    <t xml:space="preserve">Serviço: 041140 - REGULARIZAÇÃO DO TERRENO SEM APILOAMENTO COM TRANSPORTE MANUAL DA TERRA ESCAVADA </t>
  </si>
  <si>
    <t xml:space="preserve">2878 </t>
  </si>
  <si>
    <t>Serviço: 041012 - INDENIZAÇÃO DE JAZIDA</t>
  </si>
  <si>
    <t>COMPACTACAO MECANICA SEM CONTROLE (O. RODOV.)</t>
  </si>
  <si>
    <t xml:space="preserve">2408 </t>
  </si>
  <si>
    <t>Serviço: 041009 - COMPACTAÇÃO MECÂNICA SEM CONTROLE LABORATÓRIO</t>
  </si>
  <si>
    <t xml:space="preserve">m3km  </t>
  </si>
  <si>
    <t>TRANSPORTE DE MATERIAL ESCAVADO EM CAMINHÃO BASCULANTE (M3XKM) ( O. RODOV.)</t>
  </si>
  <si>
    <t xml:space="preserve">2409 </t>
  </si>
  <si>
    <t xml:space="preserve">Unidade: m3km  </t>
  </si>
  <si>
    <t>Serviço: 041006 - TRANSPORTE DE MATERIAL ESCAVADO M3.KM</t>
  </si>
  <si>
    <t>CARGA MECANIZADA (O. RODOV.)</t>
  </si>
  <si>
    <t xml:space="preserve">2451 </t>
  </si>
  <si>
    <t>Serviço: 041005 - CARGA MECANIZADA</t>
  </si>
  <si>
    <t>ESCAVACAO MECANICA (O. RODOV.)</t>
  </si>
  <si>
    <t xml:space="preserve">2453 </t>
  </si>
  <si>
    <t>Serviço: 041004 - ESCAVACAO MECANICA</t>
  </si>
  <si>
    <t>Serviço: 041002 - APILOAMENTO</t>
  </si>
  <si>
    <t>GASOLINA</t>
  </si>
  <si>
    <t xml:space="preserve">2782 </t>
  </si>
  <si>
    <t>COMPACTADOR DE PLACA VIBRATÓRIA A GASOLINA POTÊNCIA 3HP</t>
  </si>
  <si>
    <t xml:space="preserve">2779 </t>
  </si>
  <si>
    <t xml:space="preserve">Observações: COEFICIENTE DE MANUTENÇÃO = 0,0015 E DE DEPRECIAÇÃO = 0,0010 - SOMOU OS DOIS PARA VER SE NA HORA DE REALIZAR A MULTIPLICAÇÃO DÁ UM VALOR ACIMA DE 0,00. </t>
  </si>
  <si>
    <t>Serviço: 040905 - APILOAMENTO MECÂNICO</t>
  </si>
  <si>
    <t>Serviço: 040902 - REATERRO COM APILOAMENTO</t>
  </si>
  <si>
    <t>Serviço: 040101 - ESCAVACAO MANUAL DE VALAS &lt; 1 MTS. (OBRAS CIVIS)</t>
  </si>
  <si>
    <t>HORA IMPRODUTIVA DO CAMINHÃO CARROCERIA MADEIRA 15 T (O. RODOV. )</t>
  </si>
  <si>
    <t xml:space="preserve">2872 </t>
  </si>
  <si>
    <t>Serviço: 030116 - DESMOBILIZAÇÃO DO CANTEIRO DE OBRAS - INCLUSIVE CARGA E DESCARGA E A HORA IMPRODUTIVA DO CAMINHÃO - ( EXCLUSO O TRANSPORTE )</t>
  </si>
  <si>
    <t>Serviço: 030114 - MOBILIZAÇÃO DO CANTEIRO DE OBRAS - INCLUSIVE CARGA E DESCARGA E A HORA IMPRODUTIVA DO CAMINHÃO - ( EXCLUSO O TRANSPORTE )</t>
  </si>
  <si>
    <t>CAMINHAO BASCULANTE 6 M3 - POR HORA ( O. RODOV.) (0,3HP+0,7HI)</t>
  </si>
  <si>
    <t xml:space="preserve">1220 </t>
  </si>
  <si>
    <t>Serviço: 030101 - TRANSPORTE DE ENTULHO EM CAMINHÃO  INCLUSO A CARGA MANUAL</t>
  </si>
  <si>
    <t>EPI/PGR/PCMSO / EXAMES/TREINAMENTOS/VISITAS  (COMP. AUXILIAR)</t>
  </si>
  <si>
    <t xml:space="preserve">2538 </t>
  </si>
  <si>
    <t>Serviço: 021602 - EPI/PGR/PCMSO/EXAMES/TREINAMENTOS/VISITAS - ÁREAS EDIFICADAS/COBERTAS/FECHADAS</t>
  </si>
  <si>
    <t>VIGOTA DE MADEIRA 6x12</t>
  </si>
  <si>
    <t xml:space="preserve">2133 </t>
  </si>
  <si>
    <t>PARAFUSO DIAM.3/8" - 10 CM</t>
  </si>
  <si>
    <t xml:space="preserve">2491 </t>
  </si>
  <si>
    <t>PLACA DE OBRA PLOTADA NA CHAPA 26 (0,50 MM)</t>
  </si>
  <si>
    <t xml:space="preserve">1890 </t>
  </si>
  <si>
    <t>CHAPA DE EMENDA PARA MADEIRAMENTO</t>
  </si>
  <si>
    <t xml:space="preserve">1374 </t>
  </si>
  <si>
    <t>PARAFUSO 8x110 MM</t>
  </si>
  <si>
    <t xml:space="preserve">1893 </t>
  </si>
  <si>
    <t>Serviço: 021301 - PLACA DE OBRA PLOTADA EM CHAPA METÁLICA 26 , AFIXADA EM CAVALETES DE MADEIRA DE LEI (VIGOTAS 6X12CM) - PADRÃO GOINFRA</t>
  </si>
  <si>
    <t>TINTA LATEX ACRÍLICA 2ª LINHA/ECONÔMICA</t>
  </si>
  <si>
    <t xml:space="preserve">2842 </t>
  </si>
  <si>
    <t>RIPAO DE MADEIRA 15 CM</t>
  </si>
  <si>
    <t xml:space="preserve">1967 </t>
  </si>
  <si>
    <t>Serviço: 020701 - LOCAÇÃO DA OBRA, EXECUÇÃO DE GABARITO SEM REAPROVEITAMENTO, INCLUSO PINTURA (FACE INTERNA DO RIPÃO 15CM) E PIQUETE COM TESTEMUNHA</t>
  </si>
  <si>
    <t>DOBRADIÇA TIPO FERRADURA NÚMERO 2</t>
  </si>
  <si>
    <t xml:space="preserve">2818 </t>
  </si>
  <si>
    <t>VIGOTA DE MADEIRA 6x16</t>
  </si>
  <si>
    <t xml:space="preserve">2132 </t>
  </si>
  <si>
    <t>ARRUELA PARA PARAFUSO 3/8"</t>
  </si>
  <si>
    <t xml:space="preserve">2493 </t>
  </si>
  <si>
    <t>COMPENSADO RESINADO COLA FENÓLICA 6 MM 2,20X1,10 M</t>
  </si>
  <si>
    <t xml:space="preserve">1695 </t>
  </si>
  <si>
    <t>RIPA DE MADEIRA 5x1</t>
  </si>
  <si>
    <t xml:space="preserve">1964 </t>
  </si>
  <si>
    <t>PREGO 15x15</t>
  </si>
  <si>
    <t xml:space="preserve">1860 </t>
  </si>
  <si>
    <t>PORCA P/PARAFUSO 3/8"</t>
  </si>
  <si>
    <t xml:space="preserve">2492 </t>
  </si>
  <si>
    <t>Serviço: 020600 - TAPUME EM CHAPA COMPENSADA RESINADA 6MM COM PORTÕES E FERRAGENS - PADRÃO GOINFRA</t>
  </si>
  <si>
    <t>CALHA DE SOBREPOR PARA 2 LAMPADAS TUBULARES 60 CM 8/10 W</t>
  </si>
  <si>
    <t xml:space="preserve">4056 </t>
  </si>
  <si>
    <t>LÂMPADA TUBULAR LED, BASE G13, BIVOLT 8/10 W, 900 A 1000 LUMENS, LUZ BRANCA</t>
  </si>
  <si>
    <t xml:space="preserve">4053 </t>
  </si>
  <si>
    <t>CAIXA DE PASSAGEM METALICA OCTOGONAL FUNDO MOVEL SIMPLES 2"</t>
  </si>
  <si>
    <t xml:space="preserve">3135 </t>
  </si>
  <si>
    <t>CAIXA METALICA RETANGULAR 4"X2"X2"</t>
  </si>
  <si>
    <t xml:space="preserve">3138 </t>
  </si>
  <si>
    <t>COMPENSADO RESINADO COLA FENÓLICA 10 MM 2,20X1,10 M</t>
  </si>
  <si>
    <t xml:space="preserve">1694 </t>
  </si>
  <si>
    <t>TELHA VOGATEX 4 MM (L=0,50 M)</t>
  </si>
  <si>
    <t xml:space="preserve">2024 </t>
  </si>
  <si>
    <t>SOQUETE ANTIVIBRATORIO PARA LAMPADA TUBULAR</t>
  </si>
  <si>
    <t xml:space="preserve">3602 </t>
  </si>
  <si>
    <t xml:space="preserve">PREGO GALVANIZADO 18 X 27 (TELHEIRO) </t>
  </si>
  <si>
    <t xml:space="preserve">1892 </t>
  </si>
  <si>
    <t>ISOLADOR ROLDANA PVC MEDIO (102)</t>
  </si>
  <si>
    <t xml:space="preserve">3350 </t>
  </si>
  <si>
    <t>FIO ISOLADO 750 V, PIRASTIC 2,5 MM2</t>
  </si>
  <si>
    <t xml:space="preserve">3314 </t>
  </si>
  <si>
    <t>FITA ISOLANTE, ROLO DE 5,00 M</t>
  </si>
  <si>
    <t xml:space="preserve">3321 </t>
  </si>
  <si>
    <t xml:space="preserve">Serviço: 020302 - DEPÓSITO PARA CIMENTO TIPO I  COM PINTURA PADRÃO GOINFRA (2,20 X 2,262M) A=4,98 M2 ( C/ REAPROV. 1 VEZ ) - INCLUSO PALETES </t>
  </si>
  <si>
    <t xml:space="preserve">RL    </t>
  </si>
  <si>
    <t>ROLO DE PAPEL HIGIÊNICO INDUSTRIAL DE 500M</t>
  </si>
  <si>
    <t xml:space="preserve">2854 </t>
  </si>
  <si>
    <t xml:space="preserve">SUPORTE PARA ROLO DE PAPEL HIGIÊNICO 300 A 600M EM ABS </t>
  </si>
  <si>
    <t xml:space="preserve">2853 </t>
  </si>
  <si>
    <t>CHAPA GALVANIZADA Nº 26</t>
  </si>
  <si>
    <t xml:space="preserve">2847 </t>
  </si>
  <si>
    <t>DOBRADIÇA DE PRESSÃO PARA ARMÁRIO DE MADEIRA</t>
  </si>
  <si>
    <t xml:space="preserve">2846 </t>
  </si>
  <si>
    <t xml:space="preserve">PAC   </t>
  </si>
  <si>
    <t xml:space="preserve">PACOTE COM 100 UNIDADES DE COPO DESCARTÁVEL DE 300ML </t>
  </si>
  <si>
    <t xml:space="preserve">2856 </t>
  </si>
  <si>
    <t>SACO PLÁSTICO PARA LIXO DE 50 LITROS</t>
  </si>
  <si>
    <t xml:space="preserve">2855 </t>
  </si>
  <si>
    <t>SUPORTE PARA PAPEL TOALHA INTERFOLHA</t>
  </si>
  <si>
    <t xml:space="preserve">2858 </t>
  </si>
  <si>
    <t xml:space="preserve">PORTA COPOS DESCARTÁVEIS PARA COPOS DE 300ML </t>
  </si>
  <si>
    <t xml:space="preserve">2857 </t>
  </si>
  <si>
    <t>SUPORTE DISPENSER - PARA SABONETE OU ÁLCOOL</t>
  </si>
  <si>
    <t xml:space="preserve">2860 </t>
  </si>
  <si>
    <t xml:space="preserve">PACOTE COM 1.000 FOLHAS DUAS DOBRAS DE PAPEL TOALHA INTERFOLHAS BRANCA   </t>
  </si>
  <si>
    <t xml:space="preserve">2859 </t>
  </si>
  <si>
    <t>SABONETE LÍQUIDO (D= 1,00)</t>
  </si>
  <si>
    <t xml:space="preserve">2862 </t>
  </si>
  <si>
    <t>ÁLCOOL GEL ( D=1,00)</t>
  </si>
  <si>
    <t xml:space="preserve">2861 </t>
  </si>
  <si>
    <t>GELADEIRA FROST FREE DE APROXIMADAMENTE 300L CONSUL,ELETROLUX OU EQUIVALENTE</t>
  </si>
  <si>
    <t xml:space="preserve">2864 </t>
  </si>
  <si>
    <t>TELEVISÃO LED PLANA 32 POLEGADAS DA SAMSUNG, PHILCO OU EQUIVALENTE</t>
  </si>
  <si>
    <t xml:space="preserve">2868 </t>
  </si>
  <si>
    <t>BOTIJÃO DE GÁS P13 (VASILHAME + GÁS LIQUEFEITO)</t>
  </si>
  <si>
    <t xml:space="preserve">2867 </t>
  </si>
  <si>
    <t>FOGÃO A GÁS DE 6 BOCAS, ESMALTEC, DAKO, CONTINENTAL OU EQUIVALENTE</t>
  </si>
  <si>
    <t xml:space="preserve">2866 </t>
  </si>
  <si>
    <t>CALHA DE SOBREPOR PARA 2 LAMPADAS TUBULARES 120 CM 15/20 W</t>
  </si>
  <si>
    <t xml:space="preserve">4057 </t>
  </si>
  <si>
    <t>TUBO SOLDAVEL PVC MARROM DIAM. 32 MM</t>
  </si>
  <si>
    <t xml:space="preserve">H249 </t>
  </si>
  <si>
    <t>UNIAO SOLDAVEL DIAMETRO 32 MM</t>
  </si>
  <si>
    <t xml:space="preserve">H272 </t>
  </si>
  <si>
    <t>VALVULA 1" PARA MICTORIO TIPO COCHO (PVC)</t>
  </si>
  <si>
    <t xml:space="preserve">H258 </t>
  </si>
  <si>
    <t>VALVULA PARA PIA TIPO AMERICANA DIAMETRO 3.1/2" (METALICA)</t>
  </si>
  <si>
    <t xml:space="preserve">H262 </t>
  </si>
  <si>
    <t>VALVULA PARA LAVATORIO PVC 1"</t>
  </si>
  <si>
    <t xml:space="preserve">H261 </t>
  </si>
  <si>
    <t>DISJUNTOR MONOPOLAR DE 10 A 32-A</t>
  </si>
  <si>
    <t xml:space="preserve">3259 </t>
  </si>
  <si>
    <t>GRELHA QUADRADO BRANCA 150 MM - (ESGOTO)</t>
  </si>
  <si>
    <t xml:space="preserve">H363 </t>
  </si>
  <si>
    <t>INTERRUPTOR INTERMEDIARIO (FOUR-WAY) - (SUPORTE+MÓDULOS+ESPELHO)</t>
  </si>
  <si>
    <t xml:space="preserve">3334 </t>
  </si>
  <si>
    <t>INTERRUPTOR PARALELO DUPLO (2 SECOES) - (SUPORTE+MÓDULOS+ESPELHO)</t>
  </si>
  <si>
    <t xml:space="preserve">3335 </t>
  </si>
  <si>
    <t>JOELHO 90 GRAUS SOLDAVEL DIAMETRO 25 MM</t>
  </si>
  <si>
    <t xml:space="preserve">H164 </t>
  </si>
  <si>
    <t>LUVA SOLDAVEL COM ROSCA 25 X 3/4"</t>
  </si>
  <si>
    <t xml:space="preserve">H311 </t>
  </si>
  <si>
    <t>PIA MARMORE/GRANITO SINTÉTICO 1,00 X 0,54 M (DIMENSÕES APROXIMADAS)</t>
  </si>
  <si>
    <t xml:space="preserve">H581 </t>
  </si>
  <si>
    <t>PORTA GRELHA QUADRADO BRANCO DIAM. 150 mm (ESGOTO)</t>
  </si>
  <si>
    <t xml:space="preserve">H401 </t>
  </si>
  <si>
    <t>QUADRO DE DISTRIBUICAO DE EMBUTIR EM PVC SB-12E</t>
  </si>
  <si>
    <t xml:space="preserve">3422 </t>
  </si>
  <si>
    <t>REGISTRO DE GAVETA C/CANOPLA DIAM.1.1/4"</t>
  </si>
  <si>
    <t xml:space="preserve">H198 </t>
  </si>
  <si>
    <t>REGISTRO DE PRESSAO C/CANOPLA CROMADO 1/2"</t>
  </si>
  <si>
    <t xml:space="preserve">H266 </t>
  </si>
  <si>
    <t>SIFAO FLEXIVEL UNIVERSAL (SANFONADO) EM PVC PARA LAVATORIO</t>
  </si>
  <si>
    <t xml:space="preserve">H539 </t>
  </si>
  <si>
    <t>SIFAO METALICO P/PIA 1.1/2X2"</t>
  </si>
  <si>
    <t xml:space="preserve">H212 </t>
  </si>
  <si>
    <t>SOLUCAO LIMPADORA 200 CM3 (FRASCO PLASTICO)</t>
  </si>
  <si>
    <t xml:space="preserve">H215 </t>
  </si>
  <si>
    <t>TAMPA CEGA REDONDA BRANCA PVC 250 MM</t>
  </si>
  <si>
    <t xml:space="preserve">H606 </t>
  </si>
  <si>
    <t xml:space="preserve">ASSENTO SIMPLES EM POLIPROPILENO PARA VASO SANITÁRIO  </t>
  </si>
  <si>
    <t xml:space="preserve">H587 </t>
  </si>
  <si>
    <t>TE 90 GRAUS SOLDAVEL DIAMETRO 25 MM</t>
  </si>
  <si>
    <t xml:space="preserve">H221 </t>
  </si>
  <si>
    <t>TINTA EPOXI COM CATALISADOR</t>
  </si>
  <si>
    <t xml:space="preserve">1273 </t>
  </si>
  <si>
    <t>TORNEIRA DE BOIA DIAMETRO 3/4" (20 MM)</t>
  </si>
  <si>
    <t xml:space="preserve">H440 </t>
  </si>
  <si>
    <t xml:space="preserve">TORNEIRA DE PAREDE PARA PIA OU BEBEDOURO DIÂMETRO 1/2" E 3/4" </t>
  </si>
  <si>
    <t xml:space="preserve">H238 </t>
  </si>
  <si>
    <t>TUBO DE DESCIDA PARA CAIXA DE DESCARGA (LONGO 1.1/4")</t>
  </si>
  <si>
    <t xml:space="preserve">H239 </t>
  </si>
  <si>
    <t>CURVA 45° DIAMETRO 40 MM (ESGOTO)</t>
  </si>
  <si>
    <t xml:space="preserve">H350 </t>
  </si>
  <si>
    <t>COMPENSADO PLASTIFICADO 12 MM 2,20X1,10 M</t>
  </si>
  <si>
    <t xml:space="preserve">1703 </t>
  </si>
  <si>
    <t>CORPO CAIXA SIFONADA 250 X 172 X 50 MM</t>
  </si>
  <si>
    <t xml:space="preserve">H338 </t>
  </si>
  <si>
    <t>CAIXA D'ÁGUA POLIETILENO 1000 LTS. COM TAMPA</t>
  </si>
  <si>
    <t xml:space="preserve">H676 </t>
  </si>
  <si>
    <t>CAIBRO 5x6 CM</t>
  </si>
  <si>
    <t xml:space="preserve">1218 </t>
  </si>
  <si>
    <t>CAIXA DE DESCARGA (PVC) 9 LITROS</t>
  </si>
  <si>
    <t xml:space="preserve">H585 </t>
  </si>
  <si>
    <t>ADESIVO PLASTICO - BISNAGA 75 G</t>
  </si>
  <si>
    <t xml:space="preserve">H111 </t>
  </si>
  <si>
    <t>TUBO DE DESPEJO PARA VÁLVULA (PIA/TANQUE)</t>
  </si>
  <si>
    <t xml:space="preserve">H631 </t>
  </si>
  <si>
    <t>ADAPTADOR SOLDÁVEL LONGO COM FLANGES LIVRES PARA CAIXA D'ÁGUA 32X1"</t>
  </si>
  <si>
    <t xml:space="preserve">H108 </t>
  </si>
  <si>
    <t>BEBEDOURO (PURIFICADOR) ELÉTRICO DE PRESSÃO (IBBL BAG 40 OU EQUIVALENTE)</t>
  </si>
  <si>
    <t xml:space="preserve">H687 </t>
  </si>
  <si>
    <t>BUCHA DE REDUÇÃO SOLDAVEL CURTA 32 X 25 MM</t>
  </si>
  <si>
    <t xml:space="preserve">H134 </t>
  </si>
  <si>
    <t>TUBO SOLDAVEL PARA ESGOTO DIAMETRO 50 MM</t>
  </si>
  <si>
    <t xml:space="preserve">H286 </t>
  </si>
  <si>
    <t>TUBO SOLDAVEL PARA ESGOTO DIAMETRO 100 MM</t>
  </si>
  <si>
    <t xml:space="preserve">H284 </t>
  </si>
  <si>
    <t>APLICADOR DE EPOXI</t>
  </si>
  <si>
    <t xml:space="preserve">0023 </t>
  </si>
  <si>
    <t>Serviço: 020212 - BARRACÃO DE OBRAS PADRÃO GOINFRA ( BLOCOS,COBERTURAS,PASSARELAS E MÓVEIS), SEM ALOJAMENTO E LAVANDERIA , COM PINTURA, EM CONSONÂNCIA COM AS NR's, EM ESPECIAL A NR-18, INCLUSO INSTALAÇÕES ELÉTRICAS E HIDROSSANITÁRIAS - ( COM REAPROVEITAMENTO 1 VEZ ).</t>
  </si>
  <si>
    <t>Serviço: 020203 - CAPINA - (OBRAS CIVIS)</t>
  </si>
  <si>
    <t>FERRAMENTAS/EQUIPAMENTOS E MATERIAL DE LIMPEZA PERMANENTE( COMPOSIÇÃO AUXILIAR )</t>
  </si>
  <si>
    <t xml:space="preserve">2758 </t>
  </si>
  <si>
    <t>Serviço: 020200 - FERRAMENTAS (MANUAIS/ELÉTRICAS) E MATERIAL DE LIMPEZA PERMANENTE DA OBRA - ÁREAS EDIFICADAS/COBERTAS/FECHADAS</t>
  </si>
  <si>
    <t>Serviço: 020155 - DEMOLIÇÃO MANUAL EM MURO/PAREDE PLACA PRÉ-MOLDADA COM TRANSPORTE ATÉ CAÇAMBA E CARGA</t>
  </si>
  <si>
    <t>Serviço: 020151 - DEMOLIÇÃO MANUAL DE DIVISÓRIA EM PEDRA/CONCRETO COM TRANSPORTE ATÉ CAÇAMBA E CARGA</t>
  </si>
  <si>
    <t>Serviço: 020143 - DEMOLIÇÃO MANUAL MEIO FIO SEM REAPROVEITAMENTO COM TRANSPORTE ATÉ CAÇAMBA E CARGA</t>
  </si>
  <si>
    <t>Serviço: 020140 - REMOÇÃO MANUAL DE METAL SANITÁRIO (VÁLVULAS/SIFÃO/REGISTROS/TORNEIRAS/OUTROS) COM TRANSPORTE ATÉ CAÇAMBA E CARGA</t>
  </si>
  <si>
    <t>Serviço: 020137 - REMOÇÃO MANUAL DE BACIA SANITÁRIA COM TRANSPORTE ATÉ CAÇAMBA E CARGA</t>
  </si>
  <si>
    <t>Serviço: 020121 - DEMOLIÇÃO MANUAL EM CONCRETO SIMPLES COM TRANSPORTE ATÉ CAÇAMBA E CARGA</t>
  </si>
  <si>
    <t>Serviço: 020118 - DEMOLIÇÃO MANUAL ALVENARIA TIJOLO SEM REAPROVEITAMENTO COM TRANSPORTE ATE CAÇAMBA E CARGA</t>
  </si>
  <si>
    <t>Serviço: 020115 - DEMOLIÇÃO MANUAL DE REVESTIMENTOS COM AZULEJO COM TRANSPORTE ATE CAÇAMBA E CARGA</t>
  </si>
  <si>
    <t xml:space="preserve">Serviço: 020107 - CORTE, DESTOCAMENTO, RETIRADA E REATERRO (MANUAIS) DE ÁRVORE GRANDE PORTE (H = 8 A 10 M / DIÂMETRO TRONCO 60 A 70CM E COPA DE 10 A 13M ) C/ TRANSPORTE ATE CAÇAMBA E CARGA </t>
  </si>
  <si>
    <t>Serviço: 020106 - REMOÇÃO MANUAL DE JANELA OU PORTAL COM TRANSPORTE ATÉ CAÇAMBA E CARGA</t>
  </si>
  <si>
    <t>Serviço: 020102 - DEMOLICAO MANUAL COBERTURA TELHA FIBROCIMENTO/FIBRA DE VIDRO/SIMILARES C/ TRANSP. ATÉ CB. E CARGA</t>
  </si>
  <si>
    <t>GOINFRA - ONERADA</t>
  </si>
  <si>
    <r>
      <rPr>
        <b/>
        <sz val="10"/>
        <rFont val="Times New Roman"/>
        <family val="1"/>
      </rPr>
      <t xml:space="preserve">REFERÊNCIA SINAPI
</t>
    </r>
    <r>
      <rPr>
        <sz val="10"/>
        <rFont val="Times New Roman"/>
        <family val="1"/>
      </rPr>
      <t>MAR/23                          ONERADA</t>
    </r>
  </si>
  <si>
    <r>
      <rPr>
        <b/>
        <sz val="10"/>
        <rFont val="Times New Roman"/>
        <family val="1"/>
      </rPr>
      <t xml:space="preserve">REFERÊNCIA GOINFRA
</t>
    </r>
    <r>
      <rPr>
        <sz val="10"/>
        <rFont val="Times New Roman"/>
        <family val="1"/>
      </rPr>
      <t>MAR/2023              ONERADA</t>
    </r>
  </si>
  <si>
    <t>SINAPI - ONERADA</t>
  </si>
  <si>
    <t>COEF.</t>
  </si>
  <si>
    <t>VALOR UNIT.</t>
  </si>
  <si>
    <t>39017</t>
  </si>
  <si>
    <t>ESPACADOR / DISTANCIADOR CIRCULAR COM ENTRADA LATERAL, EM PLASTICO, PARA VERGALHAO *4,2 A 12,5* MM, COBRIMENTO 20 MM</t>
  </si>
  <si>
    <t>43132</t>
  </si>
  <si>
    <t>ARAME RECOZIDO 16 BWG, D = 1,65 MM (0,016 KG/M) OU 18 BWG, D = 1,25 MM (0,01 KG/M)</t>
  </si>
  <si>
    <t>88238</t>
  </si>
  <si>
    <t>AJUDANTE DE ARMADOR COM ENCARGOS COMPLEMENTARES</t>
  </si>
  <si>
    <t>88245</t>
  </si>
  <si>
    <t>ARMADOR COM ENCARGOS COMPLEMENTARES</t>
  </si>
  <si>
    <t>92803</t>
  </si>
  <si>
    <t>CORTE E DOBRA DE AÇO CA-50, DIÂMETRO DE 10,0 MM. AF_06/2022</t>
  </si>
  <si>
    <t>0,5430000</t>
  </si>
  <si>
    <t>0,22</t>
  </si>
  <si>
    <t>0,0200000</t>
  </si>
  <si>
    <t>24,95</t>
  </si>
  <si>
    <t>0,0061000</t>
  </si>
  <si>
    <t>19,42</t>
  </si>
  <si>
    <t>0,0306000</t>
  </si>
  <si>
    <t>26,97</t>
  </si>
  <si>
    <t>1,0000000</t>
  </si>
  <si>
    <t>9,58</t>
  </si>
  <si>
    <t>MATERIAL</t>
  </si>
  <si>
    <t>MÃO DE OBRA</t>
  </si>
  <si>
    <t>0,11</t>
  </si>
  <si>
    <t>0,49</t>
  </si>
  <si>
    <t>0,82</t>
  </si>
  <si>
    <t>88309</t>
  </si>
  <si>
    <t>PEDREIRO COM ENCARGOS COMPLEMENTARES</t>
  </si>
  <si>
    <t>6,2120000</t>
  </si>
  <si>
    <t>88316</t>
  </si>
  <si>
    <t>SERVENTE COM ENCARGOS COMPLEMENTARES</t>
  </si>
  <si>
    <t>1,6940000</t>
  </si>
  <si>
    <t>94968</t>
  </si>
  <si>
    <t>CONCRETO MAGRO PARA LASTRO, TRAÇO 1:4,5:4,5 (EM MASSA SECA DE CIMENTO/ AREIA MÉDIA/ BRITA 1) - PREPARO MECÂNICO COM BETONEIRA 600 L. AF_05/2021</t>
  </si>
  <si>
    <t>1,1300000</t>
  </si>
  <si>
    <t>27,18</t>
  </si>
  <si>
    <t>18,98</t>
  </si>
  <si>
    <t>386,93</t>
  </si>
  <si>
    <t>168,84</t>
  </si>
  <si>
    <t>32,15</t>
  </si>
  <si>
    <t>437,23</t>
  </si>
  <si>
    <t>370</t>
  </si>
  <si>
    <t>AREIA MEDIA - POSTO JAZIDA/FORNECEDOR (RETIRADO NA JAZIDA, SEM TRANSPORTE)</t>
  </si>
  <si>
    <t>0,7275000</t>
  </si>
  <si>
    <t>129,42</t>
  </si>
  <si>
    <t>94,15</t>
  </si>
  <si>
    <t>1379</t>
  </si>
  <si>
    <t>CIMENTO PORTLAND COMPOSTO CP II-32</t>
  </si>
  <si>
    <t>364,9433000</t>
  </si>
  <si>
    <t>0,71</t>
  </si>
  <si>
    <t>259,10</t>
  </si>
  <si>
    <t>4721</t>
  </si>
  <si>
    <t>PEDRA BRITADA N. 1 (9,5 a 19 MM) POSTO PEDREIRA/FORNECEDOR, SEM FRETE</t>
  </si>
  <si>
    <t>0,5972000</t>
  </si>
  <si>
    <t>97,67</t>
  </si>
  <si>
    <t>58,32</t>
  </si>
  <si>
    <t>1,9792000</t>
  </si>
  <si>
    <t>37,56</t>
  </si>
  <si>
    <t>88377</t>
  </si>
  <si>
    <t>OPERADOR DE BETONEIRA ESTACIONÁRIA/MISTURADOR COM ENCARGOS COMPLEMENTARES</t>
  </si>
  <si>
    <t>1,2501000</t>
  </si>
  <si>
    <t>19,76</t>
  </si>
  <si>
    <t>24,70</t>
  </si>
  <si>
    <t>89225</t>
  </si>
  <si>
    <t>BETONEIRA CAPACIDADE NOMINAL DE 600 L, CAPACIDADE DE MISTURA 360 L, MOTOR ELÉTRICO TRIFÁSICO POTÊNCIA DE 4 CV, SEM CARREGADOR - CHP DIURNO. AF_11/2014</t>
  </si>
  <si>
    <t>CHP</t>
  </si>
  <si>
    <t>0,6434000</t>
  </si>
  <si>
    <t>5,18</t>
  </si>
  <si>
    <t>3,33</t>
  </si>
  <si>
    <t>89226</t>
  </si>
  <si>
    <t>BETONEIRA CAPACIDADE NOMINAL DE 600 L, CAPACIDADE DE MISTURA 360 L, MOTOR ELÉTRICO TRIFÁSICO POTÊNCIA DE 4 CV, SEM CARREGADOR - CHI DIURNO. AF_11/2014</t>
  </si>
  <si>
    <t>CHI</t>
  </si>
  <si>
    <t>0,6067000</t>
  </si>
  <si>
    <t>1,53</t>
  </si>
  <si>
    <t>0,92</t>
  </si>
  <si>
    <t>1,1900000</t>
  </si>
  <si>
    <t>0,26</t>
  </si>
  <si>
    <t>0,0250000</t>
  </si>
  <si>
    <t>0,66</t>
  </si>
  <si>
    <t>0,0175000</t>
  </si>
  <si>
    <t>0,1069000</t>
  </si>
  <si>
    <t>92800</t>
  </si>
  <si>
    <t>CORTE E DOBRA DE AÇO CA-60, DIÂMETRO DE 5,0 MM. AF_06/2022</t>
  </si>
  <si>
    <t>10,25</t>
  </si>
  <si>
    <t>0,62</t>
  </si>
  <si>
    <t>0,33</t>
  </si>
  <si>
    <t>2,88</t>
  </si>
  <si>
    <t>0,3670000</t>
  </si>
  <si>
    <t>0,0042000</t>
  </si>
  <si>
    <t>0,0257000</t>
  </si>
  <si>
    <t>92804</t>
  </si>
  <si>
    <t>CORTE E DOBRA DE AÇO CA-50, DIÂMETRO DE 12,5 MM. AF_06/2022</t>
  </si>
  <si>
    <t>8,22</t>
  </si>
  <si>
    <t>0,08</t>
  </si>
  <si>
    <t>0,69</t>
  </si>
  <si>
    <t>39244</t>
  </si>
  <si>
    <t>ELETRODUTO PVC FLEXIVEL CORRUGADO, REFORCADO, COR LARANJA, DE 25 MM, PARA LAJES E PISOS</t>
  </si>
  <si>
    <t>1,0170000</t>
  </si>
  <si>
    <t>3,63</t>
  </si>
  <si>
    <t>3,69</t>
  </si>
  <si>
    <t>88247</t>
  </si>
  <si>
    <t>AUXILIAR DE ELETRICISTA COM ENCARGOS COMPLEMENTARES</t>
  </si>
  <si>
    <t>0,1340000</t>
  </si>
  <si>
    <t>21,00</t>
  </si>
  <si>
    <t>88264</t>
  </si>
  <si>
    <t>ELETRICISTA COM ENCARGOS COMPLEMENTARES</t>
  </si>
  <si>
    <t>29,06</t>
  </si>
  <si>
    <t>19,99</t>
  </si>
  <si>
    <t>27,51</t>
  </si>
  <si>
    <t>2,67</t>
  </si>
  <si>
    <t>3,68</t>
  </si>
  <si>
    <t>1872</t>
  </si>
  <si>
    <t>CAIXA DE PASSAGEM, EM PVC, DE 4" X 2", PARA ELETRODUTO FLEXIVEL CORRUGADO</t>
  </si>
  <si>
    <t>0,2910000</t>
  </si>
  <si>
    <t>88629</t>
  </si>
  <si>
    <t>ARGAMASSA TRAÇO 1:3 (EM VOLUME DE CIMENTO E AREIA MÉDIA ÚMIDA), PREPARO MANUAL. AF_08/2019</t>
  </si>
  <si>
    <t>0,0009000</t>
  </si>
  <si>
    <t>1,37</t>
  </si>
  <si>
    <t>644,02</t>
  </si>
  <si>
    <t>5,81</t>
  </si>
  <si>
    <t>8,00</t>
  </si>
  <si>
    <t>0,57</t>
  </si>
  <si>
    <t>91946</t>
  </si>
  <si>
    <t>SUPORTE PARAFUSADO COM PLACA DE ENCAIXE 4" X 2" MÉDIO (1,30 M DO PISO) PARA PONTO ELÉTRICO - FORNECIMENTO E INSTALAÇÃO. AF_03/2023</t>
  </si>
  <si>
    <t>92006</t>
  </si>
  <si>
    <t>TOMADA BAIXA DE EMBUTIR (2 MÓDULOS), 2P+T 10 A, SEM SUPORTE E SEM PLACA - FORNECIMENTO E INSTALAÇÃO. AF_03/2023</t>
  </si>
  <si>
    <t>9,91</t>
  </si>
  <si>
    <t>33,61</t>
  </si>
  <si>
    <t>0,1640000</t>
  </si>
  <si>
    <t>3,27</t>
  </si>
  <si>
    <t>4,51</t>
  </si>
  <si>
    <t>980</t>
  </si>
  <si>
    <t>CABO DE COBRE, FLEXIVEL, CLASSE 4 OU 5, ISOLACAO EM PVC/A, ANTICHAMA BWF-B, 1 CONDUTOR, 450/750 V, SECAO NOMINAL 10 MM2</t>
  </si>
  <si>
    <t>1,2434000</t>
  </si>
  <si>
    <t>21127</t>
  </si>
  <si>
    <t>FITA ISOLANTE ADESIVA ANTICHAMA, USO ATE 750 V, EM ROLO DE 19 MM X 5 M</t>
  </si>
  <si>
    <t>0,0094000</t>
  </si>
  <si>
    <t>0,0290000</t>
  </si>
  <si>
    <t>2,11</t>
  </si>
  <si>
    <t>3,00</t>
  </si>
  <si>
    <t>2,62</t>
  </si>
  <si>
    <t>0,02</t>
  </si>
  <si>
    <t>0,79</t>
  </si>
  <si>
    <t>12039</t>
  </si>
  <si>
    <t>QUADRO DE DISTRIBUICAO COM BARRAMENTO TRIFASICO, DE EMBUTIR, EM CHAPA DE ACO GALVANIZADO, PARA 24 DISJUNTORES DIN, 100 A</t>
  </si>
  <si>
    <t>87367</t>
  </si>
  <si>
    <t>ARGAMASSA TRAÇO 1:1:6 (EM VOLUME DE CIMENTO, CAL E AREIA MÉDIA ÚMIDA) PARA EMBOÇO/MASSA ÚNICA/ASSENTAMENTO DE ALVENARIA DE VEDAÇÃO, PREPARO MANUAL. AF_08/2019</t>
  </si>
  <si>
    <t>0,0144000</t>
  </si>
  <si>
    <t>0,5346000</t>
  </si>
  <si>
    <t>502,74</t>
  </si>
  <si>
    <t>704,01</t>
  </si>
  <si>
    <t>10,13</t>
  </si>
  <si>
    <t>10,68</t>
  </si>
  <si>
    <t>14,70</t>
  </si>
  <si>
    <t>1573</t>
  </si>
  <si>
    <t>TERMINAL A COMPRESSAO EM COBRE ESTANHADO PARA CABO 6 MM2, 1 FURO E 1 COMPRESSAO, PARA PARAFUSO DE FIXACAO M6</t>
  </si>
  <si>
    <t>3,0000000</t>
  </si>
  <si>
    <t>34709</t>
  </si>
  <si>
    <t>DISJUNTOR TIPO DIN/IEC, TRIPOLAR DE 10 ATE 50A</t>
  </si>
  <si>
    <t>0,2734000</t>
  </si>
  <si>
    <t>1,50</t>
  </si>
  <si>
    <t>58,45</t>
  </si>
  <si>
    <t>4,50</t>
  </si>
  <si>
    <t>5,46</t>
  </si>
  <si>
    <t>7,52</t>
  </si>
  <si>
    <t>1571</t>
  </si>
  <si>
    <t>TERMINAL A COMPRESSAO EM COBRE ESTANHADO PARA CABO 4 MM2, 1 FURO E 1 COMPRESSAO, PARA PARAFUSO DE FIXACAO M5</t>
  </si>
  <si>
    <t>34653</t>
  </si>
  <si>
    <t>DISJUNTOR TIPO DIN/IEC, MONOPOLAR DE 6  ATE  32A</t>
  </si>
  <si>
    <t>0,0663000</t>
  </si>
  <si>
    <t>1,26</t>
  </si>
  <si>
    <t>8,32</t>
  </si>
  <si>
    <t>1,32</t>
  </si>
  <si>
    <t>1,82</t>
  </si>
  <si>
    <t>1570</t>
  </si>
  <si>
    <t>TERMINAL A COMPRESSAO EM COBRE ESTANHADO PARA CABO 2,5 MM2, 1 FURO E 1 COMPRESSAO, PARA PARAFUSO DE FIXACAO M5</t>
  </si>
  <si>
    <t>0,0476000</t>
  </si>
  <si>
    <t>0,99</t>
  </si>
  <si>
    <t>0,97</t>
  </si>
  <si>
    <t>0,95</t>
  </si>
  <si>
    <t>1,30</t>
  </si>
  <si>
    <t>1334</t>
  </si>
  <si>
    <t>CHAPA DE ACO GROSSA, ASTM A36, E = 5/8 " (15,88 MM) 124,49 KG/M2</t>
  </si>
  <si>
    <t>0,0682000</t>
  </si>
  <si>
    <t>4777</t>
  </si>
  <si>
    <t>CANTONEIRA ACO ABAS IGUAIS (QUALQUER BITOLA), ESPESSURA ENTRE 1/8" E 1/4"</t>
  </si>
  <si>
    <t>0,1852148</t>
  </si>
  <si>
    <t>10,43</t>
  </si>
  <si>
    <t>10966</t>
  </si>
  <si>
    <t>PERFIL "U" DE ACO LAMINADO, "U" 152 X 15,6</t>
  </si>
  <si>
    <t>0,8313459</t>
  </si>
  <si>
    <t>11,86</t>
  </si>
  <si>
    <t>10997</t>
  </si>
  <si>
    <t>ELETRODO REVESTIDO AWS - E7018, DIAMETRO IGUAL A 4,00 MM</t>
  </si>
  <si>
    <t>0,0007988</t>
  </si>
  <si>
    <t>88240</t>
  </si>
  <si>
    <t>AJUDANTE DE ESTRUTURA METÁLICA COM ENCARGOS COMPLEMENTARES</t>
  </si>
  <si>
    <t>0,0018000</t>
  </si>
  <si>
    <t>88278</t>
  </si>
  <si>
    <t>MONTADOR DE ESTRUTURA METÁLICA COM ENCARGOS COMPLEMENTARES</t>
  </si>
  <si>
    <t>0,0050000</t>
  </si>
  <si>
    <t>88317</t>
  </si>
  <si>
    <t>SOLDADOR COM ENCARGOS COMPLEMENTARES</t>
  </si>
  <si>
    <t>0,0068000</t>
  </si>
  <si>
    <t>93287</t>
  </si>
  <si>
    <t>GUINDASTE HIDRÁULICO AUTOPROPELIDO, COM LANÇA TELESCÓPICA 40 M, CAPACIDADE MÁXIMA 60 T, POTÊNCIA 260 KW - CHP DIURNO. AF_03/2016</t>
  </si>
  <si>
    <t>0,0014000</t>
  </si>
  <si>
    <t>93288</t>
  </si>
  <si>
    <t>GUINDASTE HIDRÁULICO AUTOPROPELIDO, COM LANÇA TELESCÓPICA 40 M, CAPACIDADE MÁXIMA 60 T, POTÊNCIA 260 KW - CHI DIURNO. AF_03/2016</t>
  </si>
  <si>
    <t>0,0012000</t>
  </si>
  <si>
    <t>100716</t>
  </si>
  <si>
    <t>JATEAMENTO ABRASIVO COM GRANALHA DE AÇO EM PERFIL METÁLICO EM FÁBRICA. AF_01/2020</t>
  </si>
  <si>
    <t>0,2219000</t>
  </si>
  <si>
    <t>100719</t>
  </si>
  <si>
    <t>PINTURA COM TINTA ALQUÍDICA DE FUNDO (TIPO ZARCÃO) PULVERIZADA SOBRE PERFIL METÁLICO EXECUTADO EM FÁBRICA (POR DEMÃO). AF_01/2020_PE</t>
  </si>
  <si>
    <t>10,09</t>
  </si>
  <si>
    <t>28,50</t>
  </si>
  <si>
    <t>16,70</t>
  </si>
  <si>
    <t>21,43</t>
  </si>
  <si>
    <t>27,81</t>
  </si>
  <si>
    <t>316,61</t>
  </si>
  <si>
    <t>149,86</t>
  </si>
  <si>
    <t>26,92</t>
  </si>
  <si>
    <t>10,73</t>
  </si>
  <si>
    <t>0,68</t>
  </si>
  <si>
    <t>1,93</t>
  </si>
  <si>
    <t>9,85</t>
  </si>
  <si>
    <t>0,03</t>
  </si>
  <si>
    <t>0,10</t>
  </si>
  <si>
    <t>0,18</t>
  </si>
  <si>
    <t>0,44</t>
  </si>
  <si>
    <t>0,17</t>
  </si>
  <si>
    <t>5,97</t>
  </si>
  <si>
    <t>2,38</t>
  </si>
  <si>
    <t>5330</t>
  </si>
  <si>
    <t>DILUENTE EPOXI</t>
  </si>
  <si>
    <t>L</t>
  </si>
  <si>
    <t>0,0640000</t>
  </si>
  <si>
    <t>7304</t>
  </si>
  <si>
    <t>TINTA EPOXI BASE AGUA PREMIUM, BRANCA</t>
  </si>
  <si>
    <t>0,3220000</t>
  </si>
  <si>
    <t>12815</t>
  </si>
  <si>
    <t>FITA CREPE ROLO DE 25 MM X 50 M</t>
  </si>
  <si>
    <t>0,0100000</t>
  </si>
  <si>
    <t>44072</t>
  </si>
  <si>
    <t>PRIMER EPOXI / EPOXIDICO</t>
  </si>
  <si>
    <t>0,2016000</t>
  </si>
  <si>
    <t>88310</t>
  </si>
  <si>
    <t>PINTOR COM ENCARGOS COMPLEMENTARES</t>
  </si>
  <si>
    <t>0,2750000</t>
  </si>
  <si>
    <t>0,1150000</t>
  </si>
  <si>
    <t>52,54</t>
  </si>
  <si>
    <t>76,29</t>
  </si>
  <si>
    <t>8,35</t>
  </si>
  <si>
    <t>114,87</t>
  </si>
  <si>
    <t>28,39</t>
  </si>
  <si>
    <t>3,36</t>
  </si>
  <si>
    <t>24,56</t>
  </si>
  <si>
    <t>23,15</t>
  </si>
  <si>
    <t>7,80</t>
  </si>
  <si>
    <t>2,18</t>
  </si>
  <si>
    <t>0,0060000</t>
  </si>
  <si>
    <t>0,0320000</t>
  </si>
  <si>
    <t>0,0400000</t>
  </si>
  <si>
    <t>0,0830000</t>
  </si>
  <si>
    <t>0,0350000</t>
  </si>
  <si>
    <t>0,31</t>
  </si>
  <si>
    <t>2,44</t>
  </si>
  <si>
    <t>2,35</t>
  </si>
  <si>
    <t>7158</t>
  </si>
  <si>
    <t>TELA DE ARAME GALVANIZADA QUADRANGULAR / LOSANGULAR, FIO 2,77 MM (12 BWG), MALHA 5 X 5 CM, H = 2 M</t>
  </si>
  <si>
    <t>1,0203000</t>
  </si>
  <si>
    <t>7696</t>
  </si>
  <si>
    <t>TUBO ACO GALVANIZADO COM COSTURA, CLASSE MEDIA, DN 2", E = *3,65* MM, PESO *5,10* KG/M (NBR 5580)</t>
  </si>
  <si>
    <t>0,6105000</t>
  </si>
  <si>
    <t>7698</t>
  </si>
  <si>
    <t>TUBO ACO GALVANIZADO COM COSTURA, CLASSE MEDIA, DN 1.1/4", E = *3,25* MM, PESO *3,14* KG/M (NBR 5580)</t>
  </si>
  <si>
    <t>0,8701000</t>
  </si>
  <si>
    <t>11002</t>
  </si>
  <si>
    <t>ELETRODO REVESTIDO AWS - E6013, DIAMETRO IGUAL A 2,50 MM</t>
  </si>
  <si>
    <t>0,0025000</t>
  </si>
  <si>
    <t>43130</t>
  </si>
  <si>
    <t>ARAME GALVANIZADO 12 BWG, D = 2,76 MM (0,048 KG/M) OU 14 BWG, D = 2,11 MM (0,026 KG/M)</t>
  </si>
  <si>
    <t>0,0797000</t>
  </si>
  <si>
    <t>88315</t>
  </si>
  <si>
    <t>SERRALHEIRO COM ENCARGOS COMPLEMENTARES</t>
  </si>
  <si>
    <t>0,9774000</t>
  </si>
  <si>
    <t>94962</t>
  </si>
  <si>
    <t>CONCRETO MAGRO PARA LASTRO, TRAÇO 1:4,5:4,5 (EM MASSA SECA DE CIMENTO/ AREIA MÉDIA/ BRITA 1) - PREPARO MECÂNICO COM BETONEIRA 400 L. AF_05/2021</t>
  </si>
  <si>
    <t>0,0045000</t>
  </si>
  <si>
    <t>41,00</t>
  </si>
  <si>
    <t>83,32</t>
  </si>
  <si>
    <t>49,74</t>
  </si>
  <si>
    <t>27,37</t>
  </si>
  <si>
    <t>389,37</t>
  </si>
  <si>
    <t>41,83</t>
  </si>
  <si>
    <t>50,86</t>
  </si>
  <si>
    <t>43,27</t>
  </si>
  <si>
    <t>0,06</t>
  </si>
  <si>
    <t>1,98</t>
  </si>
  <si>
    <t>26,36</t>
  </si>
  <si>
    <t>18,55</t>
  </si>
  <si>
    <t>1,75</t>
  </si>
  <si>
    <t>1871</t>
  </si>
  <si>
    <t>CAIXA OCTOGONAL DE FUNDO MOVEL, EM PVC, DE 3" X 3", PARA ELETRODUTO FLEXIVEL CORRUGADO</t>
  </si>
  <si>
    <t>0,2220000</t>
  </si>
  <si>
    <t>2,45</t>
  </si>
  <si>
    <t>4,43</t>
  </si>
  <si>
    <t>6,10</t>
  </si>
  <si>
    <t>0,0352000</t>
  </si>
  <si>
    <t>0,70</t>
  </si>
  <si>
    <t>0,96</t>
  </si>
  <si>
    <t>ELETRODUTO PVC FLEXIVEL CORRUGADO, COR AMARELA, DE 25 MM</t>
  </si>
  <si>
    <t>1,1000000</t>
  </si>
  <si>
    <t>0,0710000</t>
  </si>
  <si>
    <t>2688</t>
  </si>
  <si>
    <t>2,61</t>
  </si>
  <si>
    <t>0,04</t>
  </si>
  <si>
    <t>1,41</t>
  </si>
  <si>
    <t>1,95</t>
  </si>
  <si>
    <t>91960</t>
  </si>
  <si>
    <t>INTERRUPTOR PARALELO (2 MÓDULOS), 10A/250V, SEM SUPORTE E SEM PLACA - FORNECIMENTO E INSTALAÇÃO. AF_03/2023</t>
  </si>
  <si>
    <t>42,74</t>
  </si>
  <si>
    <t>12295</t>
  </si>
  <si>
    <t>SOQUETE DE BAQUELITE BASE E27, PARA LAMPADAS</t>
  </si>
  <si>
    <t>2,0000000</t>
  </si>
  <si>
    <t>2,30</t>
  </si>
  <si>
    <t>39387</t>
  </si>
  <si>
    <t>LAMPADA LED TUBULAR BIVOLT 18/20 W, BASE G13</t>
  </si>
  <si>
    <t>13,40</t>
  </si>
  <si>
    <t>0,1033000</t>
  </si>
  <si>
    <t>0,2478000</t>
  </si>
  <si>
    <t>4,42</t>
  </si>
  <si>
    <t>15,32</t>
  </si>
  <si>
    <t>2,06</t>
  </si>
  <si>
    <t>6,81</t>
  </si>
  <si>
    <t>3146</t>
  </si>
  <si>
    <t>FITA VEDA ROSCA EM ROLOS DE 18 MM X 10 M (L X C)</t>
  </si>
  <si>
    <t>0,0332000</t>
  </si>
  <si>
    <t>44945</t>
  </si>
  <si>
    <t>SIFAO / TUBO SINFONADO EXTENSIVEL/SANFONADO, UNIVERSAL/ SIMPLES, ENTRE *50 A 70* CM, DE PLASTICO BRANCO</t>
  </si>
  <si>
    <t>88267</t>
  </si>
  <si>
    <t>ENCANADOR OU BOMBEIRO HIDRÁULICO COM ENCARGOS COMPLEMENTARES</t>
  </si>
  <si>
    <t>0,0845000</t>
  </si>
  <si>
    <t>0,0266000</t>
  </si>
  <si>
    <t>3,73</t>
  </si>
  <si>
    <t>26,43</t>
  </si>
  <si>
    <t>0,12</t>
  </si>
  <si>
    <t>2,23</t>
  </si>
  <si>
    <t>0,50</t>
  </si>
  <si>
    <t>0,0210000</t>
  </si>
  <si>
    <t>13416</t>
  </si>
  <si>
    <t>TORNEIRA METALICA CROMADA, RETA, DE PAREDE, PARA COZINHA, SEM BICO, SEM AREJADOR, PADRAO POPULAR, 1/2 " OU 3/4 " (REF 1158)</t>
  </si>
  <si>
    <t>0,1164000</t>
  </si>
  <si>
    <t>0,0367000</t>
  </si>
  <si>
    <t>94,01</t>
  </si>
  <si>
    <t>0,07</t>
  </si>
  <si>
    <t>3,07</t>
  </si>
  <si>
    <t>3148</t>
  </si>
  <si>
    <t>FITA VEDA ROSCA EM ROLOS DE 18 MM X 50 M (L X C)</t>
  </si>
  <si>
    <t>0,0132000</t>
  </si>
  <si>
    <t>6013</t>
  </si>
  <si>
    <t>REGISTRO GAVETA COM ACABAMENTO E CANOPLA CROMADOS, SIMPLES, BITOLA 1 " (REF 1509)</t>
  </si>
  <si>
    <t>88248</t>
  </si>
  <si>
    <t>AUXILIAR DE ENCANADOR OU BOMBEIRO HIDRÁULICO COM ENCARGOS COMPLEMENTARES</t>
  </si>
  <si>
    <t>0,2595000</t>
  </si>
  <si>
    <t>13,75</t>
  </si>
  <si>
    <t>89,30</t>
  </si>
  <si>
    <t>19,05</t>
  </si>
  <si>
    <t>4,94</t>
  </si>
  <si>
    <t>6,85</t>
  </si>
  <si>
    <t>9869</t>
  </si>
  <si>
    <t>TUBO PVC, SOLDAVEL, DE 32 MM, AGUA FRIA (NBR-5648)</t>
  </si>
  <si>
    <t>1,0493000</t>
  </si>
  <si>
    <t>38383</t>
  </si>
  <si>
    <t>LIXA D'AGUA EM FOLHA, GRAO 100</t>
  </si>
  <si>
    <t>0,0055000</t>
  </si>
  <si>
    <t>0,0235000</t>
  </si>
  <si>
    <t>12,19</t>
  </si>
  <si>
    <t>2,04</t>
  </si>
  <si>
    <t>12,79</t>
  </si>
  <si>
    <t>0,01</t>
  </si>
  <si>
    <t>38992</t>
  </si>
  <si>
    <t>BUCHA DE REDUCAO, PPR, DN 32 X 25 MM, PARA AGUA QUENTE E FRIA PREDIAL</t>
  </si>
  <si>
    <t>4,95</t>
  </si>
  <si>
    <t>0,0849000</t>
  </si>
  <si>
    <t>104091</t>
  </si>
  <si>
    <t>TERMOFUSORA PARA TUBOS E CONEXÕES EM PPR COM DIÂMETROS DE 20 A 63 MM, POTÊNCIA DE 800 W, TENSAO 220 V - CHP DIURNO. AF_05/2022</t>
  </si>
  <si>
    <t>0,0581000</t>
  </si>
  <si>
    <t>0,77</t>
  </si>
  <si>
    <t>1,61</t>
  </si>
  <si>
    <t>2,24</t>
  </si>
  <si>
    <t>122</t>
  </si>
  <si>
    <t>ADESIVO PLASTICO PARA PVC, FRASCO COM *850* GR</t>
  </si>
  <si>
    <t>0,0071000</t>
  </si>
  <si>
    <t>3529</t>
  </si>
  <si>
    <t>JOELHO PVC, SOLDAVEL, 90 GRAUS, 25 MM, COR MARROM, PARA AGUA FRIA PREDIAL</t>
  </si>
  <si>
    <t>20083</t>
  </si>
  <si>
    <t>SOLUCAO PREPARADORA / LIMPADORA PARA PVC, FRASCO COM 1000 CM3</t>
  </si>
  <si>
    <t>0,0080000</t>
  </si>
  <si>
    <t>0,0108000</t>
  </si>
  <si>
    <t>0,0706000</t>
  </si>
  <si>
    <t>61,55</t>
  </si>
  <si>
    <t>69,74</t>
  </si>
  <si>
    <t>0,43</t>
  </si>
  <si>
    <t>0,55</t>
  </si>
  <si>
    <t>1,34</t>
  </si>
  <si>
    <t>1,86</t>
  </si>
  <si>
    <t>0,0106000</t>
  </si>
  <si>
    <t>7139</t>
  </si>
  <si>
    <t>TE SOLDAVEL, PVC, 90 GRAUS, 25 MM, PARA AGUA FRIA PREDIAL (NBR 5648)</t>
  </si>
  <si>
    <t>0,0120000</t>
  </si>
  <si>
    <t>0,0162000</t>
  </si>
  <si>
    <t>0,0941000</t>
  </si>
  <si>
    <t>1,64</t>
  </si>
  <si>
    <t>0,65</t>
  </si>
  <si>
    <t>0,83</t>
  </si>
  <si>
    <t>1,79</t>
  </si>
  <si>
    <t>2,48</t>
  </si>
  <si>
    <t>0,0099000</t>
  </si>
  <si>
    <t>3516</t>
  </si>
  <si>
    <t>JOELHO PVC, SOLDAVEL, BB, 45 GRAUS, DN 40 MM, PARA ESGOTO PREDIAL</t>
  </si>
  <si>
    <t>0,0150000</t>
  </si>
  <si>
    <t>0,1270000</t>
  </si>
  <si>
    <t>2,51</t>
  </si>
  <si>
    <t>0,60</t>
  </si>
  <si>
    <t>1,04</t>
  </si>
  <si>
    <t>2,41</t>
  </si>
  <si>
    <t>3,35</t>
  </si>
  <si>
    <t>3517</t>
  </si>
  <si>
    <t>JOELHO PVC, SOLDAVEL, BB, 90 GRAUS, SEM ANEL, DN 40 MM, PARA ESGOTO PREDIAL SECUNDARIO</t>
  </si>
  <si>
    <t>2,27</t>
  </si>
  <si>
    <t>9838</t>
  </si>
  <si>
    <t>TUBO PVC SERIE NORMAL, DN 50 MM, PARA ESGOTO PREDIAL (NBR 5688)</t>
  </si>
  <si>
    <t>1,0549000</t>
  </si>
  <si>
    <t>11,54</t>
  </si>
  <si>
    <t>0,0230000</t>
  </si>
  <si>
    <t>0,0415000</t>
  </si>
  <si>
    <t>12,17</t>
  </si>
  <si>
    <t>1,09</t>
  </si>
  <si>
    <t>87294</t>
  </si>
  <si>
    <t>ARGAMASSA TRAÇO 1:2:9 (EM VOLUME DE CIMENTO, CAL E AREIA MÉDIA ÚMIDA) PARA EMBOÇO/MASSA ÚNICA/ASSENTAMENTO DE ALVENARIA DE VEDAÇÃO, PREPARO MECÂNICO COM BETONEIRA 600 L. AF_08/2019</t>
  </si>
  <si>
    <t>0,0035000</t>
  </si>
  <si>
    <t>583,64</t>
  </si>
  <si>
    <t>0,1500000</t>
  </si>
  <si>
    <t>0,0300000</t>
  </si>
  <si>
    <t>4,07</t>
  </si>
  <si>
    <t>0,56</t>
  </si>
  <si>
    <t>1332</t>
  </si>
  <si>
    <t>CHAPA DE ACO GROSSA, ASTM A36, E = 3/8 " (9,53 MM) 74,69 KG/M2</t>
  </si>
  <si>
    <t>0,0018177</t>
  </si>
  <si>
    <t>9,10</t>
  </si>
  <si>
    <t>1333</t>
  </si>
  <si>
    <t>CHAPA DE ACO GROSSA, ASTM A36, E = 1/2 " (12,70 MM) 99,59 KG/M2</t>
  </si>
  <si>
    <t>0,0064239</t>
  </si>
  <si>
    <t>8,96</t>
  </si>
  <si>
    <t>0,5167325</t>
  </si>
  <si>
    <t>0,5660257</t>
  </si>
  <si>
    <t>0,0008000</t>
  </si>
  <si>
    <t>0,0237000</t>
  </si>
  <si>
    <t>0,0007000</t>
  </si>
  <si>
    <t>0,0005000</t>
  </si>
  <si>
    <t>0,0789000</t>
  </si>
  <si>
    <t>0,05</t>
  </si>
  <si>
    <t>5,38</t>
  </si>
  <si>
    <t>6,71</t>
  </si>
  <si>
    <t>0,13</t>
  </si>
  <si>
    <t>2,12</t>
  </si>
  <si>
    <t>0,84</t>
  </si>
  <si>
    <t>536</t>
  </si>
  <si>
    <t>REVESTIMENTO EM CERAMICA ESMALTADA EXTRA, PEI MENOR OU IGUAL A 3, FORMATO MENOR OU IGUAL A 2025 CM2</t>
  </si>
  <si>
    <t>1,0798000</t>
  </si>
  <si>
    <t>24,99</t>
  </si>
  <si>
    <t>1381</t>
  </si>
  <si>
    <t>ARGAMASSA COLANTE AC I PARA CERAMICAS</t>
  </si>
  <si>
    <t>6,8500000</t>
  </si>
  <si>
    <t>0,75</t>
  </si>
  <si>
    <t>34357</t>
  </si>
  <si>
    <t>REJUNTE CIMENTICIO, QUALQUER COR</t>
  </si>
  <si>
    <t>4,40</t>
  </si>
  <si>
    <t>88256</t>
  </si>
  <si>
    <t>AZULEJISTA OU LADRILHISTA COM ENCARGOS COMPLEMENTARES</t>
  </si>
  <si>
    <t>0,6970000</t>
  </si>
  <si>
    <t>27,62</t>
  </si>
  <si>
    <t>0,3138000</t>
  </si>
  <si>
    <t>26,98</t>
  </si>
  <si>
    <t>5,13</t>
  </si>
  <si>
    <t>19,25</t>
  </si>
  <si>
    <t>5,95</t>
  </si>
  <si>
    <t>11772</t>
  </si>
  <si>
    <t>TORNEIRA METALICA CROMADA, DE MESA/BANCADA, PARA COZINHA, BICA MOVEL, COM AREJADOR, 1/2 " OU 3/4 " (REF 1167 / 1168)</t>
  </si>
  <si>
    <t>139,76</t>
  </si>
  <si>
    <t>0,1667000</t>
  </si>
  <si>
    <t>0,0525000</t>
  </si>
  <si>
    <t>6136</t>
  </si>
  <si>
    <t>SIFAO EM METAL CROMADO PARA PIA OU LAVATORIO, 1 X 1.1/2 "</t>
  </si>
  <si>
    <t>203,12</t>
  </si>
  <si>
    <t>0,0862000</t>
  </si>
  <si>
    <t>7,22</t>
  </si>
  <si>
    <t>1,63</t>
  </si>
  <si>
    <t>0,0480000</t>
  </si>
  <si>
    <t>6157</t>
  </si>
  <si>
    <t>VALVULA EM METAL CROMADO PARA PIA AMERICANA 3.1/2 X 1.1/2 "</t>
  </si>
  <si>
    <t>69,37</t>
  </si>
  <si>
    <t>0,1740000</t>
  </si>
  <si>
    <t>0,0548000</t>
  </si>
  <si>
    <t>4,59</t>
  </si>
  <si>
    <t>6005</t>
  </si>
  <si>
    <t>REGISTRO GAVETA COM ACABAMENTO E CANOPLA CROMADOS, SIMPLES, BITOLA 3/4 " (REF 1509)</t>
  </si>
  <si>
    <t>72,95</t>
  </si>
  <si>
    <t>0,2212000</t>
  </si>
  <si>
    <t>0,14</t>
  </si>
  <si>
    <t>4,21</t>
  </si>
  <si>
    <t>5,84</t>
  </si>
  <si>
    <t>9836</t>
  </si>
  <si>
    <t>TUBO PVC  SERIE NORMAL, DN 100 MM, PARA ESGOTO  PREDIAL (NBR 5688)</t>
  </si>
  <si>
    <t>16,00</t>
  </si>
  <si>
    <t>0,0146000</t>
  </si>
  <si>
    <t>0,2632000</t>
  </si>
  <si>
    <t>16,87</t>
  </si>
  <si>
    <t>5,01</t>
  </si>
  <si>
    <t>6,95</t>
  </si>
  <si>
    <t>345</t>
  </si>
  <si>
    <t>ARAME GALVANIZADO 18 BWG, D = 1,24MM (0,009 KG/M)</t>
  </si>
  <si>
    <t>35,59</t>
  </si>
  <si>
    <t>3315</t>
  </si>
  <si>
    <t>GESSO EM PO PARA REVESTIMENTOS/MOLDURAS/SANCAS E USO GERAL</t>
  </si>
  <si>
    <t>0,9964000</t>
  </si>
  <si>
    <t>0,81</t>
  </si>
  <si>
    <t>4812</t>
  </si>
  <si>
    <t>PLACA DE GESSO PARA FORRO, *60 X 60* CM, ESPESSURA DE 12 MM (SEM COLOCACAO)</t>
  </si>
  <si>
    <t>1,0740000</t>
  </si>
  <si>
    <t>11,35</t>
  </si>
  <si>
    <t>5066</t>
  </si>
  <si>
    <t>PREGO DE ACO POLIDO COM CABECA 12 X 12</t>
  </si>
  <si>
    <t>0,0037000</t>
  </si>
  <si>
    <t>28,15</t>
  </si>
  <si>
    <t>20250</t>
  </si>
  <si>
    <t>SISAL EM FIBRA / ESTOPA SISAL PARA GESSO</t>
  </si>
  <si>
    <t>0,0078000</t>
  </si>
  <si>
    <t>22,00</t>
  </si>
  <si>
    <t>40547</t>
  </si>
  <si>
    <t>PARAFUSO ZINCADO, AUTOBROCANTE, FLANGEADO, 4,2 MM X 19 MM</t>
  </si>
  <si>
    <t>CENTO</t>
  </si>
  <si>
    <t>0,0307000</t>
  </si>
  <si>
    <t>29,16</t>
  </si>
  <si>
    <t>88269</t>
  </si>
  <si>
    <t>GESSEIRO COM ENCARGOS COMPLEMENTARES</t>
  </si>
  <si>
    <t>1,0741000</t>
  </si>
  <si>
    <t>24,96</t>
  </si>
  <si>
    <t>0,5371000</t>
  </si>
  <si>
    <t>0,88</t>
  </si>
  <si>
    <t>0,80</t>
  </si>
  <si>
    <t>12,18</t>
  </si>
  <si>
    <t>0,89</t>
  </si>
  <si>
    <t>26,80</t>
  </si>
  <si>
    <t>10,19</t>
  </si>
  <si>
    <t>2,42</t>
  </si>
  <si>
    <t>12001</t>
  </si>
  <si>
    <t>CAIXA OCTOGONAL DE FUNDO MOVEL, EM PVC, DE 4" X 4", PARA ELETRODUTO FLEXIVEL CORRUGADO</t>
  </si>
  <si>
    <t>3,54</t>
  </si>
  <si>
    <t>0,1988000</t>
  </si>
  <si>
    <t>3,78</t>
  </si>
  <si>
    <t>3,97</t>
  </si>
  <si>
    <t>1013</t>
  </si>
  <si>
    <t>CABO DE COBRE, FLEXIVEL, CLASSE 4 OU 5, ISOLACAO EM PVC/A, ANTICHAMA BWF-B, 1 CONDUTOR, 450/750 V, SECAO NOMINAL 1,5 MM2</t>
  </si>
  <si>
    <t>1,33</t>
  </si>
  <si>
    <t>1,65</t>
  </si>
  <si>
    <t>0,45</t>
  </si>
  <si>
    <t>0,63</t>
  </si>
  <si>
    <t>981</t>
  </si>
  <si>
    <t>CABO DE COBRE, FLEXIVEL, CLASSE 4 OU 5, ISOLACAO EM PVC/A, ANTICHAMA BWF-B, 1 CONDUTOR, 450/750 V, SECAO NOMINAL 4 MM2</t>
  </si>
  <si>
    <t>3,50</t>
  </si>
  <si>
    <t>0,0390000</t>
  </si>
  <si>
    <t>4,35</t>
  </si>
  <si>
    <t>1,07</t>
  </si>
  <si>
    <t>996</t>
  </si>
  <si>
    <t>CABO DE COBRE, FLEXIVEL, CLASSE 4 OU 5, ISOLACAO EM PVC/A, ANTICHAMA BWF-B, COBERTURA PVC-ST1, ANTICHAMA BWF-B, 1 CONDUTOR, 0,6/1 KV, SECAO NOMINAL 25 MM2</t>
  </si>
  <si>
    <t>1,0150000</t>
  </si>
  <si>
    <t>22,64</t>
  </si>
  <si>
    <t>0,0090000</t>
  </si>
  <si>
    <t>0,0608000</t>
  </si>
  <si>
    <t>22,97</t>
  </si>
  <si>
    <t>1,21</t>
  </si>
  <si>
    <t>1,67</t>
  </si>
  <si>
    <t>1891</t>
  </si>
  <si>
    <t>LUVA EM PVC RIGIDO ROSCAVEL, DE 3/4", PARA ELETRODUTO</t>
  </si>
  <si>
    <t>0,1370000</t>
  </si>
  <si>
    <t>2,73</t>
  </si>
  <si>
    <t>3,76</t>
  </si>
  <si>
    <t>2,21</t>
  </si>
  <si>
    <t>38194</t>
  </si>
  <si>
    <t>LAMPADA LED 10 W BIVOLT BRANCA, FORMATO TRADICIONAL (BASE E27)</t>
  </si>
  <si>
    <t>7,99</t>
  </si>
  <si>
    <t>0,0690000</t>
  </si>
  <si>
    <t>0,1655000</t>
  </si>
  <si>
    <t>4,55</t>
  </si>
  <si>
    <t>92002</t>
  </si>
  <si>
    <t>TOMADA MÉDIA DE EMBUTIR (2 MÓDULOS), 2P+T 10 A, SEM SUPORTE E SEM PLACA - FORNECIMENTO E INSTALAÇÃO. AF_03/2023</t>
  </si>
  <si>
    <t>40,78</t>
  </si>
  <si>
    <t>4384</t>
  </si>
  <si>
    <t>PARAFUSO NIQUELADO COM ACABAMENTO CROMADO PARA FIXAR PECA SANITARIA, INCLUI PORCA CEGA, ARRUELA E BUCHA DE NYLON TAMANHO S-10</t>
  </si>
  <si>
    <t>24,00</t>
  </si>
  <si>
    <t>6138</t>
  </si>
  <si>
    <t>ANEL DE VEDACAO, PVC FLEXIVEL, 100 MM, PARA SAIDA DE BACIA / VASO SANITARIO</t>
  </si>
  <si>
    <t>10,26</t>
  </si>
  <si>
    <t>36520</t>
  </si>
  <si>
    <t>BACIA SANITARIA (VASO) CONVENCIONAL PARA PCD, SEM FURO FRONTAL, DE LOUCA BRANCA (SEM ASSENTO)</t>
  </si>
  <si>
    <t>729,88</t>
  </si>
  <si>
    <t>37329</t>
  </si>
  <si>
    <t>REJUNTE EPOXI, QUALQUER COR</t>
  </si>
  <si>
    <t>0,0881000</t>
  </si>
  <si>
    <t>92,75</t>
  </si>
  <si>
    <t>1,1540000</t>
  </si>
  <si>
    <t>0,5565000</t>
  </si>
  <si>
    <t>48,00</t>
  </si>
  <si>
    <t>8,17</t>
  </si>
  <si>
    <t>30,50</t>
  </si>
  <si>
    <t>10,56</t>
  </si>
  <si>
    <t>10420</t>
  </si>
  <si>
    <t>BACIA SANITARIA (VASO) CONVENCIONAL, DE LOUCA BRANCA, SIFAO APARENTE, SAIDA VERTICAL (SEM ASSENTO)</t>
  </si>
  <si>
    <t>232,00</t>
  </si>
  <si>
    <t>0,4968000</t>
  </si>
  <si>
    <t>0,3495000</t>
  </si>
  <si>
    <t>13,13</t>
  </si>
  <si>
    <t>6,63</t>
  </si>
  <si>
    <t>11703</t>
  </si>
  <si>
    <t>PAPELEIRA DE PAREDE EM METAL CROMADO SEM TAMPA</t>
  </si>
  <si>
    <t>20,71</t>
  </si>
  <si>
    <t>0,3162000</t>
  </si>
  <si>
    <t>0,0996000</t>
  </si>
  <si>
    <t>1,89</t>
  </si>
  <si>
    <t>4351</t>
  </si>
  <si>
    <t>PARAFUSO NIQUELADO 3 1/2" COM ACABAMENTO CROMADO PARA FIXAR PECA SANITARIA, INCLUI PORCA CEGA, ARRUELA E BUCHA DE NYLON TAMANHO S-8</t>
  </si>
  <si>
    <t>8,0000000</t>
  </si>
  <si>
    <t>17,79</t>
  </si>
  <si>
    <t>36215</t>
  </si>
  <si>
    <t>BANCO ARTICULADO PARA BANHO, EM ACO INOX POLIDO, 70* CM X 45* CM</t>
  </si>
  <si>
    <t>894,24</t>
  </si>
  <si>
    <t>1,2647000</t>
  </si>
  <si>
    <t>0,3985000</t>
  </si>
  <si>
    <t>142,32</t>
  </si>
  <si>
    <t>33,42</t>
  </si>
  <si>
    <t>7,56</t>
  </si>
  <si>
    <t>0,0192000</t>
  </si>
  <si>
    <t>6015</t>
  </si>
  <si>
    <t>REGISTRO GAVETA COM ACABAMENTO E CANOPLA CROMADOS, SIMPLES, BITOLA 1 1/2 " (REF 1509)</t>
  </si>
  <si>
    <t>129,86</t>
  </si>
  <si>
    <t>0,3743000</t>
  </si>
  <si>
    <t>7,13</t>
  </si>
  <si>
    <t>9,89</t>
  </si>
  <si>
    <t>0,0188000</t>
  </si>
  <si>
    <t>3850</t>
  </si>
  <si>
    <t>LUVA DE REDUCAO SOLDAVEL, PVC, 60 MM X 50 MM, PARA AGUA FRIA PREDIAL</t>
  </si>
  <si>
    <t>16,64</t>
  </si>
  <si>
    <t>0,0260000</t>
  </si>
  <si>
    <t>0,0206000</t>
  </si>
  <si>
    <t>0,0924000</t>
  </si>
  <si>
    <t>1,15</t>
  </si>
  <si>
    <t>1,81</t>
  </si>
  <si>
    <t>1,76</t>
  </si>
  <si>
    <t>0,0118000</t>
  </si>
  <si>
    <t>38023</t>
  </si>
  <si>
    <t>LUVA DE REDUCAO, SOLDAVEL, PVC, 50 X 25 MM, PARA AGUA FRIA PREDIAL</t>
  </si>
  <si>
    <t>8,47</t>
  </si>
  <si>
    <t>0,0149000</t>
  </si>
  <si>
    <t>0,0659000</t>
  </si>
  <si>
    <t>0,72</t>
  </si>
  <si>
    <t>1,25</t>
  </si>
  <si>
    <t>1,74</t>
  </si>
  <si>
    <t>0,0165000</t>
  </si>
  <si>
    <t>3540</t>
  </si>
  <si>
    <t>JOELHO PVC, SOLDAVEL, 90 GRAUS, 50 MM, COR MARROM, PARA AGUA FRIA PREDIAL</t>
  </si>
  <si>
    <t>6,79</t>
  </si>
  <si>
    <t>0,0220000</t>
  </si>
  <si>
    <t>0,0190000</t>
  </si>
  <si>
    <t>0,1271000</t>
  </si>
  <si>
    <t>1,01</t>
  </si>
  <si>
    <t>296</t>
  </si>
  <si>
    <t>ANEL BORRACHA PARA TUBO ESGOTO PREDIAL, DN 50 MM (NBR 5688)</t>
  </si>
  <si>
    <t>3518</t>
  </si>
  <si>
    <t>JOELHO PVC, SOLDAVEL, PB, 45 GRAUS, DN 50 MM, PARA ESGOTO PREDIAL</t>
  </si>
  <si>
    <t>20078</t>
  </si>
  <si>
    <t>PASTA LUBRIFICANTE PARA TUBOS E CONEXOES COM JUNTA ELASTICA, EMBALAGEM DE *400* GR (USO EM PVC, ACO, POLIETILENO E OUTROS)</t>
  </si>
  <si>
    <t>0,0500000</t>
  </si>
  <si>
    <t>25,40</t>
  </si>
  <si>
    <t>0,0343000</t>
  </si>
  <si>
    <t>3,62</t>
  </si>
  <si>
    <t>1,27</t>
  </si>
  <si>
    <t>0,90</t>
  </si>
  <si>
    <t>87313</t>
  </si>
  <si>
    <t>ARGAMASSA TRAÇO 1:3 (EM VOLUME DE CIMENTO E AREIA GROSSA ÚMIDA) PARA CHAPISCO CONVENCIONAL, PREPARO MECÂNICO COM BETONEIRA 400 L. AF_08/2019</t>
  </si>
  <si>
    <t>515,75</t>
  </si>
  <si>
    <t>0,0681000</t>
  </si>
  <si>
    <t>0,0255000</t>
  </si>
  <si>
    <t>1,90</t>
  </si>
  <si>
    <t>1,85</t>
  </si>
  <si>
    <t>0,48</t>
  </si>
  <si>
    <t>4517</t>
  </si>
  <si>
    <t>SARRAFO *2,5 X 7,5* CM EM PINUS, MISTA OU EQUIVALENTE DA REGIAO - BRUTA</t>
  </si>
  <si>
    <t>0,4500000</t>
  </si>
  <si>
    <t>2,95</t>
  </si>
  <si>
    <t>5068</t>
  </si>
  <si>
    <t>PREGO DE ACO POLIDO COM CABECA 17 X 21 (2 X 11)</t>
  </si>
  <si>
    <t>0,0240000</t>
  </si>
  <si>
    <t>21,36</t>
  </si>
  <si>
    <t>7156</t>
  </si>
  <si>
    <t>TELA DE ACO SOLDADA NERVURADA, CA-60, Q-196, (3,11 KG/M2), DIAMETRO DO FIO = 5,0 MM, LARGURA = 2,45 M, ESPACAMENTO DA MALHA = 10 X 10 CM</t>
  </si>
  <si>
    <t>1,0816000</t>
  </si>
  <si>
    <t>25,49</t>
  </si>
  <si>
    <t>88262</t>
  </si>
  <si>
    <t>CARPINTEIRO DE FORMAS COM ENCARGOS COMPLEMENTARES</t>
  </si>
  <si>
    <t>0,0976000</t>
  </si>
  <si>
    <t>26,79</t>
  </si>
  <si>
    <t>0,1483000</t>
  </si>
  <si>
    <t>0,2459000</t>
  </si>
  <si>
    <t>94964</t>
  </si>
  <si>
    <t>CONCRETO FCK = 20MPA, TRAÇO 1:2,7:3 (EM MASSA SECA DE CIMENTO/ AREIA MÉDIA/ BRITA 1) - PREPARO MECÂNICO COM BETONEIRA 400 L. AF_05/2021</t>
  </si>
  <si>
    <t>0,0739000</t>
  </si>
  <si>
    <t>466,02</t>
  </si>
  <si>
    <t>0,51</t>
  </si>
  <si>
    <t>27,56</t>
  </si>
  <si>
    <t>4,03</t>
  </si>
  <si>
    <t>4,66</t>
  </si>
  <si>
    <t>34,43</t>
  </si>
  <si>
    <t>11161</t>
  </si>
  <si>
    <t>CAL HIDRATADA PARA PINTURA</t>
  </si>
  <si>
    <t>0,1060000</t>
  </si>
  <si>
    <t>2,22</t>
  </si>
  <si>
    <t>0,0370000</t>
  </si>
  <si>
    <t>0,0160000</t>
  </si>
  <si>
    <t>0,23</t>
  </si>
  <si>
    <t>1,05</t>
  </si>
  <si>
    <t>0,30</t>
  </si>
  <si>
    <t>3322</t>
  </si>
  <si>
    <t>GRAMA ESMERALDA OU SAO CARLOS OU CURITIBANA, EM PLACAS, SEM PLANTIO</t>
  </si>
  <si>
    <t>0,1564000</t>
  </si>
  <si>
    <t>88441</t>
  </si>
  <si>
    <t>JARDINEIRO COM ENCARGOS COMPLEMENTARES</t>
  </si>
  <si>
    <t>0,0391000</t>
  </si>
  <si>
    <t>15,50</t>
  </si>
  <si>
    <t>24,10</t>
  </si>
  <si>
    <t>2,96</t>
  </si>
  <si>
    <t>0,94</t>
  </si>
  <si>
    <t>346</t>
  </si>
  <si>
    <t>ARAME DE ACO OVALADO 15 X 17 ( 45,7 KG, 700 KGF), ROLO 1000 M</t>
  </si>
  <si>
    <t>0,2250000</t>
  </si>
  <si>
    <t>29,55</t>
  </si>
  <si>
    <t>5076</t>
  </si>
  <si>
    <t>GRAMPO DE ACO POLIDO 1 " X 9</t>
  </si>
  <si>
    <t>21,58</t>
  </si>
  <si>
    <t>21138</t>
  </si>
  <si>
    <t>MOURAO ROLICO DE MADEIRA TRATADA, D = 8 A 11 CM, H = 2,20 M, EM EUCALIPTO OU EQUIVALENTE DA REGIAO (PARA CERCA)</t>
  </si>
  <si>
    <t>0,8800000</t>
  </si>
  <si>
    <t>9,09</t>
  </si>
  <si>
    <t>88239</t>
  </si>
  <si>
    <t>AJUDANTE DE CARPINTEIRO COM ENCARGOS COMPLEMENTARES</t>
  </si>
  <si>
    <t>0,5307000</t>
  </si>
  <si>
    <t>19,50</t>
  </si>
  <si>
    <t>6,64</t>
  </si>
  <si>
    <t>0,25</t>
  </si>
  <si>
    <t>10,34</t>
  </si>
  <si>
    <t>14,21</t>
  </si>
  <si>
    <t>0,4740000</t>
  </si>
  <si>
    <t>88325</t>
  </si>
  <si>
    <t>VIDRACEIRO COM ENCARGOS COMPLEMENTARES</t>
  </si>
  <si>
    <t>0,4870000</t>
  </si>
  <si>
    <t>24,12</t>
  </si>
  <si>
    <t>8,99</t>
  </si>
  <si>
    <t>11,74</t>
  </si>
  <si>
    <t>12041</t>
  </si>
  <si>
    <t>QUADRO DE DISTRIBUICAO COM BARRAMENTO TRIFASICO, DE EMBUTIR, EM CHAPA DE ACO GALVANIZADO, PARA 30 DISJUNTORES DIN, 150 A</t>
  </si>
  <si>
    <t>576,54</t>
  </si>
  <si>
    <t>0,6337000</t>
  </si>
  <si>
    <t>13,51</t>
  </si>
  <si>
    <t>12,66</t>
  </si>
  <si>
    <t>17,43</t>
  </si>
  <si>
    <t>12042</t>
  </si>
  <si>
    <t>QUADRO DE DISTRIBUICAO COM BARRAMENTO TRIFASICO, DE EMBUTIR, EM CHAPA DE ACO GALVANIZADO, PARA 40 DISJUNTORES DIN, 100 A</t>
  </si>
  <si>
    <t>845,99</t>
  </si>
  <si>
    <t>0,0189000</t>
  </si>
  <si>
    <t>0,6384000</t>
  </si>
  <si>
    <t>13,30</t>
  </si>
  <si>
    <t>12,76</t>
  </si>
  <si>
    <t>17,56</t>
  </si>
  <si>
    <t>1574</t>
  </si>
  <si>
    <t>TERMINAL A COMPRESSAO EM COBRE ESTANHADO PARA CABO 10 MM2, 1 FURO E 1 COMPRESSAO, PARA PARAFUSO DE FIXACAO M6</t>
  </si>
  <si>
    <t>1,62</t>
  </si>
  <si>
    <t>0,4057000</t>
  </si>
  <si>
    <t>4,86</t>
  </si>
  <si>
    <t>8,10</t>
  </si>
  <si>
    <t>11,16</t>
  </si>
  <si>
    <t>1575</t>
  </si>
  <si>
    <t>TERMINAL A COMPRESSAO EM COBRE ESTANHADO PARA CABO 16 MM2, 1 FURO E 1 COMPRESSAO, PARA PARAFUSO DE FIXACAO M6</t>
  </si>
  <si>
    <t>1,92</t>
  </si>
  <si>
    <t>0,5677000</t>
  </si>
  <si>
    <t>5,76</t>
  </si>
  <si>
    <t>11,34</t>
  </si>
  <si>
    <t>15,61</t>
  </si>
  <si>
    <t>1,0270000</t>
  </si>
  <si>
    <t>9,61</t>
  </si>
  <si>
    <t>9,86</t>
  </si>
  <si>
    <t>0,24</t>
  </si>
  <si>
    <t>979</t>
  </si>
  <si>
    <t>CABO DE COBRE, FLEXIVEL, CLASSE 4 OU 5, ISOLACAO EM PVC/A, ANTICHAMA BWF-B, 1 CONDUTOR, 450/750 V, SECAO NOMINAL 16 MM2</t>
  </si>
  <si>
    <t>13,74</t>
  </si>
  <si>
    <t>0,0130000</t>
  </si>
  <si>
    <t>14,11</t>
  </si>
  <si>
    <t>0,35</t>
  </si>
  <si>
    <t>1019</t>
  </si>
  <si>
    <t>CABO DE COBRE, FLEXIVEL, CLASSE 4 OU 5, ISOLACAO EM PVC/A, ANTICHAMA BWF-B, COBERTURA PVC-ST1, ANTICHAMA BWF-B, 1 CONDUTOR, 0,6/1 KV, SECAO NOMINAL 35 MM2</t>
  </si>
  <si>
    <t>31,99</t>
  </si>
  <si>
    <t>0,0697000</t>
  </si>
  <si>
    <t>32,46</t>
  </si>
  <si>
    <t>1,39</t>
  </si>
  <si>
    <t>1,91</t>
  </si>
  <si>
    <t>0,0910000</t>
  </si>
  <si>
    <t>91170</t>
  </si>
  <si>
    <t>FIXAÇÃO DE TUBOS HORIZONTAIS DE PVC, CPVC OU COBRE DIÂMETROS MENORES OU IGUAIS A 40 MM OU ELETROCALHAS ATÉ 150MM DE LARGURA, COM ABRAÇADEIRA METÁLICA RÍGIDA TIPO D 1/2, FIXADA EM PERFILADO EM LAJE. AF_05/2015</t>
  </si>
  <si>
    <t>2,74</t>
  </si>
  <si>
    <t>3,99</t>
  </si>
  <si>
    <t>2,50</t>
  </si>
  <si>
    <t>39246</t>
  </si>
  <si>
    <t>ELETRODUTO/DUTO PEAD FLEXIVEL PAREDE SIMPLES, CORRUGACAO HELICOIDAL, COR PRETA, SEM ROSCA, DE 1 1/2", PARA CABEAMENTO SUBTERRANEO (NBR 15715)</t>
  </si>
  <si>
    <t>4,11</t>
  </si>
  <si>
    <t>0,0672000</t>
  </si>
  <si>
    <t>4,52</t>
  </si>
  <si>
    <t>1,84</t>
  </si>
  <si>
    <t>1879</t>
  </si>
  <si>
    <t>CURVA 90 GRAUS, LONGA, DE PVC RIGIDO ROSCAVEL, DE 3/4", PARA ELETRODUTO</t>
  </si>
  <si>
    <t>0,2950000</t>
  </si>
  <si>
    <t>1,59</t>
  </si>
  <si>
    <t>5,89</t>
  </si>
  <si>
    <t>8,11</t>
  </si>
  <si>
    <t>1884</t>
  </si>
  <si>
    <t>CURVA 90 GRAUS, LONGA, DE PVC RIGIDO ROSCAVEL, DE 1", PARA ELETRODUTO</t>
  </si>
  <si>
    <t>0,2400000</t>
  </si>
  <si>
    <t>4,79</t>
  </si>
  <si>
    <t>6,60</t>
  </si>
  <si>
    <t>91978</t>
  </si>
  <si>
    <t>INTERRUPTOR INTERMEDIÁRIO (1 MÓDULO), 10A/250V, SEM SUPORTE E SEM PLACA - FORNECIMENTO E INSTALAÇÃO. AF_03/2023</t>
  </si>
  <si>
    <t>35,63</t>
  </si>
  <si>
    <t>91968</t>
  </si>
  <si>
    <t>INTERRUPTOR PARALELO (3 MÓDULOS), 10A/250V, SEM SUPORTE E SEM PLACA - FORNECIMENTO E INSTALAÇÃO. AF_03/2023</t>
  </si>
  <si>
    <t>62,60</t>
  </si>
  <si>
    <t>392</t>
  </si>
  <si>
    <t>ABRACADEIRA EM ACO PARA AMARRACAO DE ELETRODUTOS, TIPO D, COM 1/2" E PARAFUSO DE FIXACAO</t>
  </si>
  <si>
    <t>0,6500000</t>
  </si>
  <si>
    <t>1,13</t>
  </si>
  <si>
    <t>0,73</t>
  </si>
  <si>
    <t>0,19</t>
  </si>
  <si>
    <t>867</t>
  </si>
  <si>
    <t>CABO DE COBRE NU 50 MM2 MEIO-DURO</t>
  </si>
  <si>
    <t>0,0337000</t>
  </si>
  <si>
    <t>54,71</t>
  </si>
  <si>
    <t>0,67</t>
  </si>
  <si>
    <t>1,0500000</t>
  </si>
  <si>
    <t>0,3251000</t>
  </si>
  <si>
    <t>98463</t>
  </si>
  <si>
    <t>SUPORTE ISOLADOR PARA CORDOALHA DE COBRE - FORNECIMENTO E INSTALAÇÃO. AF_12/2017</t>
  </si>
  <si>
    <t>0,5000000</t>
  </si>
  <si>
    <t>22,87</t>
  </si>
  <si>
    <t>52,22</t>
  </si>
  <si>
    <t>6,49</t>
  </si>
  <si>
    <t>8,94</t>
  </si>
  <si>
    <t>11,43</t>
  </si>
  <si>
    <t>2446</t>
  </si>
  <si>
    <t>ELETRODUTO/DUTO PEAD FLEXIVEL PAREDE SIMPLES, CORRUGACAO HELICOIDAL, COR PRETA, SEM ROSCA, DE 2",  PARA CABEAMENTO SUBTERRANEO (NBR 15715)</t>
  </si>
  <si>
    <t>5,90</t>
  </si>
  <si>
    <t>0,0945000</t>
  </si>
  <si>
    <t>1,88</t>
  </si>
  <si>
    <t>2,59</t>
  </si>
  <si>
    <t>3379</t>
  </si>
  <si>
    <t>HASTE DE ATERRAMENTO EM ACO COM 3,00 M DE COMPRIMENTO E DN = 5/8", REVESTIDA COM BAIXA CAMADA DE COBRE, SEM CONECTOR</t>
  </si>
  <si>
    <t>58,89</t>
  </si>
  <si>
    <t>0,2531000</t>
  </si>
  <si>
    <t>5,05</t>
  </si>
  <si>
    <t>6,96</t>
  </si>
  <si>
    <t>5928</t>
  </si>
  <si>
    <t>GUINDAUTO HIDRÁULICO, CAPACIDADE MÁXIMA DE CARGA 6200 KG, MOMENTO MÁXIMO DE CARGA 11,7 TM, ALCANCE MÁXIMO HORIZONTAL 9,70 M, INCLUSIVE CAMINHÃO TOCO PBT 16.000 KG, POTÊNCIA DE 189 CV - CHP DIURNO. AF_06/2014</t>
  </si>
  <si>
    <t>0,2533200</t>
  </si>
  <si>
    <t>263,25</t>
  </si>
  <si>
    <t>7619</t>
  </si>
  <si>
    <t>TRANSFORMADOR TRIFASICO DE DISTRIBUICAO, POTENCIA DE 112,5 KVA, TENSAO NOMINAL DE 15 KV, TENSAO SECUNDARIA DE 220/127V, EM OLEO ISOLANTE TIPO MINERAL</t>
  </si>
  <si>
    <t>17.379,10</t>
  </si>
  <si>
    <t>9,3335000</t>
  </si>
  <si>
    <t>66,68</t>
  </si>
  <si>
    <t>186,57</t>
  </si>
  <si>
    <t>256,76</t>
  </si>
  <si>
    <t>2556</t>
  </si>
  <si>
    <t>CAIXA DE LUZ "4 X 2" EM ACO ESMALTADA</t>
  </si>
  <si>
    <t>1,51</t>
  </si>
  <si>
    <t>0,5500000</t>
  </si>
  <si>
    <t>10,99</t>
  </si>
  <si>
    <t>15,13</t>
  </si>
  <si>
    <t>34643</t>
  </si>
  <si>
    <t>CAIXA DE INSPECAO PARA ATERRAMENTO E PARA RAIOS, EM POLIPROPILENO,  DIAMETRO = 300 MM X ALTURA = 400 MM</t>
  </si>
  <si>
    <t>38,79</t>
  </si>
  <si>
    <t>0,1384000</t>
  </si>
  <si>
    <t>0,1088000</t>
  </si>
  <si>
    <t>101618</t>
  </si>
  <si>
    <t>PREPARO DE FUNDO DE VALA COM LARGURA MENOR QUE 1,5 M, COM CAMADA DE AREIA, LANÇAMENTO MANUAL. AF_08/2020</t>
  </si>
  <si>
    <t>0,0141000</t>
  </si>
  <si>
    <t>258,38</t>
  </si>
  <si>
    <t>3,64</t>
  </si>
  <si>
    <t>2679</t>
  </si>
  <si>
    <t>ELETRODUTO DE PVC RIGIDO SOLDAVEL, CLASSE B, DE 32 MM</t>
  </si>
  <si>
    <t>1,0538000</t>
  </si>
  <si>
    <t>0,2030000</t>
  </si>
  <si>
    <t>4,09</t>
  </si>
  <si>
    <t>4,31</t>
  </si>
  <si>
    <t>4,05</t>
  </si>
  <si>
    <t>5,58</t>
  </si>
  <si>
    <t>4274</t>
  </si>
  <si>
    <t>PARA-RAIOS TIPO FRANKLIN 350 MM, EM LATAO CROMADO, DUAS DESCIDAS, PARA PROTECAO DE EDIFICACOES CONTRA DESCARGAS ATMOSFERICAS</t>
  </si>
  <si>
    <t>125,08</t>
  </si>
  <si>
    <t>0,1264000</t>
  </si>
  <si>
    <t>2,52</t>
  </si>
  <si>
    <t>3,47</t>
  </si>
  <si>
    <t>0,1055000</t>
  </si>
  <si>
    <t>2,91</t>
  </si>
  <si>
    <t>2,10</t>
  </si>
  <si>
    <t>2,90</t>
  </si>
  <si>
    <t>1020</t>
  </si>
  <si>
    <t>CABO DE COBRE, FLEXIVEL, CLASSE 4 OU 5, ISOLACAO EM PVC/A, ANTICHAMA BWF-B, COBERTURA PVC-ST1, ANTICHAMA BWF-B, 1 CONDUTOR, 0,6/1 KV, SECAO NOMINAL 10 MM2</t>
  </si>
  <si>
    <t>9,17</t>
  </si>
  <si>
    <t>9,41</t>
  </si>
  <si>
    <t>3863</t>
  </si>
  <si>
    <t>LUVA PVC SOLDAVEL, 50 MM, PARA AGUA FRIA PREDIAL</t>
  </si>
  <si>
    <t>5,93</t>
  </si>
  <si>
    <t>20080</t>
  </si>
  <si>
    <t>ADESIVO PLASTICO PARA PVC, FRASCO COM 175 GR</t>
  </si>
  <si>
    <t>20,09</t>
  </si>
  <si>
    <t>0,0180000</t>
  </si>
  <si>
    <t>0,0110000</t>
  </si>
  <si>
    <t>0,1140000</t>
  </si>
  <si>
    <t>1,42</t>
  </si>
  <si>
    <t>2,17</t>
  </si>
  <si>
    <t>3,01</t>
  </si>
  <si>
    <t>3865</t>
  </si>
  <si>
    <t>LUVA PVC SOLDAVEL, 75 MM, PARA AGUA FRIA PREDIAL</t>
  </si>
  <si>
    <t>26,57</t>
  </si>
  <si>
    <t>0,1540000</t>
  </si>
  <si>
    <t>0,0410000</t>
  </si>
  <si>
    <t>0,1840000</t>
  </si>
  <si>
    <t>3,09</t>
  </si>
  <si>
    <t>2,85</t>
  </si>
  <si>
    <t>0,0259000</t>
  </si>
  <si>
    <t>1960</t>
  </si>
  <si>
    <t>CURVA DE PVC 90 GRAUS, SOLDAVEL, 75 MM, COR MARROM, PARA AGUA FRIA PREDIAL</t>
  </si>
  <si>
    <t>71,22</t>
  </si>
  <si>
    <t>0,0275000</t>
  </si>
  <si>
    <t>0,1847000</t>
  </si>
  <si>
    <t>3,48</t>
  </si>
  <si>
    <t>3,51</t>
  </si>
  <si>
    <t>4,88</t>
  </si>
  <si>
    <t>0,0292000</t>
  </si>
  <si>
    <t>5103</t>
  </si>
  <si>
    <t>CAIXA SIFONADA PVC, 100 X 100 X 50 MM, COM GRELHA REDONDA, BRANCA</t>
  </si>
  <si>
    <t>21,32</t>
  </si>
  <si>
    <t>0,0440000</t>
  </si>
  <si>
    <t>0,0154000</t>
  </si>
  <si>
    <t>0,3987000</t>
  </si>
  <si>
    <t>3,06</t>
  </si>
  <si>
    <t>7,59</t>
  </si>
  <si>
    <t>10,53</t>
  </si>
  <si>
    <t>0,0049000</t>
  </si>
  <si>
    <t>11741</t>
  </si>
  <si>
    <t>RALO SIFONADO CILINDRICO, PVC, 100 X 40 MM,  COM GRELHA REDONDA BRANCA</t>
  </si>
  <si>
    <t>10,69</t>
  </si>
  <si>
    <t>0,0075000</t>
  </si>
  <si>
    <t>0,0360000</t>
  </si>
  <si>
    <t>0,1652000</t>
  </si>
  <si>
    <t>0,52</t>
  </si>
  <si>
    <t>3,14</t>
  </si>
  <si>
    <t>4,36</t>
  </si>
  <si>
    <t>4208</t>
  </si>
  <si>
    <t>NIPLE DE FERRO GALVANIZADO, COM ROSCA BSP, DE 2 1/2"</t>
  </si>
  <si>
    <t>56,40</t>
  </si>
  <si>
    <t>7307</t>
  </si>
  <si>
    <t>FUNDO ANTICORROSIVO PARA METAIS FERROSOS (ZARCAO)</t>
  </si>
  <si>
    <t>0,0070000</t>
  </si>
  <si>
    <t>39,89</t>
  </si>
  <si>
    <t>0,7360000</t>
  </si>
  <si>
    <t>0,41</t>
  </si>
  <si>
    <t>0,27</t>
  </si>
  <si>
    <t>14,02</t>
  </si>
  <si>
    <t>19,45</t>
  </si>
  <si>
    <t>82</t>
  </si>
  <si>
    <t>ADAPTADOR PVC SOLDAVEL, LONGO, COM FLANGE LIVRE,  75 MM X 2 1/2", PARA CAIXA D' AGUA</t>
  </si>
  <si>
    <t>276,42</t>
  </si>
  <si>
    <t>0,1940000</t>
  </si>
  <si>
    <t>0,0520000</t>
  </si>
  <si>
    <t>0,0310000</t>
  </si>
  <si>
    <t>0,3080000</t>
  </si>
  <si>
    <t>3,89</t>
  </si>
  <si>
    <t>5,86</t>
  </si>
  <si>
    <t>8,14</t>
  </si>
  <si>
    <t>38774</t>
  </si>
  <si>
    <t>LUMINARIA DE EMERGENCIA 30 LEDS, POTENCIA 2 W, BATERIA DE LITIO, AUTONOMIA DE 6 HORAS</t>
  </si>
  <si>
    <t>20,07</t>
  </si>
  <si>
    <t>0,0748000</t>
  </si>
  <si>
    <t>0,1795000</t>
  </si>
  <si>
    <t>1,49</t>
  </si>
  <si>
    <t>4,93</t>
  </si>
  <si>
    <r>
      <rPr>
        <b/>
        <sz val="10"/>
        <rFont val="Times New Roman"/>
        <family val="1"/>
      </rPr>
      <t>ALAMBRADO PARA QUADRA POLIESPORTIVA, ESTRUTURADO POR TUBOS DE ACO GALVANIZADO, (MONTANTES COM DIAMETRO 2", TRAVESSAS E ESCORAS COM DIÂMETRO 1
¼), COM TELA DE ARAME GALVANIZADO, FIO 12 BWG E MALHA QUADRADA 5X5CM (EXCETO
MURETA). AF_03/2021</t>
    </r>
  </si>
  <si>
    <t>COTAÇÃO</t>
  </si>
  <si>
    <t>FONTE</t>
  </si>
  <si>
    <t>CÓDIGO</t>
  </si>
  <si>
    <t>DESCRIÇÃO</t>
  </si>
  <si>
    <t>UNIDADE</t>
  </si>
  <si>
    <t>COEFIC.</t>
  </si>
  <si>
    <t>CUSTO UNITÁRIO</t>
  </si>
  <si>
    <t>CUSTO  TOTAL (A) + (B) + (C) + (D) + (E)</t>
  </si>
  <si>
    <t>NÃO DESONER.</t>
  </si>
  <si>
    <t>-</t>
  </si>
  <si>
    <t>GOINFRA_I</t>
  </si>
  <si>
    <t>h</t>
  </si>
  <si>
    <t>MÃO DE OBRA (B) - TOTAL</t>
  </si>
  <si>
    <t>SINAPI_I</t>
  </si>
  <si>
    <t>Kg</t>
  </si>
  <si>
    <t>MATERIAL (C) - TOTAL</t>
  </si>
  <si>
    <t>m2</t>
  </si>
  <si>
    <t>un</t>
  </si>
  <si>
    <t>COTOVELO 90 GRAUS DE FERRO GALVANIZADO, COM ROSCA BSP, DE 2 1/2"</t>
  </si>
  <si>
    <t>H689</t>
  </si>
  <si>
    <t>m</t>
  </si>
  <si>
    <t>OPERADOR DE BETONEIRA</t>
  </si>
  <si>
    <t>AREIA MÉDIA</t>
  </si>
  <si>
    <t>m3</t>
  </si>
  <si>
    <t>COT 004_SEE</t>
  </si>
  <si>
    <t>COT 008_SEE</t>
  </si>
  <si>
    <t>ATERRO INTERNO SEM APILOAMENTO COM TRANSPORTE EM CARRINHO MÃO</t>
  </si>
  <si>
    <t>PREPARO COM BETONEIRA E TRANSPORTE MANUAL DE CONCRETO FCK=25 MPA</t>
  </si>
  <si>
    <t>LANÇAMENTO/APLICAÇÃO/ADENSAMENTO MANUAL DE CONCRETO - (O.C.)</t>
  </si>
  <si>
    <t>PORTA DE ABRIR DE 01 FOLHA EM VENEZIANA PF-4 C/FERRAGENS</t>
  </si>
  <si>
    <t>CHAPISCO ROLADO (1CIM:3 ARML)+(1 COLA:10 CIM)</t>
  </si>
  <si>
    <t>COT 010_SEE</t>
  </si>
  <si>
    <t>CAPUZ PARA PROTEÇÃO DOS PARA RAIOS</t>
  </si>
  <si>
    <t>COT 011_SEE</t>
  </si>
  <si>
    <t>CAPUZ DE PROTEÇÃO PARA BUCHA DE TRANSFORMADOR</t>
  </si>
  <si>
    <t>COT 012_SEE</t>
  </si>
  <si>
    <t>(02422/ORSE) Vergalhão (Tirante) com rosca total ø 3/8"x1000mm (marvitec ref. 1431 ou similar)</t>
  </si>
  <si>
    <t>PORCA ZINCADA, SEXTAVADA, DIAMETRO 3/8"</t>
  </si>
  <si>
    <t>UNIAO COM ASSENTO CONICO DE BRONZE, DIAMETRO 2 1/2"</t>
  </si>
  <si>
    <t>FITA ACO INOX PARA CINTAR POSTE, L = 19 MM, E = 0,5 MM (ROLO DE 30M)</t>
  </si>
  <si>
    <t>COT 337_SEE</t>
  </si>
  <si>
    <t>(03443/ORSE) FECHO PARA FITA DE AÇO INOX</t>
  </si>
  <si>
    <t>TUBO INDUSTRIAL 2" CHAPA 13 (2,25 MM)</t>
  </si>
  <si>
    <t>TUBO INDUSTRIAL REDONDO 1" CHAPA 13 (2,25 MM)</t>
  </si>
  <si>
    <t>TUBO INDUSTRIAL 40X40 CHAPA 13 (2,25 MM)</t>
  </si>
  <si>
    <t>COT 017_SEE</t>
  </si>
  <si>
    <t>REGISTRO DE GAVETA COM HASTE ASCENDENTE DE BRONZE 2 1/2"</t>
  </si>
  <si>
    <t>COT 311_SEE</t>
  </si>
  <si>
    <t>ISOLADOR PILAR COM CORPO POLIMÉRICO E CABEÇA DE PORCELANA - 15 Kv</t>
  </si>
  <si>
    <t>ESPELHO CRISTAL E = 4 MM</t>
  </si>
  <si>
    <t>COT 455_SEE</t>
  </si>
  <si>
    <t>(04639/ORSE ) Cinta aço galvanizado 300mm</t>
  </si>
  <si>
    <t>UND</t>
  </si>
  <si>
    <t>COT 456_SEE</t>
  </si>
  <si>
    <t>CRUZETA POLIMÉRICA 90X90X2000 MM</t>
  </si>
  <si>
    <t>COT 457_SEE</t>
  </si>
  <si>
    <t>(04642/ORSE) CINTA AÇO GALVANIZADO PARA POSTE 330 MM</t>
  </si>
  <si>
    <t>COT 458_SEE</t>
  </si>
  <si>
    <t>MÃO FRANCESA PLANA DE AÇO GALVANIZADO 1053 MM</t>
  </si>
  <si>
    <t>COT 459_SEE</t>
  </si>
  <si>
    <t>MÃO FRANCESA PERFILADA DE AÇO GALVANIZADO 993 MM</t>
  </si>
  <si>
    <t>COT 461_SEE</t>
  </si>
  <si>
    <t>POSTE TIPO SEÇÃO CIRCULAR - SC 12/1000</t>
  </si>
  <si>
    <t>COT 068_SEE</t>
  </si>
  <si>
    <t>ELETROCALHA CH.Aº PRE ZN. FOGO "C" C/ABAS 100X50 MM S/TAMPA</t>
  </si>
  <si>
    <t>COT 071_SEE</t>
  </si>
  <si>
    <t>EMENDA INTERNA P/ELETROCALHA (100 X 50 mm)</t>
  </si>
  <si>
    <t>COT 074_SEE</t>
  </si>
  <si>
    <t>GANCHO VERTICAL PARA ELETROCALHA 100 X 50 MM</t>
  </si>
  <si>
    <t>COT 046_SEE</t>
  </si>
  <si>
    <t>TIRANTE ROSCA TOTAL 3/8X3000MM</t>
  </si>
  <si>
    <t>COT 047_SEE</t>
  </si>
  <si>
    <t>BUCHA PLASTICA S-10</t>
  </si>
  <si>
    <t>COT 048_SEE</t>
  </si>
  <si>
    <t>PORCA SEXTAVADA ZINCADA 3/8</t>
  </si>
  <si>
    <t>COT 049_SEE</t>
  </si>
  <si>
    <t>ARRUELA LISA ZINCADA 3/8</t>
  </si>
  <si>
    <t>COT 081_SEE</t>
  </si>
  <si>
    <t>TAMPA PARA ELETROCALHA 100 X 50 MM</t>
  </si>
  <si>
    <t>COT 088_SEE</t>
  </si>
  <si>
    <t>(07611/ORSE) Acionador manual (botoeira) tipo quebra-vidro, para incêndio</t>
  </si>
  <si>
    <t>COT 090_SEE</t>
  </si>
  <si>
    <t>COT 092_SEE</t>
  </si>
  <si>
    <t>COT 503_SEE</t>
  </si>
  <si>
    <t>(00276/ORSE) Bateria de 12v x 7a para centrais de alarme</t>
  </si>
  <si>
    <t>TOALHEIRO PLASTICO TIPO DISPENSER PARA PAPEL TOALHA INTERFOLHADO</t>
  </si>
  <si>
    <t>COT 475_SEE</t>
  </si>
  <si>
    <t>PÇ</t>
  </si>
  <si>
    <t>COT 113_SEE</t>
  </si>
  <si>
    <t>MÃO FRANCESA REFORÇADA 200MM</t>
  </si>
  <si>
    <t>LUMINARIA LED REFLETOR RETANGULAR BIVOLT, LUZ BRANCA, 50 W</t>
  </si>
  <si>
    <t>DUCHA HIGIENICA PLASTICA COM REGISTRO METALICO 1/2 "</t>
  </si>
  <si>
    <t>COT 382_SEE</t>
  </si>
  <si>
    <t>COT 408_SEE</t>
  </si>
  <si>
    <t>(09092/ORSE) Mapa Tátil em acrílico 70 x 50cm</t>
  </si>
  <si>
    <t>H704</t>
  </si>
  <si>
    <t>SINALIZADOR/SIRENE AUDIOVISUAL</t>
  </si>
  <si>
    <t>COT 508_SEE</t>
  </si>
  <si>
    <t>COT 507_SEE</t>
  </si>
  <si>
    <t>SERRALHEIRO</t>
  </si>
  <si>
    <t>ESTRUTURA METALICA MR250 / ASTM A36  - COTAÇÃO (FABRICAÇÃO E MONTAGEM)</t>
  </si>
  <si>
    <t>COT 509_SEE</t>
  </si>
  <si>
    <t>(11392/ORSE) Adesivo em vinil para plotagem em letreiro de chapa galvanizada (c/aplicação)</t>
  </si>
  <si>
    <t>l</t>
  </si>
  <si>
    <t>COT 266_SEE</t>
  </si>
  <si>
    <t>CURVA DE 90º PARA ELETROCALHA DE 50X50MM</t>
  </si>
  <si>
    <t>COT 285_SEE</t>
  </si>
  <si>
    <t>(13818/ORSE) RELE DE NÍVEL</t>
  </si>
  <si>
    <t>PLUG OU BUJAO DE FERRO GALVANIZADO, DE 2 1/2"</t>
  </si>
  <si>
    <t>TAMPA  PARA CAIXA PASSAGEM FERRO FUNDIDO T-33 - TRÁFEGO LEVE</t>
  </si>
  <si>
    <t>Un</t>
  </si>
  <si>
    <t>TE SANITARIO DIAMETRO 100 X 100 MM (ESGOTO)</t>
  </si>
  <si>
    <t>LASTRO DE CONCRETO REGULARIZADO SEM IMPERMEAB. 1:3:6 ESP= 5CM (BASE)</t>
  </si>
  <si>
    <t>CHAPA DE LAMINADO MELAMINICO, LISO BRILHANTE, DE *1,25 X 3,08* M, E = 0,8 MM</t>
  </si>
  <si>
    <t>CORTIÇA 60X90CMX6MM</t>
  </si>
  <si>
    <t>FELTRO</t>
  </si>
  <si>
    <t>MASSA A OLEO</t>
  </si>
  <si>
    <t>VERNIZ ACRILICO</t>
  </si>
  <si>
    <t>COT 345_SEE</t>
  </si>
  <si>
    <t>COT 448_SEE</t>
  </si>
  <si>
    <t>TE ELETROCALHA 100X50 MM HORIZONTAL</t>
  </si>
  <si>
    <t>CONECTOR PARALELO DE ALUMÍNIO CA/CU 10-1/0 COM 01 PARAFUSO</t>
  </si>
  <si>
    <t>COT 452_SEE</t>
  </si>
  <si>
    <t>SINALIZAÇÃO DE DEGRAUS FOTOLUMINESCENTE 7X3CM</t>
  </si>
  <si>
    <t>LUVA EM AÇO GALVANIZADO A FOGO DIAMETRO 1"</t>
  </si>
  <si>
    <t>COT 496_SEE</t>
  </si>
  <si>
    <r>
      <rPr>
        <b/>
        <sz val="10"/>
        <rFont val="Times New Roman"/>
        <family val="1"/>
      </rPr>
      <t>ARMAÇÃO EM TELA DE AÇO SOLDADA NERVURADA Q-92, AÇO-60, 4,2 mm, MALHA
15x15 CM (GOINFRA + SINAPI)</t>
    </r>
  </si>
  <si>
    <r>
      <rPr>
        <b/>
        <sz val="10"/>
        <rFont val="Times New Roman"/>
        <family val="1"/>
      </rPr>
      <t>DEMOLIÇÃO DE GRADE/GRELHA/CORRIMÃO/GUARDA CORPO - METÁLICO
(GOINFRA)</t>
    </r>
  </si>
  <si>
    <r>
      <rPr>
        <b/>
        <sz val="10"/>
        <rFont val="Times New Roman"/>
        <family val="1"/>
      </rPr>
      <t>REDUCAO GIRATÓRIA TIPO STORZ LATAO P/ INST. PREDIAL COMBATE A
INCENDIO ENGATE RAPIDO 2.1/2" X 1.1/2" (GOINFRA + SINAPI)</t>
    </r>
  </si>
  <si>
    <r>
      <rPr>
        <b/>
        <sz val="10"/>
        <rFont val="Times New Roman"/>
        <family val="1"/>
      </rPr>
      <t>CHAVE DUPLA P/ CONEXÕES TIPO STORZ EM LATÃO ENGATE RÁPIDO 1 1/2" X 2
1/2" (GOINFRA + SINAPI)</t>
    </r>
  </si>
  <si>
    <r>
      <rPr>
        <b/>
        <sz val="10"/>
        <rFont val="Times New Roman"/>
        <family val="1"/>
      </rPr>
      <t>MURETA P/ QUAD. POLIESP. ALV. DE TIJ. FURADO - 1/2 VEZ - C/ CHP. E PEDRISCO -
H=0,80 M (GOINFRA)</t>
    </r>
  </si>
  <si>
    <r>
      <rPr>
        <b/>
        <sz val="10"/>
        <rFont val="Times New Roman"/>
        <family val="1"/>
      </rPr>
      <t>PRESILHA DE LATÃO, L=20MM, PARA FIXAÇÃO DE CABOS DE COBRE, FURO D=5MM, PARA CABOS 16MM² A 25MM², REF:TEL-743 OU SIMILAR (SPDA) -
FORNECIMENTO E INSTALAÇÃO (GOINFRA + ORSE)</t>
    </r>
  </si>
  <si>
    <r>
      <rPr>
        <b/>
        <sz val="10"/>
        <rFont val="Times New Roman"/>
        <family val="1"/>
      </rPr>
      <t>SUPORTE GUIA SIMPLES COM ROLDANA PARA CORDOALHA 35MM2 SPDA COM
PARAFUSOS (GOINFRA + SINAPI)</t>
    </r>
  </si>
  <si>
    <r>
      <rPr>
        <b/>
        <sz val="10"/>
        <rFont val="Times New Roman"/>
        <family val="1"/>
      </rPr>
      <t>CONJUNTO MOTOR-BOMBA ELÉTRICA TRIFÁSICO 380/220 V PARA VZ= 24,33 M³/H,
HM= 46,24 M POTÊNCIA= 7,5 CV (GOINFRA + COT)</t>
    </r>
  </si>
  <si>
    <r>
      <rPr>
        <b/>
        <sz val="10"/>
        <rFont val="Times New Roman"/>
        <family val="1"/>
      </rPr>
      <t>CASA DE BOMBAS - EXCLUSO INSTALAÇÕES ELÉTRICAS, HIDROSANITÁRIAS E
ESPECIAIS (GOINFRA + SINAPI)</t>
    </r>
  </si>
  <si>
    <r>
      <rPr>
        <b/>
        <sz val="10"/>
        <rFont val="Times New Roman"/>
        <family val="1"/>
      </rPr>
      <t>HASTE ROSQUEADA(TIRANTE) 3/8" - FORNECIMENTO E INSTALAÇÃO (GOINFRA +
ORSE)</t>
    </r>
  </si>
  <si>
    <r>
      <rPr>
        <b/>
        <sz val="10"/>
        <rFont val="Times New Roman"/>
        <family val="1"/>
      </rPr>
      <t>FITA EM AÇO INOX PARA CINTAR POSTE 19MM COM FECHO (GOINFRA + SINAPI
+ ORSE)</t>
    </r>
  </si>
  <si>
    <r>
      <rPr>
        <b/>
        <sz val="10"/>
        <rFont val="Times New Roman"/>
        <family val="1"/>
      </rPr>
      <t>GUARDA-CORPO COM CORRIMÃO - INCLUSO PINTURA - PADRÃO SEDUC
(GOINFRA)</t>
    </r>
  </si>
  <si>
    <r>
      <rPr>
        <b/>
        <sz val="10"/>
        <rFont val="Times New Roman"/>
        <family val="1"/>
      </rPr>
      <t>REGISTRO DE GAVETA COM HASTE ASCENDENTE DE BRONZE 2 1/2" (GOINFRA +
COT)</t>
    </r>
  </si>
  <si>
    <r>
      <rPr>
        <b/>
        <sz val="10"/>
        <rFont val="Times New Roman"/>
        <family val="1"/>
      </rPr>
      <t>ISOLADOR PILAR COM CORPO POLIMÉRICO E CABEÇA DE PORCELANA - 15 Kv
(GOINFRA + COT)</t>
    </r>
  </si>
  <si>
    <r>
      <rPr>
        <b/>
        <sz val="10"/>
        <rFont val="Times New Roman"/>
        <family val="1"/>
      </rPr>
      <t>ESPELHO CRISTAL, ESPESSURA 4M, COM PARAFUSOS DE FIXAÇÃO, SEM
MOLDURA (SINAPI)</t>
    </r>
  </si>
  <si>
    <r>
      <rPr>
        <b/>
        <sz val="10"/>
        <rFont val="Times New Roman"/>
        <family val="1"/>
      </rPr>
      <t>ELETROCALHA CH.Aº PRE ZN. FOGO "C" C/ABAS 100X50 MM S/TAMPA (GOINFRA
+ COT)</t>
    </r>
  </si>
  <si>
    <r>
      <rPr>
        <b/>
        <sz val="10"/>
        <rFont val="Times New Roman"/>
        <family val="1"/>
      </rPr>
      <t>BOTOEIRA BOMBA DE INCÊNDIO COM MARTELO CONVENCIONAL / ANALÓGICA -
FORNECIMENTO E INSTALAÇÃO (GOINFRA + ORSE)</t>
    </r>
  </si>
  <si>
    <r>
      <rPr>
        <b/>
        <sz val="10"/>
        <rFont val="Times New Roman"/>
        <family val="1"/>
      </rPr>
      <t>ACIONADOR MANUAL DE ALARME CONVENCIONAL, TIPO "APERTE AQUI" -
FORNECIMENTO E INSTALAÇÃO (GOINFRA + ORSE)</t>
    </r>
  </si>
  <si>
    <r>
      <rPr>
        <b/>
        <sz val="10"/>
        <rFont val="Times New Roman"/>
        <family val="1"/>
      </rPr>
      <t>CENTRAL DE ALARME E DETECÇÃO DE INCENDIO, COM 01 BATERIA, CAPACIDADE: 2 BATERIAS, 8 LAÇOS (20 DISPOSITIVOS CADA), COM 2 LINHAS -
FORNECIMENTO E INSTALAÇÃO (GOINFRA + ORSE)</t>
    </r>
  </si>
  <si>
    <r>
      <rPr>
        <b/>
        <sz val="10"/>
        <rFont val="Times New Roman"/>
        <family val="1"/>
      </rPr>
      <t>TOALHEIRO PLÁSTICO TIPO DISPENSER PARA PAPEL TOALHA INTERFOLHADO
(GOINFRA + SINAPI)</t>
    </r>
  </si>
  <si>
    <r>
      <rPr>
        <b/>
        <sz val="10"/>
        <rFont val="Times New Roman"/>
        <family val="1"/>
      </rPr>
      <t>PROJETOR PARA USO EXTERNO PARA LAMPADA DE LED DE 100 W COM LAMPADA - FORMATO RETANGULAR, CORPO DE ALUMINIO E DIFUSOR DE
VIDRO - FORNECIMENTO E INSTALAÇÃO (ORSE)</t>
    </r>
  </si>
  <si>
    <r>
      <rPr>
        <b/>
        <sz val="10"/>
        <rFont val="Times New Roman"/>
        <family val="1"/>
      </rPr>
      <t>MURO DE ALVENARIA TIJOLO FURADO 1/2 VEZ ( H=2,50M) COM FUNDAÇÃO - SEM
REVESTIMENTOS (PADRÃO GOINFRA) - (GOINFRA)</t>
    </r>
  </si>
  <si>
    <r>
      <rPr>
        <b/>
        <sz val="10"/>
        <rFont val="Times New Roman"/>
        <family val="1"/>
      </rPr>
      <t>ADAPTADOR PVC SOLDAVEL, COM FLANGES LIVRES, 75 MM X 2 1/2", PARA CAIXA
D' AGUA (GOINFRA + SINAPI)</t>
    </r>
  </si>
  <si>
    <r>
      <rPr>
        <b/>
        <sz val="10"/>
        <rFont val="Times New Roman"/>
        <family val="1"/>
      </rPr>
      <t>PLACA DE SINALIZAÇÃO EM PVC COD 17 - (316X158) MENSAGEM "SAÍDA"
(GOINFRA + SINAPI)</t>
    </r>
  </si>
  <si>
    <r>
      <rPr>
        <b/>
        <sz val="10"/>
        <rFont val="Times New Roman"/>
        <family val="1"/>
      </rPr>
      <t>DUCHA HIGIENICA PLASTICA COM REGISTRO METALICO 1/2 " (GOINFRA +
SINAPI)</t>
    </r>
  </si>
  <si>
    <r>
      <rPr>
        <b/>
        <sz val="10"/>
        <rFont val="Times New Roman"/>
        <family val="1"/>
      </rPr>
      <t>PLACAS EM BRAILE PARA IDENTIFICAÇÃO DE PORTAS/NOMEAR AMBIENTES -
FORNECIMENTO E INSTALAÇÃO (GOINFRA + ORSE)</t>
    </r>
  </si>
  <si>
    <r>
      <rPr>
        <b/>
        <sz val="10"/>
        <rFont val="Times New Roman"/>
        <family val="1"/>
      </rPr>
      <t>MAPA TÁTIL EM CHAPA DE ACRÍLICO 70X50 CM - FORNECIMENTO E
INSTALAÇÃO (GOINFRA + ORSE)</t>
    </r>
  </si>
  <si>
    <r>
      <rPr>
        <b/>
        <sz val="10"/>
        <rFont val="Times New Roman"/>
        <family val="1"/>
      </rPr>
      <t>TERMINAL AÉREO EM AÇO GALVANIZADO A FOGO H=35CM X 3/8" (SPDA), FIXAÇÃO HORIZONTAL E COM BANDEIRINHA - FORNECIMENTO E INSTALAÇÃO
(GOINFRA + ORSE)</t>
    </r>
  </si>
  <si>
    <r>
      <rPr>
        <b/>
        <sz val="10"/>
        <rFont val="Times New Roman"/>
        <family val="1"/>
      </rPr>
      <t>PLACA DE COMUNICAÇÃO VISUAL SEC XXI, MODELO S - PLACA DE SALA/PORTA, TAMANHO 0,21 X 0,31 M, CHAPA DOBRADA #18, PINTADA E ADESIVADA -
FORNECIMENTO E INSTALAÇÃO (GOINFRA + ORSE)</t>
    </r>
  </si>
  <si>
    <r>
      <rPr>
        <b/>
        <sz val="10"/>
        <rFont val="Times New Roman"/>
        <family val="1"/>
      </rPr>
      <t>TAMPA DE FERRO FUNDIDO 300MM PARA CAIXA DE INSPEÇÃO DE
ATERRAMENTO  (GOINFRA + SINAPI)</t>
    </r>
  </si>
  <si>
    <r>
      <rPr>
        <b/>
        <sz val="10"/>
        <rFont val="Times New Roman"/>
        <family val="1"/>
      </rPr>
      <t>QUADRO ESCOLAR MISTO 4,20x1,25M - FÓRMICA BRANCA BRILHANTE (3,08x1,25M) E FELTRO VERDE COM FUNDO EM CORTIÇA 6MM (1,05x1,25M)
(GOINFRA + SINAPI)</t>
    </r>
  </si>
  <si>
    <r>
      <rPr>
        <b/>
        <sz val="10"/>
        <rFont val="Times New Roman"/>
        <family val="1"/>
      </rPr>
      <t>RALO LINEAR REFORÇADO - 6X90 SECA EM AÇO INOX C/ GRELHA E CANALETA
EM ALUMÍNIO (GOINFRA + COT)</t>
    </r>
  </si>
  <si>
    <r>
      <rPr>
        <b/>
        <sz val="10"/>
        <rFont val="Times New Roman"/>
        <family val="1"/>
      </rPr>
      <t>SINALIZADOR/SIRENE AUDIOVISUAL COM 01 ACIONADOR/BOTOEIRA -
FORNECIMENTO E INSTALAÇÃO (GOINFRA + CPOS)</t>
    </r>
  </si>
  <si>
    <r>
      <rPr>
        <b/>
        <sz val="10"/>
        <rFont val="Times New Roman"/>
        <family val="1"/>
      </rPr>
      <t>ELETRODUTO EM AÇO GALVANIZADO, CLASSE LEVE, DN 20MM (3/4") APARENTE -
FORNECIMENTO E INSTALAÇÃO (GOINFRA + SINAPI)</t>
    </r>
  </si>
  <si>
    <r>
      <rPr>
        <b/>
        <sz val="10"/>
        <rFont val="Times New Roman"/>
        <family val="1"/>
      </rPr>
      <t>ELETRODUTO EM AÇO GALVANIZADO, CLASSE LEVE, DN 25MM (1") APARENTE -
FORNECIMENTO E INSTALAÇÃO (GOINFRA + SINAPI)</t>
    </r>
  </si>
  <si>
    <r>
      <rPr>
        <b/>
        <sz val="10"/>
        <rFont val="Times New Roman"/>
        <family val="1"/>
      </rPr>
      <t>LUMINÁRIA DE SOBREPOR COM ALETAS 2 X 16/18/20 W - FORNECIMENTO E
INSTALAÇÃO (GOINFRA + ORSE)</t>
    </r>
  </si>
  <si>
    <t>TELA DE ACO SOLDADA NERVURADA, CA-60, Q-92, (1,48 KG/M2), DIAMETRO DO FIO = 4,2 MM, LARGURA = 2,45 X 60 M DE COMPRIMENTO, ESPACAMENTO DA MALHA = 15  X
15 CM</t>
  </si>
  <si>
    <t>REMOÇÃO MANUAL DE JANELA OU PORTAL COM TRANSPORTE ATÉ CAÇAMBA E
CARGA</t>
  </si>
  <si>
    <t>REDUCAO FIXA TIPO STORZ, ENGATE RAPIDO 2.1/2" X 1.1/2", EM LATAO, PARA
INSTALACAO PREDIAL COMBATE A INCENDIO PREDIAL</t>
  </si>
  <si>
    <t>CHAVE DUPLA PARA CONEXOES TIPO STORZ, ENGATE RAPIDO 1 1/2" X 2 1/2", EM
LATAO, PARA INSTALACAO PREDIAL COMBATE A INCENDIO</t>
  </si>
  <si>
    <t>TAMPAO FOFO SIMPLES COM BASE, CLASSE A15 CARGA MAX 1,5 T, 400 X 600 MM
(COM INSCRICAO EM RELEVO DO TIPO DE REDE)</t>
  </si>
  <si>
    <t>PLACA DE SINALIZACAO DE SEGURANCA CONTRA INCENDIO, FOTOLUMINESCENTE, QUADRADA, *20 X 20* CM, EM PVC *2* MM ANTI-CHAMAS (SIMBOLOS, CORES E
PICTOGRAMAS CONFORME NBR 16820)</t>
  </si>
  <si>
    <t>(11896/ORSE) Presilha de latão, L=20mm, para fixação de cabos de cobre, furo d=5mm, para cabos
16mm² a 25mm², ref:TEL-743 ou similar (SPDA)</t>
  </si>
  <si>
    <t>SUPORTE GUIA SIMPLES COM ROLDANA EM POLIPROPILENO PARA CHUMBAR, H = 20
CM</t>
  </si>
  <si>
    <t>CONJUNTO MOTOR-BOMBA ELÉTRICA TRIFÁSICO 380/220 V PARA VZ= 24,33 M³/H, HM=
46,24 M POTÊNCIA= 7,5 CV</t>
  </si>
  <si>
    <t>FORRO EM LAJE PRE-MOLDADA INCLUSO CAPEAMENTO/ARMADURA DE
DISTRIBUIÇÃO/ESCORAMENTO E FORMA/DESFORMA</t>
  </si>
  <si>
    <t>ALVENARIA DE TIJOLO FURADO 1/2 VEZ 14X29X9 - 6 FUROS -  ARG.
(1CALH:4ARML+100KG DE CI/M3)</t>
  </si>
  <si>
    <t>IMPERMEABILIZAÇÃO DE SUPERFÍCIE COM ARGAMASSA POLIMÉRICA / MEMBRANA
ACRÍLICA, 3 DEMÃOS. AF_06/2018</t>
  </si>
  <si>
    <t>PARAFUSO FRANCES M16 EM ACO GALVANIZADO, COMPRIMENTO = 45 MM,
DIAMETRO = 16 MM, CABECA ABAULADA</t>
  </si>
  <si>
    <t>(12850/ORSE) Acionador Manual Convencional - Modelo AM-2 da Verin ou similar, tipo "Aperte
aqui"</t>
  </si>
  <si>
    <t>(07627/ORSE) Central de alarme e detecção de incendio, capacidade: 2 baterias, 8 laços, com 2
linhas, mod.VR-8L, Verin ou similar</t>
  </si>
  <si>
    <t>(13148/ORSE) Refletor Slim LED 100W de potência, branco Frio, 6500k, Autovolt, marca G-light
ou similar</t>
  </si>
  <si>
    <t>ADAPTADOR PVC SOLDAVEL, COM FLANGES LIVRES, 75 MM X 2  1/2", PARA CAIXA D'
AGUA</t>
  </si>
  <si>
    <t>PLACA DE SINALIZACAO DE SEGURANCA CONTRA INCENDIO, FOTOLUMINESCENTE, RETANGULAR, *12 X 40* CM, EM PVC *2* MM ANTI-CHAMAS (SIMBOLOS, CORES E
PICTOGRAMAS CONFORME NBR 16820)</t>
  </si>
  <si>
    <t>(13294/ORSE) Placa indicativa em acrílico e=2mm, em braille, com esferas em inox e texto em alto
rêlevo, dim.: 8 x 28 cm, fornecimento e instalação</t>
  </si>
  <si>
    <t>(P.13.000.042289/CPOS) Botoeira comando liga-desliga sem sinalizador, ref. 3SB06 01-7BG
Siemens ou equivalente</t>
  </si>
  <si>
    <t>(08496/ORSE) Terminal aéreo em aço galvanizado a fogo h=35cm x 3/8", fixação horizontal e com
bandeirinha</t>
  </si>
  <si>
    <t>PARAFUSO AUTO-ATARRAXANTE, CABEÇA CHATA, FENDA SIMPLES, 1/4' (6,35MM) X
25MM</t>
  </si>
  <si>
    <t>COMPRESSOR DE 1,5HP-70L-140LB COM PISTOLA DE RESERVATÓRIO SUPERIOR E MANGUEIRA (MANUTENÇÃO E DEPRECIAÇÃO DO EQUIPAMENTO) - PREÇO DO
EQUIPAMENTO NOVO DIVIDIDO POR 1.000</t>
  </si>
  <si>
    <t>TAMPAO FOFO SIMPLES COM BASE, CLASSE A15 CARGA MAX 1,5 T, 300 X 300 MM
(COM INSCRICAO EM RELEVO DO TIPO DE REDE)</t>
  </si>
  <si>
    <t>COMPENSADO 10 MM MOVELEIRO COLA BRANCA 2,20X1,60 M - VIROLINHA OU
EQUIVALENTE</t>
  </si>
  <si>
    <t>RALO LINEAR REFORÇADO - 6X90 SECA EM AÇO INOX C/ GRELHA E CANALETA EM
ALUMÍNIO</t>
  </si>
  <si>
    <t>ELETRODUTO EM ACO GALVANIZADO ELETROLITICO, LEVE, DIAMETRO 3/4", PAREDE
DE 0,90 MM</t>
  </si>
  <si>
    <t>ABRACADEIRA EM ACO PARA AMARRACAO DE ELETRODUTOS, TIPO D, COM 1/2" E
PARAFUSO DE FIXACAO</t>
  </si>
  <si>
    <t>ELETRODUTO EM ACO GALVANIZADO ELETROLITICO, LEVE, DIAMETRO 1", PAREDE
DE 0,90 MM</t>
  </si>
  <si>
    <t>ABRACADEIRA EM ACO PARA AMARRACAO DE ELETRODUTOS, TIPO D, COM 1" E
PARAFUSO DE FIXACAO</t>
  </si>
  <si>
    <t>(07294/ORSE) LUMINÁRIA DE SOBREPOR COM ALETAS 2 X 16/18/20 W, REF: A01,
ABALUX OU SIMILAR</t>
  </si>
  <si>
    <t>COMPOSIÇÃO - ONERADA</t>
  </si>
  <si>
    <r>
      <rPr>
        <b/>
        <sz val="10"/>
        <rFont val="Times New Roman"/>
        <family val="1"/>
      </rPr>
      <t xml:space="preserve">REFERÊNCIA SINAPI
</t>
    </r>
    <r>
      <rPr>
        <sz val="10"/>
        <rFont val="Times New Roman"/>
        <family val="1"/>
      </rPr>
      <t>MAR/23                ONERADA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</si>
</sst>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."/>
    <numFmt numFmtId="165" formatCode="#0.00"/>
    <numFmt numFmtId="166" formatCode="0.0000"/>
    <numFmt numFmtId="167" formatCode="##0.00"/>
    <numFmt numFmtId="168" formatCode="#0.0000"/>
    <numFmt numFmtId="169" formatCode="##0.0000"/>
    <numFmt numFmtId="170" formatCode="##,##0.00"/>
    <numFmt numFmtId="171" formatCode="#,##0.0000"/>
    <numFmt numFmtId="172" formatCode="000"/>
    <numFmt numFmtId="173" formatCode="0.00;[Red]0.00"/>
    <numFmt numFmtId="174" formatCode="0000"/>
    <numFmt numFmtId="175" formatCode="#,##0.00;[Red]#,##0.00"/>
  </numFmts>
  <fonts count="19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b/>
      <i/>
      <sz val="10"/>
      <name val="Times New Roman"/>
      <family val="1"/>
    </font>
    <font>
      <b/>
      <i/>
      <sz val="10"/>
      <color rgb="FF000000"/>
      <name val="Times New Roman"/>
      <family val="1"/>
    </font>
    <font>
      <i/>
      <sz val="10"/>
      <name val="Times New Roman"/>
      <family val="1"/>
    </font>
    <font>
      <i/>
      <sz val="10"/>
      <color rgb="FF00000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0"/>
      <name val="Courier New"/>
      <family val="3"/>
    </font>
    <font>
      <sz val="8"/>
      <name val="Times New Roman"/>
      <family val="1"/>
    </font>
    <font>
      <b/>
      <sz val="8"/>
      <name val="Times New Roman"/>
      <family val="1"/>
    </font>
    <font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Courier New"/>
      <family val="3"/>
    </font>
  </fonts>
  <fills count="11">
    <fill>
      <patternFill patternType="none"/>
    </fill>
    <fill>
      <patternFill patternType="gray125"/>
    </fill>
    <fill>
      <patternFill patternType="solid">
        <fgColor rgb="FFE26B0A"/>
      </patternFill>
    </fill>
    <fill>
      <patternFill patternType="solid">
        <fgColor rgb="FFF9BF8E"/>
      </patternFill>
    </fill>
    <fill>
      <patternFill patternType="solid">
        <fgColor rgb="FFCCCCFF"/>
      </patternFill>
    </fill>
    <fill>
      <patternFill patternType="solid">
        <fgColor rgb="FFFFFF99"/>
      </patternFill>
    </fill>
    <fill>
      <patternFill patternType="solid">
        <fgColor rgb="FFFBD4B3"/>
      </patternFill>
    </fill>
    <fill>
      <patternFill patternType="solid">
        <fgColor rgb="FFFDE8D8"/>
      </patternFill>
    </fill>
    <fill>
      <patternFill patternType="solid">
        <fgColor indexed="9"/>
        <bgColor indexed="64"/>
      </patternFill>
    </fill>
    <fill>
      <patternFill patternType="solid">
        <fgColor rgb="FFFCD99A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ont="0" applyFill="0" applyBorder="0" applyAlignment="0" applyProtection="0"/>
  </cellStyleXfs>
  <cellXfs count="348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4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left" vertical="top" shrinkToFit="1"/>
    </xf>
    <xf numFmtId="0" fontId="1" fillId="2" borderId="11" xfId="0" applyFont="1" applyFill="1" applyBorder="1" applyAlignment="1">
      <alignment horizontal="left"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center" vertical="top" wrapText="1"/>
    </xf>
    <xf numFmtId="2" fontId="4" fillId="2" borderId="11" xfId="0" applyNumberFormat="1" applyFont="1" applyFill="1" applyBorder="1" applyAlignment="1">
      <alignment horizontal="right" vertical="top" indent="1" shrinkToFit="1"/>
    </xf>
    <xf numFmtId="2" fontId="4" fillId="2" borderId="11" xfId="0" applyNumberFormat="1" applyFont="1" applyFill="1" applyBorder="1" applyAlignment="1">
      <alignment horizontal="center" vertical="top" shrinkToFit="1"/>
    </xf>
    <xf numFmtId="4" fontId="1" fillId="2" borderId="11" xfId="0" applyNumberFormat="1" applyFont="1" applyFill="1" applyBorder="1" applyAlignment="1">
      <alignment horizontal="left" wrapText="1"/>
    </xf>
    <xf numFmtId="4" fontId="4" fillId="2" borderId="11" xfId="0" applyNumberFormat="1" applyFont="1" applyFill="1" applyBorder="1" applyAlignment="1">
      <alignment horizontal="right" vertical="top" shrinkToFit="1"/>
    </xf>
    <xf numFmtId="4" fontId="4" fillId="2" borderId="12" xfId="0" applyNumberFormat="1" applyFont="1" applyFill="1" applyBorder="1" applyAlignment="1">
      <alignment horizontal="right" vertical="top" shrinkToFit="1"/>
    </xf>
    <xf numFmtId="0" fontId="2" fillId="3" borderId="10" xfId="0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wrapText="1"/>
    </xf>
    <xf numFmtId="0" fontId="2" fillId="3" borderId="11" xfId="0" applyFont="1" applyFill="1" applyBorder="1" applyAlignment="1">
      <alignment horizontal="left" vertical="top" wrapText="1"/>
    </xf>
    <xf numFmtId="4" fontId="1" fillId="3" borderId="11" xfId="0" applyNumberFormat="1" applyFont="1" applyFill="1" applyBorder="1" applyAlignment="1">
      <alignment horizontal="left" wrapText="1"/>
    </xf>
    <xf numFmtId="4" fontId="4" fillId="3" borderId="11" xfId="0" applyNumberFormat="1" applyFont="1" applyFill="1" applyBorder="1" applyAlignment="1">
      <alignment horizontal="right" vertical="top" shrinkToFit="1"/>
    </xf>
    <xf numFmtId="4" fontId="4" fillId="3" borderId="12" xfId="0" applyNumberFormat="1" applyFont="1" applyFill="1" applyBorder="1" applyAlignment="1">
      <alignment horizontal="right" vertical="top" shrinkToFit="1"/>
    </xf>
    <xf numFmtId="0" fontId="3" fillId="0" borderId="10" xfId="0" applyFont="1" applyBorder="1" applyAlignment="1">
      <alignment horizontal="left" vertical="top" wrapText="1"/>
    </xf>
    <xf numFmtId="0" fontId="3" fillId="4" borderId="11" xfId="0" applyFont="1" applyFill="1" applyBorder="1" applyAlignment="1">
      <alignment horizontal="center" vertical="top" wrapText="1"/>
    </xf>
    <xf numFmtId="1" fontId="1" fillId="5" borderId="11" xfId="0" applyNumberFormat="1" applyFont="1" applyFill="1" applyBorder="1" applyAlignment="1">
      <alignment horizontal="center" vertical="top" shrinkToFit="1"/>
    </xf>
    <xf numFmtId="0" fontId="3" fillId="0" borderId="11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center" vertical="top" wrapText="1"/>
    </xf>
    <xf numFmtId="2" fontId="1" fillId="5" borderId="11" xfId="0" applyNumberFormat="1" applyFont="1" applyFill="1" applyBorder="1" applyAlignment="1">
      <alignment horizontal="right" vertical="top" indent="1" shrinkToFit="1"/>
    </xf>
    <xf numFmtId="2" fontId="1" fillId="5" borderId="11" xfId="0" applyNumberFormat="1" applyFont="1" applyFill="1" applyBorder="1" applyAlignment="1">
      <alignment horizontal="center" vertical="top" shrinkToFit="1"/>
    </xf>
    <xf numFmtId="2" fontId="1" fillId="0" borderId="11" xfId="0" applyNumberFormat="1" applyFont="1" applyBorder="1" applyAlignment="1">
      <alignment horizontal="center" vertical="top" shrinkToFit="1"/>
    </xf>
    <xf numFmtId="4" fontId="1" fillId="0" borderId="11" xfId="0" applyNumberFormat="1" applyFont="1" applyBorder="1" applyAlignment="1">
      <alignment horizontal="right" vertical="top" shrinkToFit="1"/>
    </xf>
    <xf numFmtId="4" fontId="1" fillId="0" borderId="12" xfId="0" applyNumberFormat="1" applyFont="1" applyBorder="1" applyAlignment="1">
      <alignment horizontal="right" vertical="top" shrinkToFit="1"/>
    </xf>
    <xf numFmtId="4" fontId="4" fillId="0" borderId="0" xfId="0" applyNumberFormat="1" applyFont="1" applyAlignment="1">
      <alignment horizontal="right" vertical="top" shrinkToFit="1"/>
    </xf>
    <xf numFmtId="2" fontId="4" fillId="0" borderId="0" xfId="0" applyNumberFormat="1" applyFont="1" applyAlignment="1">
      <alignment horizontal="right" vertical="top" shrinkToFit="1"/>
    </xf>
    <xf numFmtId="0" fontId="3" fillId="0" borderId="10" xfId="0" applyFont="1" applyBorder="1" applyAlignment="1">
      <alignment horizontal="left" vertical="center" wrapText="1"/>
    </xf>
    <xf numFmtId="0" fontId="3" fillId="4" borderId="11" xfId="0" applyFont="1" applyFill="1" applyBorder="1" applyAlignment="1">
      <alignment horizontal="center" vertical="center" wrapText="1"/>
    </xf>
    <xf numFmtId="1" fontId="1" fillId="5" borderId="11" xfId="0" applyNumberFormat="1" applyFont="1" applyFill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wrapText="1"/>
    </xf>
    <xf numFmtId="2" fontId="1" fillId="5" borderId="11" xfId="0" applyNumberFormat="1" applyFont="1" applyFill="1" applyBorder="1" applyAlignment="1">
      <alignment horizontal="right" vertical="center" indent="1" shrinkToFit="1"/>
    </xf>
    <xf numFmtId="2" fontId="1" fillId="5" borderId="11" xfId="0" applyNumberFormat="1" applyFont="1" applyFill="1" applyBorder="1" applyAlignment="1">
      <alignment horizontal="center" vertical="center" shrinkToFit="1"/>
    </xf>
    <xf numFmtId="2" fontId="1" fillId="0" borderId="11" xfId="0" applyNumberFormat="1" applyFont="1" applyBorder="1" applyAlignment="1">
      <alignment horizontal="center" vertical="center" shrinkToFit="1"/>
    </xf>
    <xf numFmtId="2" fontId="4" fillId="0" borderId="0" xfId="0" applyNumberFormat="1" applyFont="1" applyAlignment="1">
      <alignment horizontal="right" vertical="center" shrinkToFit="1"/>
    </xf>
    <xf numFmtId="0" fontId="4" fillId="0" borderId="0" xfId="0" applyFont="1" applyAlignment="1">
      <alignment horizontal="left" wrapText="1"/>
    </xf>
    <xf numFmtId="4" fontId="1" fillId="5" borderId="11" xfId="0" applyNumberFormat="1" applyFont="1" applyFill="1" applyBorder="1" applyAlignment="1">
      <alignment horizontal="right" vertical="top" indent="1" shrinkToFit="1"/>
    </xf>
    <xf numFmtId="4" fontId="1" fillId="0" borderId="11" xfId="0" applyNumberFormat="1" applyFont="1" applyBorder="1" applyAlignment="1">
      <alignment horizontal="center" vertical="top" shrinkToFit="1"/>
    </xf>
    <xf numFmtId="0" fontId="5" fillId="6" borderId="10" xfId="0" applyFont="1" applyFill="1" applyBorder="1" applyAlignment="1">
      <alignment horizontal="left" vertical="top" wrapText="1"/>
    </xf>
    <xf numFmtId="0" fontId="1" fillId="6" borderId="11" xfId="0" applyFont="1" applyFill="1" applyBorder="1" applyAlignment="1">
      <alignment horizontal="left" wrapText="1"/>
    </xf>
    <xf numFmtId="0" fontId="5" fillId="6" borderId="11" xfId="0" applyFont="1" applyFill="1" applyBorder="1" applyAlignment="1">
      <alignment horizontal="left" vertical="top" wrapText="1"/>
    </xf>
    <xf numFmtId="4" fontId="1" fillId="6" borderId="11" xfId="0" applyNumberFormat="1" applyFont="1" applyFill="1" applyBorder="1" applyAlignment="1">
      <alignment horizontal="left" wrapText="1"/>
    </xf>
    <xf numFmtId="4" fontId="6" fillId="6" borderId="11" xfId="0" applyNumberFormat="1" applyFont="1" applyFill="1" applyBorder="1" applyAlignment="1">
      <alignment horizontal="right" vertical="top" shrinkToFit="1"/>
    </xf>
    <xf numFmtId="4" fontId="6" fillId="6" borderId="12" xfId="0" applyNumberFormat="1" applyFont="1" applyFill="1" applyBorder="1" applyAlignment="1">
      <alignment horizontal="right" vertical="top" shrinkToFi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left" vertical="top" wrapText="1"/>
    </xf>
    <xf numFmtId="0" fontId="7" fillId="7" borderId="10" xfId="0" applyFont="1" applyFill="1" applyBorder="1" applyAlignment="1">
      <alignment horizontal="left" vertical="top" wrapText="1"/>
    </xf>
    <xf numFmtId="0" fontId="1" fillId="7" borderId="11" xfId="0" applyFont="1" applyFill="1" applyBorder="1" applyAlignment="1">
      <alignment horizontal="left" wrapText="1"/>
    </xf>
    <xf numFmtId="0" fontId="7" fillId="7" borderId="11" xfId="0" applyFont="1" applyFill="1" applyBorder="1" applyAlignment="1">
      <alignment horizontal="left" vertical="top" wrapText="1"/>
    </xf>
    <xf numFmtId="4" fontId="1" fillId="7" borderId="11" xfId="0" applyNumberFormat="1" applyFont="1" applyFill="1" applyBorder="1" applyAlignment="1">
      <alignment horizontal="left" wrapText="1"/>
    </xf>
    <xf numFmtId="4" fontId="8" fillId="7" borderId="11" xfId="0" applyNumberFormat="1" applyFont="1" applyFill="1" applyBorder="1" applyAlignment="1">
      <alignment horizontal="right" vertical="top" shrinkToFit="1"/>
    </xf>
    <xf numFmtId="4" fontId="8" fillId="7" borderId="12" xfId="0" applyNumberFormat="1" applyFont="1" applyFill="1" applyBorder="1" applyAlignment="1">
      <alignment horizontal="right" vertical="top" shrinkToFit="1"/>
    </xf>
    <xf numFmtId="0" fontId="1" fillId="0" borderId="14" xfId="0" applyFont="1" applyBorder="1" applyAlignment="1">
      <alignment vertical="top" wrapText="1"/>
    </xf>
    <xf numFmtId="0" fontId="3" fillId="4" borderId="15" xfId="0" applyFont="1" applyFill="1" applyBorder="1" applyAlignment="1">
      <alignment horizontal="center" vertical="top" wrapText="1"/>
    </xf>
    <xf numFmtId="1" fontId="1" fillId="5" borderId="15" xfId="0" applyNumberFormat="1" applyFont="1" applyFill="1" applyBorder="1" applyAlignment="1">
      <alignment horizontal="center" vertical="top" shrinkToFit="1"/>
    </xf>
    <xf numFmtId="0" fontId="1" fillId="0" borderId="15" xfId="0" applyFont="1" applyBorder="1" applyAlignment="1">
      <alignment vertical="top" wrapText="1"/>
    </xf>
    <xf numFmtId="2" fontId="1" fillId="5" borderId="15" xfId="0" applyNumberFormat="1" applyFont="1" applyFill="1" applyBorder="1" applyAlignment="1">
      <alignment horizontal="right" vertical="top" indent="1" shrinkToFit="1"/>
    </xf>
    <xf numFmtId="2" fontId="1" fillId="5" borderId="15" xfId="0" applyNumberFormat="1" applyFont="1" applyFill="1" applyBorder="1" applyAlignment="1">
      <alignment horizontal="center" vertical="top" shrinkToFit="1"/>
    </xf>
    <xf numFmtId="0" fontId="4" fillId="0" borderId="0" xfId="0" applyFont="1" applyAlignment="1">
      <alignment vertical="top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top" wrapText="1"/>
    </xf>
    <xf numFmtId="4" fontId="1" fillId="2" borderId="11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16" xfId="0" applyFont="1" applyBorder="1" applyAlignment="1">
      <alignment horizontal="left" vertical="top" wrapText="1"/>
    </xf>
    <xf numFmtId="0" fontId="3" fillId="4" borderId="17" xfId="0" applyFont="1" applyFill="1" applyBorder="1" applyAlignment="1">
      <alignment horizontal="center" vertical="top" wrapText="1"/>
    </xf>
    <xf numFmtId="1" fontId="1" fillId="5" borderId="17" xfId="0" applyNumberFormat="1" applyFont="1" applyFill="1" applyBorder="1" applyAlignment="1">
      <alignment horizontal="center" vertical="top" shrinkToFit="1"/>
    </xf>
    <xf numFmtId="0" fontId="3" fillId="0" borderId="17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center" vertical="top" wrapText="1"/>
    </xf>
    <xf numFmtId="2" fontId="1" fillId="5" borderId="17" xfId="0" applyNumberFormat="1" applyFont="1" applyFill="1" applyBorder="1" applyAlignment="1">
      <alignment horizontal="right" vertical="top" indent="1" shrinkToFit="1"/>
    </xf>
    <xf numFmtId="2" fontId="1" fillId="5" borderId="17" xfId="0" applyNumberFormat="1" applyFont="1" applyFill="1" applyBorder="1" applyAlignment="1">
      <alignment horizontal="center" vertical="top" shrinkToFit="1"/>
    </xf>
    <xf numFmtId="2" fontId="1" fillId="0" borderId="17" xfId="0" applyNumberFormat="1" applyFont="1" applyBorder="1" applyAlignment="1">
      <alignment horizontal="center" vertical="top" shrinkToFit="1"/>
    </xf>
    <xf numFmtId="4" fontId="4" fillId="0" borderId="0" xfId="0" applyNumberFormat="1" applyFont="1" applyAlignment="1">
      <alignment horizontal="right" vertical="center" shrinkToFit="1"/>
    </xf>
    <xf numFmtId="0" fontId="3" fillId="4" borderId="15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2" fontId="1" fillId="5" borderId="15" xfId="0" applyNumberFormat="1" applyFont="1" applyFill="1" applyBorder="1" applyAlignment="1">
      <alignment horizontal="center" vertical="center" shrinkToFit="1"/>
    </xf>
    <xf numFmtId="0" fontId="3" fillId="4" borderId="17" xfId="0" applyFont="1" applyFill="1" applyBorder="1" applyAlignment="1">
      <alignment horizontal="center" vertical="center" wrapText="1"/>
    </xf>
    <xf numFmtId="1" fontId="1" fillId="5" borderId="17" xfId="0" applyNumberFormat="1" applyFont="1" applyFill="1" applyBorder="1" applyAlignment="1">
      <alignment horizontal="center" vertical="center" shrinkToFit="1"/>
    </xf>
    <xf numFmtId="4" fontId="1" fillId="5" borderId="17" xfId="0" applyNumberFormat="1" applyFont="1" applyFill="1" applyBorder="1" applyAlignment="1">
      <alignment horizontal="right" vertical="top" indent="1" shrinkToFit="1"/>
    </xf>
    <xf numFmtId="4" fontId="1" fillId="0" borderId="17" xfId="0" applyNumberFormat="1" applyFont="1" applyBorder="1" applyAlignment="1">
      <alignment horizontal="center" vertical="top" shrinkToFit="1"/>
    </xf>
    <xf numFmtId="4" fontId="1" fillId="5" borderId="15" xfId="0" applyNumberFormat="1" applyFont="1" applyFill="1" applyBorder="1" applyAlignment="1">
      <alignment horizontal="right" vertical="top" indent="1" shrinkToFit="1"/>
    </xf>
    <xf numFmtId="4" fontId="1" fillId="0" borderId="15" xfId="0" applyNumberFormat="1" applyFont="1" applyBorder="1" applyAlignment="1">
      <alignment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4" fontId="1" fillId="0" borderId="17" xfId="0" applyNumberFormat="1" applyFont="1" applyBorder="1" applyAlignment="1">
      <alignment horizontal="right" vertical="top" shrinkToFit="1"/>
    </xf>
    <xf numFmtId="0" fontId="1" fillId="0" borderId="18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4" fontId="4" fillId="0" borderId="20" xfId="0" applyNumberFormat="1" applyFont="1" applyBorder="1" applyAlignment="1">
      <alignment horizontal="right" vertical="center" shrinkToFit="1"/>
    </xf>
    <xf numFmtId="0" fontId="1" fillId="0" borderId="4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4" fontId="4" fillId="3" borderId="20" xfId="0" applyNumberFormat="1" applyFont="1" applyFill="1" applyBorder="1" applyAlignment="1">
      <alignment horizontal="right" vertical="center" shrinkToFi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6" xfId="1" applyFont="1" applyBorder="1" applyAlignment="1">
      <alignment horizontal="left" vertical="top" wrapText="1"/>
    </xf>
    <xf numFmtId="0" fontId="1" fillId="0" borderId="1" xfId="1" applyFont="1" applyBorder="1" applyAlignment="1">
      <alignment vertical="top" wrapText="1"/>
    </xf>
    <xf numFmtId="0" fontId="1" fillId="0" borderId="0" xfId="1" applyFont="1" applyAlignment="1">
      <alignment horizontal="left" vertical="top" wrapText="1"/>
    </xf>
    <xf numFmtId="0" fontId="1" fillId="0" borderId="0" xfId="1" applyFont="1" applyBorder="1" applyAlignment="1">
      <alignment horizontal="left" vertical="top" wrapText="1"/>
    </xf>
    <xf numFmtId="0" fontId="1" fillId="0" borderId="23" xfId="1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12" fillId="0" borderId="0" xfId="1" applyNumberFormat="1" applyFont="1" applyFill="1" applyBorder="1" applyAlignment="1">
      <alignment horizontal="left"/>
    </xf>
    <xf numFmtId="0" fontId="12" fillId="0" borderId="0" xfId="1" applyNumberFormat="1" applyFont="1" applyFill="1" applyBorder="1" applyAlignment="1"/>
    <xf numFmtId="0" fontId="12" fillId="0" borderId="4" xfId="1" applyNumberFormat="1" applyFont="1" applyFill="1" applyBorder="1" applyAlignment="1"/>
    <xf numFmtId="0" fontId="13" fillId="0" borderId="13" xfId="1" applyNumberFormat="1" applyFont="1" applyFill="1" applyBorder="1" applyAlignment="1">
      <alignment horizontal="center" vertical="center"/>
    </xf>
    <xf numFmtId="0" fontId="14" fillId="9" borderId="22" xfId="1" applyNumberFormat="1" applyFont="1" applyFill="1" applyBorder="1" applyAlignment="1">
      <alignment vertical="top"/>
    </xf>
    <xf numFmtId="0" fontId="14" fillId="9" borderId="22" xfId="1" applyNumberFormat="1" applyFont="1" applyFill="1" applyBorder="1" applyAlignment="1">
      <alignment vertical="top" wrapText="1"/>
    </xf>
    <xf numFmtId="0" fontId="14" fillId="9" borderId="0" xfId="1" applyNumberFormat="1" applyFont="1" applyFill="1" applyBorder="1" applyAlignment="1">
      <alignment vertical="top" wrapText="1"/>
    </xf>
    <xf numFmtId="0" fontId="15" fillId="10" borderId="22" xfId="1" applyFont="1" applyFill="1" applyBorder="1" applyAlignment="1">
      <alignment vertical="top" wrapText="1"/>
    </xf>
    <xf numFmtId="0" fontId="15" fillId="10" borderId="21" xfId="1" applyFont="1" applyFill="1" applyBorder="1" applyAlignment="1">
      <alignment vertical="top" wrapText="1"/>
    </xf>
    <xf numFmtId="0" fontId="14" fillId="8" borderId="22" xfId="1" applyFont="1" applyFill="1" applyBorder="1" applyAlignment="1">
      <alignment vertical="top" wrapText="1"/>
    </xf>
    <xf numFmtId="165" fontId="14" fillId="8" borderId="22" xfId="1" applyNumberFormat="1" applyFont="1" applyFill="1" applyBorder="1" applyAlignment="1">
      <alignment vertical="top" wrapText="1"/>
    </xf>
    <xf numFmtId="167" fontId="14" fillId="8" borderId="22" xfId="1" applyNumberFormat="1" applyFont="1" applyFill="1" applyBorder="1" applyAlignment="1">
      <alignment vertical="top" wrapText="1"/>
    </xf>
    <xf numFmtId="166" fontId="14" fillId="8" borderId="22" xfId="1" applyNumberFormat="1" applyFont="1" applyFill="1" applyBorder="1" applyAlignment="1">
      <alignment vertical="top" wrapText="1"/>
    </xf>
    <xf numFmtId="2" fontId="14" fillId="8" borderId="22" xfId="1" applyNumberFormat="1" applyFont="1" applyFill="1" applyBorder="1" applyAlignment="1">
      <alignment vertical="top" wrapText="1"/>
    </xf>
    <xf numFmtId="2" fontId="14" fillId="8" borderId="21" xfId="1" applyNumberFormat="1" applyFont="1" applyFill="1" applyBorder="1" applyAlignment="1">
      <alignment vertical="top" wrapText="1"/>
    </xf>
    <xf numFmtId="0" fontId="15" fillId="8" borderId="22" xfId="1" applyNumberFormat="1" applyFont="1" applyFill="1" applyBorder="1" applyAlignment="1">
      <alignment vertical="top" wrapText="1"/>
    </xf>
    <xf numFmtId="2" fontId="14" fillId="10" borderId="22" xfId="1" applyNumberFormat="1" applyFont="1" applyFill="1" applyBorder="1" applyAlignment="1">
      <alignment vertical="top" wrapText="1"/>
    </xf>
    <xf numFmtId="2" fontId="14" fillId="10" borderId="21" xfId="1" applyNumberFormat="1" applyFont="1" applyFill="1" applyBorder="1" applyAlignment="1">
      <alignment vertical="top" wrapText="1"/>
    </xf>
    <xf numFmtId="0" fontId="15" fillId="8" borderId="22" xfId="1" applyFont="1" applyFill="1" applyBorder="1" applyAlignment="1">
      <alignment vertical="top" wrapText="1"/>
    </xf>
    <xf numFmtId="2" fontId="15" fillId="10" borderId="22" xfId="1" applyNumberFormat="1" applyFont="1" applyFill="1" applyBorder="1" applyAlignment="1">
      <alignment vertical="top" wrapText="1"/>
    </xf>
    <xf numFmtId="2" fontId="15" fillId="10" borderId="21" xfId="1" applyNumberFormat="1" applyFont="1" applyFill="1" applyBorder="1" applyAlignment="1">
      <alignment vertical="top" wrapText="1"/>
    </xf>
    <xf numFmtId="0" fontId="12" fillId="0" borderId="0" xfId="1" applyNumberFormat="1" applyFont="1" applyFill="1" applyBorder="1" applyAlignment="1">
      <alignment wrapText="1"/>
    </xf>
    <xf numFmtId="168" fontId="14" fillId="8" borderId="22" xfId="1" applyNumberFormat="1" applyFont="1" applyFill="1" applyBorder="1" applyAlignment="1">
      <alignment vertical="top" wrapText="1"/>
    </xf>
    <xf numFmtId="167" fontId="14" fillId="8" borderId="21" xfId="1" applyNumberFormat="1" applyFont="1" applyFill="1" applyBorder="1" applyAlignment="1">
      <alignment vertical="top" wrapText="1"/>
    </xf>
    <xf numFmtId="167" fontId="14" fillId="10" borderId="22" xfId="1" applyNumberFormat="1" applyFont="1" applyFill="1" applyBorder="1" applyAlignment="1">
      <alignment vertical="top" wrapText="1"/>
    </xf>
    <xf numFmtId="167" fontId="14" fillId="10" borderId="21" xfId="1" applyNumberFormat="1" applyFont="1" applyFill="1" applyBorder="1" applyAlignment="1">
      <alignment vertical="top" wrapText="1"/>
    </xf>
    <xf numFmtId="167" fontId="15" fillId="10" borderId="22" xfId="1" applyNumberFormat="1" applyFont="1" applyFill="1" applyBorder="1" applyAlignment="1">
      <alignment vertical="top" wrapText="1"/>
    </xf>
    <xf numFmtId="167" fontId="15" fillId="10" borderId="21" xfId="1" applyNumberFormat="1" applyFont="1" applyFill="1" applyBorder="1" applyAlignment="1">
      <alignment vertical="top" wrapText="1"/>
    </xf>
    <xf numFmtId="165" fontId="14" fillId="8" borderId="21" xfId="1" applyNumberFormat="1" applyFont="1" applyFill="1" applyBorder="1" applyAlignment="1">
      <alignment vertical="top" wrapText="1"/>
    </xf>
    <xf numFmtId="165" fontId="14" fillId="10" borderId="22" xfId="1" applyNumberFormat="1" applyFont="1" applyFill="1" applyBorder="1" applyAlignment="1">
      <alignment vertical="top" wrapText="1"/>
    </xf>
    <xf numFmtId="165" fontId="14" fillId="10" borderId="21" xfId="1" applyNumberFormat="1" applyFont="1" applyFill="1" applyBorder="1" applyAlignment="1">
      <alignment vertical="top" wrapText="1"/>
    </xf>
    <xf numFmtId="165" fontId="15" fillId="10" borderId="22" xfId="1" applyNumberFormat="1" applyFont="1" applyFill="1" applyBorder="1" applyAlignment="1">
      <alignment vertical="top" wrapText="1"/>
    </xf>
    <xf numFmtId="165" fontId="15" fillId="10" borderId="21" xfId="1" applyNumberFormat="1" applyFont="1" applyFill="1" applyBorder="1" applyAlignment="1">
      <alignment vertical="top" wrapText="1"/>
    </xf>
    <xf numFmtId="0" fontId="15" fillId="10" borderId="22" xfId="1" applyNumberFormat="1" applyFont="1" applyFill="1" applyBorder="1" applyAlignment="1">
      <alignment horizontal="center" vertical="top" wrapText="1"/>
    </xf>
    <xf numFmtId="0" fontId="14" fillId="8" borderId="22" xfId="1" applyNumberFormat="1" applyFont="1" applyFill="1" applyBorder="1" applyAlignment="1">
      <alignment horizontal="center" vertical="top" wrapText="1"/>
    </xf>
    <xf numFmtId="4" fontId="14" fillId="8" borderId="22" xfId="1" applyNumberFormat="1" applyFont="1" applyFill="1" applyBorder="1" applyAlignment="1">
      <alignment vertical="top" wrapText="1"/>
    </xf>
    <xf numFmtId="4" fontId="14" fillId="10" borderId="22" xfId="1" applyNumberFormat="1" applyFont="1" applyFill="1" applyBorder="1" applyAlignment="1">
      <alignment vertical="top" wrapText="1"/>
    </xf>
    <xf numFmtId="4" fontId="14" fillId="10" borderId="21" xfId="1" applyNumberFormat="1" applyFont="1" applyFill="1" applyBorder="1" applyAlignment="1">
      <alignment vertical="top" wrapText="1"/>
    </xf>
    <xf numFmtId="4" fontId="15" fillId="10" borderId="22" xfId="1" applyNumberFormat="1" applyFont="1" applyFill="1" applyBorder="1" applyAlignment="1">
      <alignment vertical="top" wrapText="1"/>
    </xf>
    <xf numFmtId="4" fontId="15" fillId="10" borderId="21" xfId="1" applyNumberFormat="1" applyFont="1" applyFill="1" applyBorder="1" applyAlignment="1">
      <alignment vertical="top" wrapText="1"/>
    </xf>
    <xf numFmtId="0" fontId="14" fillId="8" borderId="22" xfId="1" applyNumberFormat="1" applyFont="1" applyFill="1" applyBorder="1" applyAlignment="1">
      <alignment vertical="top" wrapText="1"/>
    </xf>
    <xf numFmtId="0" fontId="14" fillId="8" borderId="0" xfId="1" applyNumberFormat="1" applyFont="1" applyFill="1" applyBorder="1" applyAlignment="1">
      <alignment vertical="top" wrapText="1"/>
    </xf>
    <xf numFmtId="169" fontId="14" fillId="8" borderId="22" xfId="1" applyNumberFormat="1" applyFont="1" applyFill="1" applyBorder="1" applyAlignment="1">
      <alignment vertical="top" wrapText="1"/>
    </xf>
    <xf numFmtId="4" fontId="14" fillId="8" borderId="21" xfId="1" applyNumberFormat="1" applyFont="1" applyFill="1" applyBorder="1" applyAlignment="1">
      <alignment vertical="top" wrapText="1"/>
    </xf>
    <xf numFmtId="171" fontId="14" fillId="8" borderId="22" xfId="1" applyNumberFormat="1" applyFont="1" applyFill="1" applyBorder="1" applyAlignment="1">
      <alignment vertical="top" wrapText="1"/>
    </xf>
    <xf numFmtId="170" fontId="14" fillId="8" borderId="22" xfId="1" applyNumberFormat="1" applyFont="1" applyFill="1" applyBorder="1" applyAlignment="1">
      <alignment vertical="top" wrapText="1"/>
    </xf>
    <xf numFmtId="170" fontId="14" fillId="8" borderId="21" xfId="1" applyNumberFormat="1" applyFont="1" applyFill="1" applyBorder="1" applyAlignment="1">
      <alignment vertical="top" wrapText="1"/>
    </xf>
    <xf numFmtId="170" fontId="14" fillId="10" borderId="22" xfId="1" applyNumberFormat="1" applyFont="1" applyFill="1" applyBorder="1" applyAlignment="1">
      <alignment vertical="top" wrapText="1"/>
    </xf>
    <xf numFmtId="170" fontId="14" fillId="10" borderId="21" xfId="1" applyNumberFormat="1" applyFont="1" applyFill="1" applyBorder="1" applyAlignment="1">
      <alignment vertical="top" wrapText="1"/>
    </xf>
    <xf numFmtId="170" fontId="15" fillId="10" borderId="22" xfId="1" applyNumberFormat="1" applyFont="1" applyFill="1" applyBorder="1" applyAlignment="1">
      <alignment vertical="top" wrapText="1"/>
    </xf>
    <xf numFmtId="170" fontId="15" fillId="10" borderId="21" xfId="1" applyNumberFormat="1" applyFont="1" applyFill="1" applyBorder="1" applyAlignment="1">
      <alignment vertical="top" wrapText="1"/>
    </xf>
    <xf numFmtId="0" fontId="16" fillId="0" borderId="4" xfId="0" applyFont="1" applyBorder="1"/>
    <xf numFmtId="0" fontId="16" fillId="0" borderId="0" xfId="0" applyFont="1"/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10" borderId="13" xfId="0" applyFont="1" applyFill="1" applyBorder="1" applyAlignment="1">
      <alignment horizontal="center" vertical="top" wrapText="1"/>
    </xf>
    <xf numFmtId="1" fontId="4" fillId="9" borderId="13" xfId="0" applyNumberFormat="1" applyFont="1" applyFill="1" applyBorder="1" applyAlignment="1">
      <alignment horizontal="center" vertical="top" shrinkToFit="1"/>
    </xf>
    <xf numFmtId="0" fontId="2" fillId="0" borderId="13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center" vertical="top" wrapText="1"/>
    </xf>
    <xf numFmtId="1" fontId="1" fillId="0" borderId="13" xfId="0" applyNumberFormat="1" applyFont="1" applyBorder="1" applyAlignment="1">
      <alignment horizontal="center" vertical="top" shrinkToFit="1"/>
    </xf>
    <xf numFmtId="0" fontId="3" fillId="0" borderId="13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top" wrapText="1"/>
    </xf>
    <xf numFmtId="1" fontId="4" fillId="9" borderId="11" xfId="0" applyNumberFormat="1" applyFont="1" applyFill="1" applyBorder="1" applyAlignment="1">
      <alignment horizontal="center" vertical="top" shrinkToFit="1"/>
    </xf>
    <xf numFmtId="0" fontId="2" fillId="0" borderId="11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center" vertical="top" wrapText="1"/>
    </xf>
    <xf numFmtId="4" fontId="4" fillId="0" borderId="11" xfId="0" applyNumberFormat="1" applyFont="1" applyBorder="1" applyAlignment="1">
      <alignment horizontal="right" vertical="center" shrinkToFit="1"/>
    </xf>
    <xf numFmtId="0" fontId="3" fillId="0" borderId="19" xfId="0" applyFont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 vertical="top" shrinkToFit="1"/>
    </xf>
    <xf numFmtId="2" fontId="1" fillId="9" borderId="27" xfId="0" applyNumberFormat="1" applyFont="1" applyFill="1" applyBorder="1" applyAlignment="1">
      <alignment horizontal="center" vertical="center" shrinkToFit="1"/>
    </xf>
    <xf numFmtId="4" fontId="1" fillId="0" borderId="0" xfId="0" applyNumberFormat="1" applyFont="1" applyAlignment="1">
      <alignment horizontal="right" vertical="top" shrinkToFit="1"/>
    </xf>
    <xf numFmtId="0" fontId="3" fillId="0" borderId="0" xfId="0" applyFont="1" applyAlignment="1">
      <alignment horizontal="center" vertical="center" wrapText="1"/>
    </xf>
    <xf numFmtId="1" fontId="1" fillId="0" borderId="17" xfId="0" applyNumberFormat="1" applyFont="1" applyBorder="1" applyAlignment="1">
      <alignment horizontal="center" vertical="top" shrinkToFit="1"/>
    </xf>
    <xf numFmtId="2" fontId="1" fillId="9" borderId="28" xfId="0" applyNumberFormat="1" applyFont="1" applyFill="1" applyBorder="1" applyAlignment="1">
      <alignment horizontal="center" vertical="center" shrinkToFit="1"/>
    </xf>
    <xf numFmtId="2" fontId="1" fillId="9" borderId="13" xfId="0" applyNumberFormat="1" applyFont="1" applyFill="1" applyBorder="1" applyAlignment="1">
      <alignment horizontal="center" vertical="center" shrinkToFit="1"/>
    </xf>
    <xf numFmtId="2" fontId="1" fillId="0" borderId="13" xfId="0" applyNumberFormat="1" applyFont="1" applyBorder="1" applyAlignment="1">
      <alignment horizontal="center" vertical="top" shrinkToFit="1"/>
    </xf>
    <xf numFmtId="0" fontId="1" fillId="0" borderId="0" xfId="1" applyFont="1" applyAlignment="1">
      <alignment horizontal="left" vertical="center" wrapText="1"/>
    </xf>
    <xf numFmtId="0" fontId="3" fillId="0" borderId="0" xfId="1" applyNumberFormat="1" applyFont="1" applyFill="1" applyBorder="1" applyAlignment="1">
      <alignment horizontal="left" vertical="center"/>
    </xf>
    <xf numFmtId="0" fontId="17" fillId="0" borderId="13" xfId="0" applyFont="1" applyBorder="1" applyAlignment="1">
      <alignment vertical="center"/>
    </xf>
    <xf numFmtId="0" fontId="16" fillId="9" borderId="13" xfId="0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vertical="center"/>
    </xf>
    <xf numFmtId="0" fontId="17" fillId="10" borderId="13" xfId="0" applyFont="1" applyFill="1" applyBorder="1" applyAlignment="1">
      <alignment vertical="center"/>
    </xf>
    <xf numFmtId="2" fontId="4" fillId="9" borderId="11" xfId="0" applyNumberFormat="1" applyFont="1" applyFill="1" applyBorder="1" applyAlignment="1">
      <alignment horizontal="center" vertical="center" shrinkToFit="1"/>
    </xf>
    <xf numFmtId="2" fontId="4" fillId="0" borderId="11" xfId="0" applyNumberFormat="1" applyFont="1" applyBorder="1" applyAlignment="1">
      <alignment horizontal="center" vertical="center" shrinkToFit="1"/>
    </xf>
    <xf numFmtId="2" fontId="1" fillId="0" borderId="17" xfId="0" applyNumberFormat="1" applyFont="1" applyBorder="1" applyAlignment="1">
      <alignment horizontal="center" vertical="center" shrinkToFit="1"/>
    </xf>
    <xf numFmtId="2" fontId="1" fillId="0" borderId="13" xfId="0" applyNumberFormat="1" applyFont="1" applyBorder="1" applyAlignment="1">
      <alignment horizontal="center" vertical="center" shrinkToFit="1"/>
    </xf>
    <xf numFmtId="0" fontId="17" fillId="10" borderId="29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2" fillId="0" borderId="0" xfId="0" applyFont="1" applyAlignment="1">
      <alignment horizontal="right" vertical="center" wrapText="1"/>
    </xf>
    <xf numFmtId="1" fontId="1" fillId="0" borderId="15" xfId="0" applyNumberFormat="1" applyFont="1" applyBorder="1" applyAlignment="1">
      <alignment horizontal="center" vertical="top" shrinkToFit="1"/>
    </xf>
    <xf numFmtId="0" fontId="2" fillId="0" borderId="30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center" vertical="top" wrapText="1"/>
    </xf>
    <xf numFmtId="1" fontId="1" fillId="0" borderId="13" xfId="0" applyNumberFormat="1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wrapText="1"/>
    </xf>
    <xf numFmtId="2" fontId="1" fillId="0" borderId="24" xfId="0" applyNumberFormat="1" applyFont="1" applyBorder="1" applyAlignment="1">
      <alignment horizontal="center" vertical="center" shrinkToFit="1"/>
    </xf>
    <xf numFmtId="1" fontId="1" fillId="0" borderId="11" xfId="0" applyNumberFormat="1" applyFont="1" applyBorder="1" applyAlignment="1">
      <alignment horizontal="center" vertical="center" shrinkToFit="1"/>
    </xf>
    <xf numFmtId="1" fontId="1" fillId="0" borderId="17" xfId="0" applyNumberFormat="1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wrapText="1"/>
    </xf>
    <xf numFmtId="1" fontId="1" fillId="0" borderId="34" xfId="0" applyNumberFormat="1" applyFont="1" applyBorder="1" applyAlignment="1">
      <alignment horizontal="center" vertical="top" shrinkToFit="1"/>
    </xf>
    <xf numFmtId="0" fontId="3" fillId="0" borderId="34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center" vertical="top" wrapText="1"/>
    </xf>
    <xf numFmtId="2" fontId="1" fillId="9" borderId="33" xfId="0" applyNumberFormat="1" applyFont="1" applyFill="1" applyBorder="1" applyAlignment="1">
      <alignment horizontal="center" vertical="center" shrinkToFit="1"/>
    </xf>
    <xf numFmtId="4" fontId="1" fillId="0" borderId="13" xfId="0" applyNumberFormat="1" applyFont="1" applyBorder="1" applyAlignment="1">
      <alignment horizontal="center" vertical="top" shrinkToFit="1"/>
    </xf>
    <xf numFmtId="0" fontId="1" fillId="0" borderId="17" xfId="0" applyFont="1" applyBorder="1" applyAlignment="1">
      <alignment horizontal="left" vertical="top" wrapText="1"/>
    </xf>
    <xf numFmtId="4" fontId="16" fillId="0" borderId="0" xfId="0" applyNumberFormat="1" applyFont="1" applyAlignment="1">
      <alignment horizontal="right"/>
    </xf>
    <xf numFmtId="4" fontId="16" fillId="0" borderId="13" xfId="0" applyNumberFormat="1" applyFont="1" applyBorder="1" applyAlignment="1">
      <alignment vertical="center"/>
    </xf>
    <xf numFmtId="4" fontId="17" fillId="10" borderId="13" xfId="0" applyNumberFormat="1" applyFont="1" applyFill="1" applyBorder="1" applyAlignment="1">
      <alignment vertical="center"/>
    </xf>
    <xf numFmtId="0" fontId="1" fillId="0" borderId="13" xfId="0" applyFont="1" applyBorder="1" applyAlignment="1">
      <alignment horizontal="left" vertical="top" wrapText="1"/>
    </xf>
    <xf numFmtId="4" fontId="3" fillId="0" borderId="0" xfId="0" applyNumberFormat="1" applyFont="1" applyAlignment="1">
      <alignment horizontal="right"/>
    </xf>
    <xf numFmtId="4" fontId="1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right" vertical="center" wrapText="1"/>
    </xf>
    <xf numFmtId="0" fontId="10" fillId="0" borderId="23" xfId="1" applyNumberFormat="1" applyFont="1" applyFill="1" applyBorder="1" applyAlignment="1">
      <alignment horizontal="center" vertical="center"/>
    </xf>
    <xf numFmtId="0" fontId="1" fillId="0" borderId="1" xfId="1" applyFont="1" applyBorder="1" applyAlignment="1">
      <alignment horizontal="left" vertical="top" wrapText="1"/>
    </xf>
    <xf numFmtId="0" fontId="1" fillId="0" borderId="2" xfId="1" applyFont="1" applyBorder="1" applyAlignment="1">
      <alignment horizontal="left" vertical="top" wrapText="1"/>
    </xf>
    <xf numFmtId="0" fontId="1" fillId="0" borderId="3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2" fillId="0" borderId="2" xfId="1" applyFont="1" applyBorder="1" applyAlignment="1">
      <alignment horizontal="left" vertical="top" wrapText="1"/>
    </xf>
    <xf numFmtId="0" fontId="2" fillId="0" borderId="3" xfId="1" applyFont="1" applyBorder="1" applyAlignment="1">
      <alignment horizontal="left" vertical="top" wrapText="1"/>
    </xf>
    <xf numFmtId="0" fontId="1" fillId="0" borderId="1" xfId="1" applyFont="1" applyBorder="1" applyAlignment="1">
      <alignment horizontal="left" vertical="center" wrapText="1"/>
    </xf>
    <xf numFmtId="0" fontId="1" fillId="0" borderId="3" xfId="1" applyFont="1" applyBorder="1" applyAlignment="1">
      <alignment horizontal="left" vertical="center" wrapText="1"/>
    </xf>
    <xf numFmtId="0" fontId="17" fillId="10" borderId="24" xfId="0" applyFont="1" applyFill="1" applyBorder="1" applyAlignment="1">
      <alignment horizontal="right" vertical="center"/>
    </xf>
    <xf numFmtId="0" fontId="17" fillId="10" borderId="25" xfId="0" applyFont="1" applyFill="1" applyBorder="1" applyAlignment="1">
      <alignment horizontal="right" vertical="center"/>
    </xf>
    <xf numFmtId="0" fontId="17" fillId="10" borderId="26" xfId="0" applyFont="1" applyFill="1" applyBorder="1" applyAlignment="1">
      <alignment horizontal="right" vertical="center"/>
    </xf>
    <xf numFmtId="0" fontId="1" fillId="0" borderId="1" xfId="1" applyFont="1" applyFill="1" applyBorder="1" applyAlignment="1">
      <alignment horizontal="left" vertical="top" wrapText="1"/>
    </xf>
    <xf numFmtId="0" fontId="1" fillId="0" borderId="2" xfId="1" applyFont="1" applyFill="1" applyBorder="1" applyAlignment="1">
      <alignment horizontal="left" vertical="top" wrapText="1"/>
    </xf>
    <xf numFmtId="0" fontId="1" fillId="0" borderId="3" xfId="1" applyFont="1" applyFill="1" applyBorder="1" applyAlignment="1">
      <alignment horizontal="left" vertical="top" wrapText="1"/>
    </xf>
    <xf numFmtId="0" fontId="1" fillId="0" borderId="23" xfId="1" applyFont="1" applyFill="1" applyBorder="1" applyAlignment="1">
      <alignment horizontal="left" vertical="top" wrapText="1"/>
    </xf>
    <xf numFmtId="0" fontId="1" fillId="0" borderId="0" xfId="1" applyFont="1" applyFill="1" applyAlignment="1">
      <alignment horizontal="left" vertical="top" wrapText="1"/>
    </xf>
    <xf numFmtId="0" fontId="1" fillId="0" borderId="0" xfId="1" applyFont="1" applyFill="1" applyAlignment="1">
      <alignment horizontal="left" vertical="center" wrapText="1"/>
    </xf>
    <xf numFmtId="0" fontId="1" fillId="0" borderId="0" xfId="1" applyFont="1" applyFill="1" applyBorder="1" applyAlignment="1">
      <alignment horizontal="left" vertical="top" wrapText="1"/>
    </xf>
    <xf numFmtId="0" fontId="1" fillId="0" borderId="4" xfId="1" applyFont="1" applyFill="1" applyBorder="1" applyAlignment="1">
      <alignment horizontal="left" vertical="top" wrapText="1"/>
    </xf>
    <xf numFmtId="0" fontId="1" fillId="0" borderId="5" xfId="1" applyFont="1" applyFill="1" applyBorder="1" applyAlignment="1">
      <alignment horizontal="left" vertical="top" wrapText="1"/>
    </xf>
    <xf numFmtId="0" fontId="1" fillId="0" borderId="6" xfId="1" applyFont="1" applyFill="1" applyBorder="1" applyAlignment="1">
      <alignment horizontal="left" vertical="top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16" fillId="0" borderId="0" xfId="0" applyFont="1" applyFill="1"/>
    <xf numFmtId="0" fontId="2" fillId="0" borderId="1" xfId="1" applyFont="1" applyFill="1" applyBorder="1" applyAlignment="1">
      <alignment horizontal="left" vertical="top" wrapText="1"/>
    </xf>
    <xf numFmtId="0" fontId="2" fillId="0" borderId="3" xfId="1" applyFont="1" applyFill="1" applyBorder="1" applyAlignment="1">
      <alignment horizontal="left" vertical="top" wrapText="1"/>
    </xf>
    <xf numFmtId="0" fontId="2" fillId="0" borderId="17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top" wrapText="1"/>
    </xf>
    <xf numFmtId="0" fontId="2" fillId="10" borderId="24" xfId="0" applyFont="1" applyFill="1" applyBorder="1" applyAlignment="1">
      <alignment horizontal="right" vertical="center" wrapText="1"/>
    </xf>
    <xf numFmtId="0" fontId="2" fillId="10" borderId="25" xfId="0" applyFont="1" applyFill="1" applyBorder="1" applyAlignment="1">
      <alignment horizontal="right" vertical="center" wrapText="1"/>
    </xf>
    <xf numFmtId="0" fontId="2" fillId="10" borderId="26" xfId="0" applyFont="1" applyFill="1" applyBorder="1" applyAlignment="1">
      <alignment horizontal="right" vertical="center" wrapText="1"/>
    </xf>
    <xf numFmtId="0" fontId="2" fillId="10" borderId="31" xfId="0" applyFont="1" applyFill="1" applyBorder="1" applyAlignment="1">
      <alignment horizontal="right" vertical="center" wrapText="1"/>
    </xf>
    <xf numFmtId="0" fontId="2" fillId="10" borderId="13" xfId="0" applyFont="1" applyFill="1" applyBorder="1" applyAlignment="1">
      <alignment horizontal="right" vertical="center" wrapText="1"/>
    </xf>
    <xf numFmtId="0" fontId="2" fillId="10" borderId="32" xfId="0" applyFont="1" applyFill="1" applyBorder="1" applyAlignment="1">
      <alignment horizontal="right" vertical="center" wrapText="1"/>
    </xf>
    <xf numFmtId="0" fontId="2" fillId="10" borderId="0" xfId="0" applyFont="1" applyFill="1" applyAlignment="1">
      <alignment horizontal="right" vertical="center" wrapText="1"/>
    </xf>
    <xf numFmtId="0" fontId="2" fillId="10" borderId="33" xfId="0" applyFont="1" applyFill="1" applyBorder="1" applyAlignment="1">
      <alignment horizontal="right" vertical="center" wrapText="1"/>
    </xf>
    <xf numFmtId="0" fontId="17" fillId="0" borderId="13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2" fillId="10" borderId="11" xfId="0" applyFont="1" applyFill="1" applyBorder="1" applyAlignment="1">
      <alignment horizontal="center" vertical="center" wrapText="1"/>
    </xf>
    <xf numFmtId="1" fontId="4" fillId="9" borderId="11" xfId="0" applyNumberFormat="1" applyFont="1" applyFill="1" applyBorder="1" applyAlignment="1">
      <alignment horizontal="center" vertical="center" shrinkToFit="1"/>
    </xf>
    <xf numFmtId="0" fontId="4" fillId="0" borderId="11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4" fillId="0" borderId="11" xfId="0" applyFont="1" applyBorder="1" applyAlignment="1">
      <alignment horizontal="center" vertical="center" wrapText="1"/>
    </xf>
    <xf numFmtId="1" fontId="4" fillId="9" borderId="30" xfId="0" applyNumberFormat="1" applyFont="1" applyFill="1" applyBorder="1" applyAlignment="1">
      <alignment horizontal="center" vertical="top" shrinkToFit="1"/>
    </xf>
    <xf numFmtId="0" fontId="2" fillId="0" borderId="15" xfId="0" applyFont="1" applyBorder="1" applyAlignment="1">
      <alignment horizontal="left" vertical="top" wrapText="1"/>
    </xf>
    <xf numFmtId="0" fontId="17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10" fillId="9" borderId="23" xfId="1" applyNumberFormat="1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173" fontId="2" fillId="0" borderId="0" xfId="0" applyNumberFormat="1" applyFont="1" applyFill="1" applyBorder="1" applyAlignment="1">
      <alignment horizontal="center" vertical="top" shrinkToFit="1"/>
    </xf>
    <xf numFmtId="2" fontId="2" fillId="0" borderId="0" xfId="0" applyNumberFormat="1" applyFont="1" applyFill="1" applyBorder="1" applyAlignment="1">
      <alignment horizontal="center" vertical="top" shrinkToFit="1"/>
    </xf>
    <xf numFmtId="2" fontId="2" fillId="0" borderId="0" xfId="0" applyNumberFormat="1" applyFont="1" applyFill="1" applyBorder="1" applyAlignment="1">
      <alignment horizontal="center" vertical="center" shrinkToFit="1"/>
    </xf>
    <xf numFmtId="173" fontId="2" fillId="0" borderId="0" xfId="0" applyNumberFormat="1" applyFont="1" applyFill="1" applyBorder="1" applyAlignment="1">
      <alignment horizontal="center" vertical="center" shrinkToFit="1"/>
    </xf>
    <xf numFmtId="175" fontId="2" fillId="0" borderId="0" xfId="0" applyNumberFormat="1" applyFont="1" applyFill="1" applyBorder="1" applyAlignment="1">
      <alignment horizontal="center" vertical="top" shrinkToFit="1"/>
    </xf>
    <xf numFmtId="4" fontId="2" fillId="0" borderId="0" xfId="0" applyNumberFormat="1" applyFont="1" applyFill="1" applyBorder="1" applyAlignment="1">
      <alignment horizontal="center" vertical="top" shrinkToFit="1"/>
    </xf>
    <xf numFmtId="175" fontId="2" fillId="0" borderId="0" xfId="0" applyNumberFormat="1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wrapText="1"/>
    </xf>
    <xf numFmtId="0" fontId="2" fillId="9" borderId="17" xfId="0" applyFont="1" applyFill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center" vertical="top" wrapText="1"/>
    </xf>
    <xf numFmtId="0" fontId="2" fillId="9" borderId="1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left" vertical="top" wrapText="1" indent="1"/>
    </xf>
    <xf numFmtId="0" fontId="3" fillId="0" borderId="11" xfId="0" applyFont="1" applyFill="1" applyBorder="1" applyAlignment="1">
      <alignment vertical="top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vertical="top" wrapText="1"/>
    </xf>
    <xf numFmtId="0" fontId="3" fillId="0" borderId="0" xfId="0" applyFont="1" applyAlignment="1">
      <alignment horizontal="left"/>
    </xf>
    <xf numFmtId="0" fontId="3" fillId="0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72" fontId="2" fillId="9" borderId="17" xfId="0" applyNumberFormat="1" applyFont="1" applyFill="1" applyBorder="1" applyAlignment="1">
      <alignment horizontal="left" vertical="center" shrinkToFit="1"/>
    </xf>
    <xf numFmtId="172" fontId="2" fillId="9" borderId="15" xfId="0" applyNumberFormat="1" applyFont="1" applyFill="1" applyBorder="1" applyAlignment="1">
      <alignment horizontal="left" vertical="center" shrinkToFit="1"/>
    </xf>
    <xf numFmtId="0" fontId="3" fillId="0" borderId="28" xfId="0" applyFont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174" fontId="3" fillId="0" borderId="11" xfId="0" applyNumberFormat="1" applyFont="1" applyFill="1" applyBorder="1" applyAlignment="1">
      <alignment horizontal="center" vertical="top" shrinkToFit="1"/>
    </xf>
    <xf numFmtId="2" fontId="3" fillId="0" borderId="11" xfId="0" applyNumberFormat="1" applyFont="1" applyBorder="1" applyAlignment="1">
      <alignment horizontal="center" vertical="top" shrinkToFit="1"/>
    </xf>
    <xf numFmtId="2" fontId="3" fillId="0" borderId="35" xfId="0" applyNumberFormat="1" applyFont="1" applyBorder="1" applyAlignment="1">
      <alignment horizontal="center" vertical="top" shrinkToFit="1"/>
    </xf>
    <xf numFmtId="1" fontId="3" fillId="0" borderId="11" xfId="0" applyNumberFormat="1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left" vertical="center" wrapText="1"/>
    </xf>
    <xf numFmtId="1" fontId="3" fillId="0" borderId="11" xfId="0" applyNumberFormat="1" applyFont="1" applyFill="1" applyBorder="1" applyAlignment="1">
      <alignment horizontal="center" vertical="top" shrinkToFit="1"/>
    </xf>
    <xf numFmtId="0" fontId="3" fillId="0" borderId="0" xfId="0" applyFont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166" fontId="3" fillId="0" borderId="11" xfId="0" applyNumberFormat="1" applyFont="1" applyFill="1" applyBorder="1" applyAlignment="1">
      <alignment horizontal="center" vertical="top" shrinkToFit="1"/>
    </xf>
    <xf numFmtId="166" fontId="3" fillId="0" borderId="11" xfId="0" applyNumberFormat="1" applyFont="1" applyFill="1" applyBorder="1" applyAlignment="1">
      <alignment horizontal="center" vertical="center" shrinkToFit="1"/>
    </xf>
    <xf numFmtId="166" fontId="3" fillId="0" borderId="11" xfId="0" applyNumberFormat="1" applyFont="1" applyFill="1" applyBorder="1" applyAlignment="1">
      <alignment horizontal="left" vertical="top" shrinkToFit="1"/>
    </xf>
    <xf numFmtId="0" fontId="2" fillId="10" borderId="35" xfId="0" applyFont="1" applyFill="1" applyBorder="1" applyAlignment="1">
      <alignment horizontal="right" vertical="top" wrapText="1"/>
    </xf>
    <xf numFmtId="0" fontId="2" fillId="10" borderId="36" xfId="0" applyFont="1" applyFill="1" applyBorder="1" applyAlignment="1">
      <alignment horizontal="right" vertical="top" wrapText="1"/>
    </xf>
    <xf numFmtId="0" fontId="3" fillId="0" borderId="35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top" wrapText="1"/>
    </xf>
    <xf numFmtId="173" fontId="2" fillId="0" borderId="13" xfId="0" applyNumberFormat="1" applyFont="1" applyFill="1" applyBorder="1" applyAlignment="1">
      <alignment horizontal="center" vertical="top" shrinkToFit="1"/>
    </xf>
    <xf numFmtId="2" fontId="3" fillId="0" borderId="13" xfId="0" applyNumberFormat="1" applyFont="1" applyBorder="1" applyAlignment="1">
      <alignment horizontal="center" vertical="top" shrinkToFit="1"/>
    </xf>
    <xf numFmtId="173" fontId="2" fillId="10" borderId="13" xfId="0" applyNumberFormat="1" applyFont="1" applyFill="1" applyBorder="1" applyAlignment="1">
      <alignment horizontal="center" vertical="top" shrinkToFit="1"/>
    </xf>
    <xf numFmtId="2" fontId="3" fillId="0" borderId="13" xfId="0" applyNumberFormat="1" applyFont="1" applyBorder="1" applyAlignment="1">
      <alignment horizontal="center" vertical="center" shrinkToFit="1"/>
    </xf>
    <xf numFmtId="173" fontId="2" fillId="0" borderId="13" xfId="0" applyNumberFormat="1" applyFont="1" applyFill="1" applyBorder="1" applyAlignment="1">
      <alignment horizontal="center" vertical="center" shrinkToFit="1"/>
    </xf>
    <xf numFmtId="175" fontId="2" fillId="0" borderId="13" xfId="0" applyNumberFormat="1" applyFont="1" applyFill="1" applyBorder="1" applyAlignment="1">
      <alignment horizontal="center" vertical="top" shrinkToFit="1"/>
    </xf>
    <xf numFmtId="4" fontId="3" fillId="0" borderId="13" xfId="0" applyNumberFormat="1" applyFont="1" applyBorder="1" applyAlignment="1">
      <alignment horizontal="center" vertical="top" shrinkToFit="1"/>
    </xf>
    <xf numFmtId="175" fontId="2" fillId="10" borderId="13" xfId="0" applyNumberFormat="1" applyFont="1" applyFill="1" applyBorder="1" applyAlignment="1">
      <alignment horizontal="center" vertical="top" shrinkToFit="1"/>
    </xf>
    <xf numFmtId="175" fontId="2" fillId="0" borderId="13" xfId="0" applyNumberFormat="1" applyFont="1" applyFill="1" applyBorder="1" applyAlignment="1">
      <alignment horizontal="center" vertical="center" shrinkToFit="1"/>
    </xf>
    <xf numFmtId="0" fontId="10" fillId="0" borderId="0" xfId="1" applyNumberFormat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vertical="top" wrapText="1"/>
    </xf>
    <xf numFmtId="0" fontId="1" fillId="0" borderId="6" xfId="1" applyFont="1" applyBorder="1" applyAlignment="1">
      <alignment vertical="center" wrapText="1"/>
    </xf>
    <xf numFmtId="0" fontId="3" fillId="0" borderId="2" xfId="1" applyFont="1" applyFill="1" applyBorder="1" applyAlignment="1">
      <alignment horizontal="left" vertical="top" wrapText="1"/>
    </xf>
    <xf numFmtId="0" fontId="2" fillId="0" borderId="2" xfId="1" applyFont="1" applyFill="1" applyBorder="1" applyAlignment="1">
      <alignment horizontal="left" vertical="top" wrapText="1"/>
    </xf>
    <xf numFmtId="0" fontId="3" fillId="0" borderId="6" xfId="1" applyFont="1" applyBorder="1" applyAlignment="1">
      <alignment vertical="center" wrapText="1"/>
    </xf>
  </cellXfs>
  <cellStyles count="2">
    <cellStyle name="Normal" xfId="0" builtinId="0"/>
    <cellStyle name="Normal 2" xfId="1" xr:uid="{77E5AB80-D3F5-4E0A-A771-58C7AB8DFF2F}"/>
  </cellStyles>
  <dxfs count="0"/>
  <tableStyles count="0" defaultTableStyle="TableStyleMedium2" defaultPivotStyle="PivotStyleLight16"/>
  <colors>
    <mruColors>
      <color rgb="FFFCD9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1031747</xdr:colOff>
      <xdr:row>4</xdr:row>
      <xdr:rowOff>0</xdr:rowOff>
    </xdr:from>
    <xdr:ext cx="6350" cy="7493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D9305C66-D59E-48DC-A2AC-CB0D28DE597E}"/>
            </a:ext>
          </a:extLst>
        </xdr:cNvPr>
        <xdr:cNvSpPr/>
      </xdr:nvSpPr>
      <xdr:spPr>
        <a:xfrm>
          <a:off x="8232647" y="800100"/>
          <a:ext cx="6350" cy="74930"/>
        </a:xfrm>
        <a:custGeom>
          <a:avLst/>
          <a:gdLst/>
          <a:ahLst/>
          <a:cxnLst/>
          <a:rect l="0" t="0" r="0" b="0"/>
          <a:pathLst>
            <a:path w="6350" h="74930">
              <a:moveTo>
                <a:pt x="6096" y="74675"/>
              </a:moveTo>
              <a:lnTo>
                <a:pt x="0" y="74675"/>
              </a:lnTo>
              <a:lnTo>
                <a:pt x="0" y="0"/>
              </a:lnTo>
              <a:lnTo>
                <a:pt x="6096" y="0"/>
              </a:lnTo>
              <a:lnTo>
                <a:pt x="6096" y="74675"/>
              </a:lnTo>
              <a:close/>
            </a:path>
          </a:pathLst>
        </a:custGeom>
        <a:solidFill>
          <a:srgbClr val="000000"/>
        </a:solidFill>
      </xdr:spPr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26C5F-B4F2-4C8E-B95C-A265F53CE946}">
  <dimension ref="A1:O1729"/>
  <sheetViews>
    <sheetView workbookViewId="0">
      <selection sqref="A1:L7"/>
    </sheetView>
  </sheetViews>
  <sheetFormatPr defaultRowHeight="12.75" x14ac:dyDescent="0.25"/>
  <cols>
    <col min="1" max="1" width="9.140625" style="1"/>
    <col min="2" max="2" width="13" style="1" bestFit="1" customWidth="1"/>
    <col min="3" max="3" width="13.28515625" style="1" bestFit="1" customWidth="1"/>
    <col min="4" max="4" width="80.85546875" style="1" customWidth="1"/>
    <col min="5" max="5" width="7.140625" style="1" customWidth="1"/>
    <col min="6" max="7" width="8.85546875" style="1" customWidth="1"/>
    <col min="8" max="9" width="9" style="1" customWidth="1"/>
    <col min="10" max="10" width="8" style="1" customWidth="1"/>
    <col min="11" max="11" width="15.7109375" style="1" customWidth="1"/>
    <col min="12" max="12" width="15.42578125" style="1" customWidth="1"/>
    <col min="13" max="13" width="9.140625" style="1"/>
    <col min="14" max="14" width="8.85546875" style="1" hidden="1" customWidth="1"/>
    <col min="15" max="15" width="7.85546875" style="1" hidden="1" customWidth="1"/>
    <col min="16" max="16384" width="9.140625" style="1"/>
  </cols>
  <sheetData>
    <row r="1" spans="1:15" ht="26.25" customHeight="1" x14ac:dyDescent="0.25">
      <c r="A1" s="223" t="s">
        <v>0</v>
      </c>
      <c r="B1" s="224"/>
      <c r="C1" s="224"/>
      <c r="D1" s="224"/>
      <c r="E1" s="224"/>
      <c r="F1" s="224"/>
      <c r="G1" s="224"/>
      <c r="H1" s="224"/>
      <c r="I1" s="225"/>
      <c r="J1" s="223" t="s">
        <v>1</v>
      </c>
      <c r="K1" s="224"/>
      <c r="L1" s="225"/>
    </row>
    <row r="2" spans="1:15" ht="5.25" customHeight="1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4"/>
    </row>
    <row r="3" spans="1:15" ht="26.25" customHeight="1" x14ac:dyDescent="0.25">
      <c r="A3" s="223" t="s">
        <v>2</v>
      </c>
      <c r="B3" s="224"/>
      <c r="C3" s="224"/>
      <c r="D3" s="224"/>
      <c r="E3" s="224"/>
      <c r="F3" s="224"/>
      <c r="G3" s="224"/>
      <c r="H3" s="224"/>
      <c r="I3" s="225"/>
      <c r="J3" s="223" t="s">
        <v>3</v>
      </c>
      <c r="K3" s="224"/>
      <c r="L3" s="225"/>
    </row>
    <row r="4" spans="1:15" ht="5.25" customHeight="1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4"/>
    </row>
    <row r="5" spans="1:15" ht="26.25" customHeight="1" x14ac:dyDescent="0.25">
      <c r="A5" s="223" t="s">
        <v>4</v>
      </c>
      <c r="B5" s="224"/>
      <c r="C5" s="225"/>
      <c r="D5" s="5" t="s">
        <v>5</v>
      </c>
      <c r="E5" s="224" t="s">
        <v>6</v>
      </c>
      <c r="F5" s="224"/>
      <c r="G5" s="224"/>
      <c r="H5" s="224"/>
      <c r="I5" s="225"/>
      <c r="J5" s="223" t="s">
        <v>7</v>
      </c>
      <c r="K5" s="224"/>
      <c r="L5" s="225"/>
    </row>
    <row r="6" spans="1:15" ht="5.25" customHeight="1" x14ac:dyDescent="0.25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4"/>
    </row>
    <row r="7" spans="1:15" ht="26.25" customHeight="1" x14ac:dyDescent="0.25">
      <c r="A7" s="223" t="s">
        <v>8</v>
      </c>
      <c r="B7" s="224"/>
      <c r="C7" s="224"/>
      <c r="D7" s="5" t="s">
        <v>9</v>
      </c>
      <c r="E7" s="228" t="s">
        <v>10</v>
      </c>
      <c r="F7" s="229"/>
      <c r="G7" s="229"/>
      <c r="H7" s="229"/>
      <c r="I7" s="229"/>
      <c r="J7" s="223" t="s">
        <v>11</v>
      </c>
      <c r="K7" s="224"/>
      <c r="L7" s="225"/>
    </row>
    <row r="8" spans="1:15" ht="26.25" customHeight="1" x14ac:dyDescent="0.25">
      <c r="A8" s="230" t="s">
        <v>12</v>
      </c>
      <c r="B8" s="231"/>
      <c r="C8" s="231"/>
      <c r="D8" s="231"/>
      <c r="E8" s="231"/>
      <c r="F8" s="231"/>
      <c r="G8" s="231"/>
      <c r="H8" s="231"/>
      <c r="I8" s="231"/>
      <c r="J8" s="231"/>
      <c r="K8" s="231"/>
      <c r="L8" s="232"/>
    </row>
    <row r="9" spans="1:15" ht="25.5" x14ac:dyDescent="0.25">
      <c r="A9" s="6" t="s">
        <v>13</v>
      </c>
      <c r="B9" s="7" t="s">
        <v>14</v>
      </c>
      <c r="C9" s="7" t="s">
        <v>15</v>
      </c>
      <c r="D9" s="8" t="s">
        <v>16</v>
      </c>
      <c r="E9" s="7" t="s">
        <v>17</v>
      </c>
      <c r="F9" s="7" t="s">
        <v>18</v>
      </c>
      <c r="G9" s="7" t="s">
        <v>19</v>
      </c>
      <c r="H9" s="7" t="s">
        <v>20</v>
      </c>
      <c r="I9" s="7" t="s">
        <v>21</v>
      </c>
      <c r="J9" s="7" t="s">
        <v>22</v>
      </c>
      <c r="K9" s="7" t="s">
        <v>23</v>
      </c>
      <c r="L9" s="9" t="s">
        <v>24</v>
      </c>
      <c r="N9" s="10" t="s">
        <v>25</v>
      </c>
      <c r="O9" s="10">
        <v>0.78</v>
      </c>
    </row>
    <row r="10" spans="1:15" x14ac:dyDescent="0.2">
      <c r="A10" s="11">
        <v>1</v>
      </c>
      <c r="B10" s="12"/>
      <c r="C10" s="12"/>
      <c r="D10" s="13" t="s">
        <v>26</v>
      </c>
      <c r="E10" s="14" t="s">
        <v>27</v>
      </c>
      <c r="F10" s="15">
        <v>1</v>
      </c>
      <c r="G10" s="16">
        <v>1</v>
      </c>
      <c r="H10" s="12"/>
      <c r="I10" s="17"/>
      <c r="J10" s="17"/>
      <c r="K10" s="18">
        <f>TRUNC(SUM(K11,K16,K19,K21),2)</f>
        <v>41457.629999999997</v>
      </c>
      <c r="L10" s="19">
        <f>TRUNC(SUM(L11,L16,L19,L21),2)</f>
        <v>41457.629999999997</v>
      </c>
    </row>
    <row r="11" spans="1:15" x14ac:dyDescent="0.2">
      <c r="A11" s="20" t="s">
        <v>28</v>
      </c>
      <c r="B11" s="21"/>
      <c r="C11" s="21"/>
      <c r="D11" s="22" t="s">
        <v>29</v>
      </c>
      <c r="E11" s="21"/>
      <c r="F11" s="21"/>
      <c r="G11" s="21"/>
      <c r="H11" s="21"/>
      <c r="I11" s="23"/>
      <c r="J11" s="23"/>
      <c r="K11" s="24">
        <f>TRUNC(SUM(K12:K15),2)</f>
        <v>33057.96</v>
      </c>
      <c r="L11" s="25">
        <f>TRUNC(SUM(L12:L15),2)</f>
        <v>33057.96</v>
      </c>
    </row>
    <row r="12" spans="1:15" ht="25.5" x14ac:dyDescent="0.25">
      <c r="A12" s="26" t="s">
        <v>30</v>
      </c>
      <c r="B12" s="27" t="s">
        <v>31</v>
      </c>
      <c r="C12" s="28">
        <v>20302</v>
      </c>
      <c r="D12" s="29" t="s">
        <v>32</v>
      </c>
      <c r="E12" s="30" t="s">
        <v>27</v>
      </c>
      <c r="F12" s="31">
        <v>1</v>
      </c>
      <c r="G12" s="32">
        <v>1</v>
      </c>
      <c r="H12" s="33">
        <v>1</v>
      </c>
      <c r="I12" s="34">
        <f>TRUNC((N12*$O$9),2)</f>
        <v>1249.2</v>
      </c>
      <c r="J12" s="34">
        <f>TRUNC((O12*$O$9),2)</f>
        <v>530.17999999999995</v>
      </c>
      <c r="K12" s="34">
        <f>TRUNC(F12*($I12+$J12),2)</f>
        <v>1779.38</v>
      </c>
      <c r="L12" s="35">
        <f>TRUNC(H12*($I12+$J12),2)</f>
        <v>1779.38</v>
      </c>
      <c r="N12" s="36">
        <v>1601.54</v>
      </c>
      <c r="O12" s="37">
        <v>679.72</v>
      </c>
    </row>
    <row r="13" spans="1:15" ht="25.5" x14ac:dyDescent="0.25">
      <c r="A13" s="26" t="s">
        <v>33</v>
      </c>
      <c r="B13" s="27" t="s">
        <v>31</v>
      </c>
      <c r="C13" s="28">
        <v>21301</v>
      </c>
      <c r="D13" s="29" t="s">
        <v>34</v>
      </c>
      <c r="E13" s="30" t="s">
        <v>35</v>
      </c>
      <c r="F13" s="31">
        <v>7.5</v>
      </c>
      <c r="G13" s="32">
        <v>1</v>
      </c>
      <c r="H13" s="33">
        <v>7.5</v>
      </c>
      <c r="I13" s="34">
        <f t="shared" ref="I13:J15" si="0">TRUNC((N13*$O$9),2)</f>
        <v>299.7</v>
      </c>
      <c r="J13" s="34">
        <f t="shared" si="0"/>
        <v>2.31</v>
      </c>
      <c r="K13" s="34">
        <f>TRUNC(F13*($I13+$J13),2)</f>
        <v>2265.0700000000002</v>
      </c>
      <c r="L13" s="35">
        <f>TRUNC(H13*($I13+$J13),2)</f>
        <v>2265.0700000000002</v>
      </c>
      <c r="N13" s="37">
        <v>384.24</v>
      </c>
      <c r="O13" s="37">
        <v>2.97</v>
      </c>
    </row>
    <row r="14" spans="1:15" ht="51" x14ac:dyDescent="0.25">
      <c r="A14" s="38" t="s">
        <v>36</v>
      </c>
      <c r="B14" s="39" t="s">
        <v>31</v>
      </c>
      <c r="C14" s="40">
        <v>20212</v>
      </c>
      <c r="D14" s="29" t="s">
        <v>37</v>
      </c>
      <c r="E14" s="41" t="s">
        <v>35</v>
      </c>
      <c r="F14" s="42">
        <v>50.82</v>
      </c>
      <c r="G14" s="43">
        <v>1</v>
      </c>
      <c r="H14" s="44">
        <v>50.82</v>
      </c>
      <c r="I14" s="34">
        <f t="shared" si="0"/>
        <v>195.34</v>
      </c>
      <c r="J14" s="34">
        <f t="shared" si="0"/>
        <v>48.85</v>
      </c>
      <c r="K14" s="34">
        <f>TRUNC(F14*($I14+$J14),2)</f>
        <v>12409.73</v>
      </c>
      <c r="L14" s="35">
        <f>TRUNC(H14*($I14+$J14),2)</f>
        <v>12409.73</v>
      </c>
      <c r="N14" s="45">
        <v>250.44</v>
      </c>
      <c r="O14" s="45">
        <v>62.64</v>
      </c>
    </row>
    <row r="15" spans="1:15" ht="25.5" x14ac:dyDescent="0.25">
      <c r="A15" s="26" t="s">
        <v>38</v>
      </c>
      <c r="B15" s="27" t="s">
        <v>31</v>
      </c>
      <c r="C15" s="28">
        <v>20600</v>
      </c>
      <c r="D15" s="29" t="s">
        <v>39</v>
      </c>
      <c r="E15" s="30" t="s">
        <v>35</v>
      </c>
      <c r="F15" s="31">
        <v>289.82</v>
      </c>
      <c r="G15" s="32">
        <v>1</v>
      </c>
      <c r="H15" s="33">
        <v>289.82</v>
      </c>
      <c r="I15" s="34">
        <f t="shared" si="0"/>
        <v>44.54</v>
      </c>
      <c r="J15" s="34">
        <f t="shared" si="0"/>
        <v>12.75</v>
      </c>
      <c r="K15" s="34">
        <f>TRUNC(F15*($I15+$J15),2)</f>
        <v>16603.78</v>
      </c>
      <c r="L15" s="35">
        <f>TRUNC(H15*($I15+$J15),2)</f>
        <v>16603.78</v>
      </c>
      <c r="N15" s="37">
        <v>57.11</v>
      </c>
      <c r="O15" s="37">
        <v>16.350000000000001</v>
      </c>
    </row>
    <row r="16" spans="1:15" x14ac:dyDescent="0.2">
      <c r="A16" s="20" t="s">
        <v>40</v>
      </c>
      <c r="B16" s="21"/>
      <c r="C16" s="21"/>
      <c r="D16" s="22" t="s">
        <v>41</v>
      </c>
      <c r="E16" s="21"/>
      <c r="F16" s="21"/>
      <c r="G16" s="21"/>
      <c r="H16" s="21"/>
      <c r="I16" s="23"/>
      <c r="J16" s="23"/>
      <c r="K16" s="24">
        <f>TRUNC(SUM(K17:K18),2)</f>
        <v>469.74</v>
      </c>
      <c r="L16" s="25">
        <f>TRUNC(SUM(L17:L18),2)</f>
        <v>469.74</v>
      </c>
      <c r="N16" s="46"/>
      <c r="O16" s="46"/>
    </row>
    <row r="17" spans="1:15" ht="25.5" x14ac:dyDescent="0.25">
      <c r="A17" s="26" t="s">
        <v>42</v>
      </c>
      <c r="B17" s="27" t="s">
        <v>31</v>
      </c>
      <c r="C17" s="28">
        <v>30114</v>
      </c>
      <c r="D17" s="29" t="s">
        <v>43</v>
      </c>
      <c r="E17" s="30" t="s">
        <v>27</v>
      </c>
      <c r="F17" s="31">
        <v>1</v>
      </c>
      <c r="G17" s="32">
        <v>1</v>
      </c>
      <c r="H17" s="33">
        <v>1</v>
      </c>
      <c r="I17" s="34">
        <f t="shared" ref="I17:J18" si="1">TRUNC((N17*$O$9),2)</f>
        <v>115.4</v>
      </c>
      <c r="J17" s="34">
        <f t="shared" si="1"/>
        <v>119.47</v>
      </c>
      <c r="K17" s="34">
        <f>TRUNC(F17*($I17+$J17),2)</f>
        <v>234.87</v>
      </c>
      <c r="L17" s="35">
        <f>TRUNC(H17*($I17+$J17),2)</f>
        <v>234.87</v>
      </c>
      <c r="N17" s="37">
        <v>147.94999999999999</v>
      </c>
      <c r="O17" s="37">
        <v>153.16999999999999</v>
      </c>
    </row>
    <row r="18" spans="1:15" ht="25.5" x14ac:dyDescent="0.25">
      <c r="A18" s="26" t="s">
        <v>44</v>
      </c>
      <c r="B18" s="27" t="s">
        <v>31</v>
      </c>
      <c r="C18" s="28">
        <v>30116</v>
      </c>
      <c r="D18" s="29" t="s">
        <v>45</v>
      </c>
      <c r="E18" s="30" t="s">
        <v>27</v>
      </c>
      <c r="F18" s="31">
        <v>1</v>
      </c>
      <c r="G18" s="32">
        <v>1</v>
      </c>
      <c r="H18" s="33">
        <v>1</v>
      </c>
      <c r="I18" s="34">
        <f t="shared" si="1"/>
        <v>115.4</v>
      </c>
      <c r="J18" s="34">
        <f t="shared" si="1"/>
        <v>119.47</v>
      </c>
      <c r="K18" s="34">
        <f>TRUNC(F18*($I18+$J18),2)</f>
        <v>234.87</v>
      </c>
      <c r="L18" s="35">
        <f>TRUNC(H18*($I18+$J18),2)</f>
        <v>234.87</v>
      </c>
      <c r="N18" s="37">
        <v>147.94999999999999</v>
      </c>
      <c r="O18" s="37">
        <v>153.16999999999999</v>
      </c>
    </row>
    <row r="19" spans="1:15" x14ac:dyDescent="0.2">
      <c r="A19" s="20" t="s">
        <v>46</v>
      </c>
      <c r="B19" s="21"/>
      <c r="C19" s="21"/>
      <c r="D19" s="22" t="s">
        <v>47</v>
      </c>
      <c r="E19" s="21"/>
      <c r="F19" s="21"/>
      <c r="G19" s="21"/>
      <c r="H19" s="21"/>
      <c r="I19" s="23"/>
      <c r="J19" s="23"/>
      <c r="K19" s="24">
        <f t="shared" ref="K19:L47" si="2">TRUNC(SUM(K20),2)</f>
        <v>5147.1000000000004</v>
      </c>
      <c r="L19" s="25">
        <f t="shared" si="2"/>
        <v>5147.1000000000004</v>
      </c>
      <c r="N19" s="46"/>
      <c r="O19" s="46"/>
    </row>
    <row r="20" spans="1:15" x14ac:dyDescent="0.25">
      <c r="A20" s="26" t="s">
        <v>48</v>
      </c>
      <c r="B20" s="27" t="s">
        <v>31</v>
      </c>
      <c r="C20" s="28">
        <v>50101</v>
      </c>
      <c r="D20" s="29" t="s">
        <v>49</v>
      </c>
      <c r="E20" s="30" t="s">
        <v>50</v>
      </c>
      <c r="F20" s="31">
        <v>70</v>
      </c>
      <c r="G20" s="32">
        <v>1</v>
      </c>
      <c r="H20" s="33">
        <v>70</v>
      </c>
      <c r="I20" s="34">
        <f>TRUNC((N20*$O$9),2)</f>
        <v>73.53</v>
      </c>
      <c r="J20" s="34">
        <f>TRUNC((O20*$O$9),2)</f>
        <v>0</v>
      </c>
      <c r="K20" s="34">
        <f>TRUNC(F20*($I20+$J20),2)</f>
        <v>5147.1000000000004</v>
      </c>
      <c r="L20" s="35">
        <f>TRUNC(H20*($I20+$J20),2)</f>
        <v>5147.1000000000004</v>
      </c>
      <c r="N20" s="37">
        <v>94.27</v>
      </c>
      <c r="O20" s="37">
        <v>0</v>
      </c>
    </row>
    <row r="21" spans="1:15" x14ac:dyDescent="0.2">
      <c r="A21" s="20" t="s">
        <v>51</v>
      </c>
      <c r="B21" s="21"/>
      <c r="C21" s="21"/>
      <c r="D21" s="22" t="s">
        <v>52</v>
      </c>
      <c r="E21" s="21"/>
      <c r="F21" s="21"/>
      <c r="G21" s="21"/>
      <c r="H21" s="21"/>
      <c r="I21" s="23"/>
      <c r="J21" s="23"/>
      <c r="K21" s="24">
        <f>TRUNC(SUM(K22:K23),2)</f>
        <v>2782.83</v>
      </c>
      <c r="L21" s="25">
        <f>TRUNC(SUM(L22:L23),2)</f>
        <v>2782.83</v>
      </c>
      <c r="N21" s="46"/>
      <c r="O21" s="46"/>
    </row>
    <row r="22" spans="1:15" x14ac:dyDescent="0.25">
      <c r="A22" s="26" t="s">
        <v>53</v>
      </c>
      <c r="B22" s="27" t="s">
        <v>31</v>
      </c>
      <c r="C22" s="28">
        <v>270501</v>
      </c>
      <c r="D22" s="29" t="s">
        <v>54</v>
      </c>
      <c r="E22" s="30" t="s">
        <v>35</v>
      </c>
      <c r="F22" s="31">
        <v>650</v>
      </c>
      <c r="G22" s="32">
        <v>1</v>
      </c>
      <c r="H22" s="33">
        <v>650</v>
      </c>
      <c r="I22" s="34">
        <f t="shared" ref="I22:J23" si="3">TRUNC((N22*$O$9),2)</f>
        <v>1.19</v>
      </c>
      <c r="J22" s="34">
        <f t="shared" si="3"/>
        <v>1.45</v>
      </c>
      <c r="K22" s="34">
        <f>TRUNC(F22*($I22+$J22),2)</f>
        <v>1716</v>
      </c>
      <c r="L22" s="35">
        <f>TRUNC(H22*($I22+$J22),2)</f>
        <v>1716</v>
      </c>
      <c r="N22" s="37">
        <v>1.53</v>
      </c>
      <c r="O22" s="37">
        <v>1.87</v>
      </c>
    </row>
    <row r="23" spans="1:15" x14ac:dyDescent="0.25">
      <c r="A23" s="26" t="s">
        <v>55</v>
      </c>
      <c r="B23" s="27" t="s">
        <v>31</v>
      </c>
      <c r="C23" s="28">
        <v>270804</v>
      </c>
      <c r="D23" s="29" t="s">
        <v>56</v>
      </c>
      <c r="E23" s="30" t="s">
        <v>27</v>
      </c>
      <c r="F23" s="31">
        <v>1</v>
      </c>
      <c r="G23" s="32">
        <v>1</v>
      </c>
      <c r="H23" s="33">
        <v>1</v>
      </c>
      <c r="I23" s="34">
        <f t="shared" si="3"/>
        <v>1062.78</v>
      </c>
      <c r="J23" s="34">
        <f t="shared" si="3"/>
        <v>4.05</v>
      </c>
      <c r="K23" s="34">
        <f>TRUNC(F23*($I23+$J23),2)</f>
        <v>1066.83</v>
      </c>
      <c r="L23" s="35">
        <f>TRUNC(H23*($I23+$J23),2)</f>
        <v>1066.83</v>
      </c>
      <c r="N23" s="36">
        <v>1362.54</v>
      </c>
      <c r="O23" s="37">
        <v>5.2</v>
      </c>
    </row>
    <row r="24" spans="1:15" x14ac:dyDescent="0.2">
      <c r="A24" s="11">
        <v>2</v>
      </c>
      <c r="B24" s="12"/>
      <c r="C24" s="12"/>
      <c r="D24" s="13" t="s">
        <v>57</v>
      </c>
      <c r="E24" s="14" t="s">
        <v>27</v>
      </c>
      <c r="F24" s="15">
        <v>1</v>
      </c>
      <c r="G24" s="16">
        <v>1</v>
      </c>
      <c r="H24" s="12"/>
      <c r="I24" s="17"/>
      <c r="J24" s="17"/>
      <c r="K24" s="18">
        <f>TRUNC(SUM(K25,K28,K32),2)</f>
        <v>285591.07</v>
      </c>
      <c r="L24" s="19">
        <f>TRUNC(SUM(L25,L28,L32),2)</f>
        <v>285591.07</v>
      </c>
      <c r="N24" s="46"/>
      <c r="O24" s="46"/>
    </row>
    <row r="25" spans="1:15" x14ac:dyDescent="0.2">
      <c r="A25" s="20" t="s">
        <v>58</v>
      </c>
      <c r="B25" s="21"/>
      <c r="C25" s="21"/>
      <c r="D25" s="22" t="s">
        <v>29</v>
      </c>
      <c r="E25" s="21"/>
      <c r="F25" s="21"/>
      <c r="G25" s="21"/>
      <c r="H25" s="21"/>
      <c r="I25" s="23"/>
      <c r="J25" s="23"/>
      <c r="K25" s="24">
        <f>TRUNC(SUM(K26:K27),2)</f>
        <v>77730.27</v>
      </c>
      <c r="L25" s="25">
        <f>TRUNC(SUM(L26:L27),2)</f>
        <v>77730.27</v>
      </c>
      <c r="N25" s="46"/>
      <c r="O25" s="46"/>
    </row>
    <row r="26" spans="1:15" ht="25.5" x14ac:dyDescent="0.25">
      <c r="A26" s="26" t="s">
        <v>59</v>
      </c>
      <c r="B26" s="27" t="s">
        <v>31</v>
      </c>
      <c r="C26" s="28">
        <v>20200</v>
      </c>
      <c r="D26" s="29" t="s">
        <v>60</v>
      </c>
      <c r="E26" s="30" t="s">
        <v>35</v>
      </c>
      <c r="F26" s="47">
        <v>1919.74</v>
      </c>
      <c r="G26" s="32">
        <v>1</v>
      </c>
      <c r="H26" s="48">
        <v>1919.74</v>
      </c>
      <c r="I26" s="34">
        <f t="shared" ref="I26:J27" si="4">TRUNC((N26*$O$9),2)</f>
        <v>5.65</v>
      </c>
      <c r="J26" s="34">
        <f t="shared" si="4"/>
        <v>0</v>
      </c>
      <c r="K26" s="34">
        <f>TRUNC(F26*($I26+$J26),2)</f>
        <v>10846.53</v>
      </c>
      <c r="L26" s="35">
        <f>TRUNC(H26*($I26+$J26),2)</f>
        <v>10846.53</v>
      </c>
      <c r="N26" s="37">
        <v>7.25</v>
      </c>
      <c r="O26" s="37">
        <v>0</v>
      </c>
    </row>
    <row r="27" spans="1:15" ht="25.5" x14ac:dyDescent="0.25">
      <c r="A27" s="26" t="s">
        <v>61</v>
      </c>
      <c r="B27" s="27" t="s">
        <v>31</v>
      </c>
      <c r="C27" s="28">
        <v>21602</v>
      </c>
      <c r="D27" s="29" t="s">
        <v>62</v>
      </c>
      <c r="E27" s="30" t="s">
        <v>35</v>
      </c>
      <c r="F27" s="47">
        <v>1919.74</v>
      </c>
      <c r="G27" s="32">
        <v>1</v>
      </c>
      <c r="H27" s="48">
        <v>1919.74</v>
      </c>
      <c r="I27" s="34">
        <f t="shared" si="4"/>
        <v>34.840000000000003</v>
      </c>
      <c r="J27" s="34">
        <f t="shared" si="4"/>
        <v>0</v>
      </c>
      <c r="K27" s="34">
        <f>TRUNC(F27*($I27+$J27),2)</f>
        <v>66883.740000000005</v>
      </c>
      <c r="L27" s="35">
        <f>TRUNC(H27*($I27+$J27),2)</f>
        <v>66883.740000000005</v>
      </c>
      <c r="N27" s="37">
        <v>44.67</v>
      </c>
      <c r="O27" s="37">
        <v>0</v>
      </c>
    </row>
    <row r="28" spans="1:15" x14ac:dyDescent="0.2">
      <c r="A28" s="20" t="s">
        <v>63</v>
      </c>
      <c r="B28" s="21"/>
      <c r="C28" s="21"/>
      <c r="D28" s="22" t="s">
        <v>64</v>
      </c>
      <c r="E28" s="21"/>
      <c r="F28" s="21"/>
      <c r="G28" s="21"/>
      <c r="H28" s="21"/>
      <c r="I28" s="23"/>
      <c r="J28" s="23"/>
      <c r="K28" s="24">
        <f>TRUNC(SUM(K29:K31),2)</f>
        <v>163004.79999999999</v>
      </c>
      <c r="L28" s="25">
        <f>TRUNC(SUM(L29:L31),2)</f>
        <v>163004.79999999999</v>
      </c>
      <c r="N28" s="46"/>
      <c r="O28" s="46"/>
    </row>
    <row r="29" spans="1:15" x14ac:dyDescent="0.25">
      <c r="A29" s="26" t="s">
        <v>65</v>
      </c>
      <c r="B29" s="27" t="s">
        <v>31</v>
      </c>
      <c r="C29" s="28">
        <v>250101</v>
      </c>
      <c r="D29" s="29" t="s">
        <v>66</v>
      </c>
      <c r="E29" s="30" t="s">
        <v>67</v>
      </c>
      <c r="F29" s="47">
        <v>1120</v>
      </c>
      <c r="G29" s="32">
        <v>1</v>
      </c>
      <c r="H29" s="48">
        <v>1120</v>
      </c>
      <c r="I29" s="34">
        <f t="shared" ref="I29:J31" si="5">TRUNC((N29*$O$9),2)</f>
        <v>0</v>
      </c>
      <c r="J29" s="34">
        <f t="shared" si="5"/>
        <v>67.39</v>
      </c>
      <c r="K29" s="34">
        <f>TRUNC(F29*($I29+$J29),2)</f>
        <v>75476.800000000003</v>
      </c>
      <c r="L29" s="35">
        <f>TRUNC(H29*($I29+$J29),2)</f>
        <v>75476.800000000003</v>
      </c>
      <c r="N29" s="37">
        <v>0</v>
      </c>
      <c r="O29" s="37">
        <v>86.41</v>
      </c>
    </row>
    <row r="30" spans="1:15" x14ac:dyDescent="0.25">
      <c r="A30" s="26" t="s">
        <v>68</v>
      </c>
      <c r="B30" s="27" t="s">
        <v>31</v>
      </c>
      <c r="C30" s="28">
        <v>250103</v>
      </c>
      <c r="D30" s="29" t="s">
        <v>69</v>
      </c>
      <c r="E30" s="30" t="s">
        <v>67</v>
      </c>
      <c r="F30" s="47">
        <v>2800</v>
      </c>
      <c r="G30" s="32">
        <v>1</v>
      </c>
      <c r="H30" s="48">
        <v>2800</v>
      </c>
      <c r="I30" s="34">
        <f t="shared" si="5"/>
        <v>0</v>
      </c>
      <c r="J30" s="34">
        <f t="shared" si="5"/>
        <v>18.29</v>
      </c>
      <c r="K30" s="34">
        <f>TRUNC(F30*($I30+$J30),2)</f>
        <v>51212</v>
      </c>
      <c r="L30" s="35">
        <f>TRUNC(H30*($I30+$J30),2)</f>
        <v>51212</v>
      </c>
      <c r="N30" s="37">
        <v>0</v>
      </c>
      <c r="O30" s="37">
        <v>23.45</v>
      </c>
    </row>
    <row r="31" spans="1:15" x14ac:dyDescent="0.25">
      <c r="A31" s="26" t="s">
        <v>70</v>
      </c>
      <c r="B31" s="27" t="s">
        <v>31</v>
      </c>
      <c r="C31" s="28">
        <v>250105</v>
      </c>
      <c r="D31" s="29" t="s">
        <v>71</v>
      </c>
      <c r="E31" s="30" t="s">
        <v>67</v>
      </c>
      <c r="F31" s="47">
        <v>2800</v>
      </c>
      <c r="G31" s="32">
        <v>1</v>
      </c>
      <c r="H31" s="48">
        <v>2800</v>
      </c>
      <c r="I31" s="34">
        <f t="shared" si="5"/>
        <v>0</v>
      </c>
      <c r="J31" s="34">
        <f t="shared" si="5"/>
        <v>12.97</v>
      </c>
      <c r="K31" s="34">
        <f>TRUNC(F31*($I31+$J31),2)</f>
        <v>36316</v>
      </c>
      <c r="L31" s="35">
        <f>TRUNC(H31*($I31+$J31),2)</f>
        <v>36316</v>
      </c>
      <c r="N31" s="37">
        <v>0</v>
      </c>
      <c r="O31" s="37">
        <v>16.64</v>
      </c>
    </row>
    <row r="32" spans="1:15" x14ac:dyDescent="0.2">
      <c r="A32" s="20" t="s">
        <v>72</v>
      </c>
      <c r="B32" s="21"/>
      <c r="C32" s="21"/>
      <c r="D32" s="22" t="s">
        <v>52</v>
      </c>
      <c r="E32" s="21"/>
      <c r="F32" s="21"/>
      <c r="G32" s="21"/>
      <c r="H32" s="21"/>
      <c r="I32" s="23"/>
      <c r="J32" s="23"/>
      <c r="K32" s="24">
        <f>TRUNC(SUM(K33:K34),2)</f>
        <v>44856</v>
      </c>
      <c r="L32" s="25">
        <f>TRUNC(SUM(L33:L34),2)</f>
        <v>44856</v>
      </c>
      <c r="N32" s="46"/>
      <c r="O32" s="46"/>
    </row>
    <row r="33" spans="1:15" x14ac:dyDescent="0.25">
      <c r="A33" s="26" t="s">
        <v>73</v>
      </c>
      <c r="B33" s="27" t="s">
        <v>31</v>
      </c>
      <c r="C33" s="28">
        <v>271500</v>
      </c>
      <c r="D33" s="29" t="s">
        <v>74</v>
      </c>
      <c r="E33" s="30" t="s">
        <v>75</v>
      </c>
      <c r="F33" s="47">
        <v>2800</v>
      </c>
      <c r="G33" s="32">
        <v>1</v>
      </c>
      <c r="H33" s="48">
        <v>2800</v>
      </c>
      <c r="I33" s="34">
        <f t="shared" ref="I33:J34" si="6">TRUNC((N33*$O$9),2)</f>
        <v>2.5099999999999998</v>
      </c>
      <c r="J33" s="34">
        <f t="shared" si="6"/>
        <v>0</v>
      </c>
      <c r="K33" s="34">
        <f>TRUNC(F33*($I33+$J33),2)</f>
        <v>7028</v>
      </c>
      <c r="L33" s="35">
        <f>TRUNC(H33*($I33+$J33),2)</f>
        <v>7028</v>
      </c>
      <c r="N33" s="37">
        <v>3.23</v>
      </c>
      <c r="O33" s="37">
        <v>0</v>
      </c>
    </row>
    <row r="34" spans="1:15" x14ac:dyDescent="0.25">
      <c r="A34" s="26" t="s">
        <v>76</v>
      </c>
      <c r="B34" s="27" t="s">
        <v>31</v>
      </c>
      <c r="C34" s="28">
        <v>271502</v>
      </c>
      <c r="D34" s="29" t="s">
        <v>77</v>
      </c>
      <c r="E34" s="30" t="s">
        <v>75</v>
      </c>
      <c r="F34" s="47">
        <v>2800</v>
      </c>
      <c r="G34" s="32">
        <v>1</v>
      </c>
      <c r="H34" s="48">
        <v>2800</v>
      </c>
      <c r="I34" s="34">
        <f t="shared" si="6"/>
        <v>13.51</v>
      </c>
      <c r="J34" s="34">
        <f t="shared" si="6"/>
        <v>0</v>
      </c>
      <c r="K34" s="34">
        <f>TRUNC(F34*($I34+$J34),2)</f>
        <v>37828</v>
      </c>
      <c r="L34" s="35">
        <f>TRUNC(H34*($I34+$J34),2)</f>
        <v>37828</v>
      </c>
      <c r="N34" s="37">
        <v>17.329999999999998</v>
      </c>
      <c r="O34" s="37">
        <v>0</v>
      </c>
    </row>
    <row r="35" spans="1:15" x14ac:dyDescent="0.2">
      <c r="A35" s="11">
        <v>3</v>
      </c>
      <c r="B35" s="12"/>
      <c r="C35" s="12"/>
      <c r="D35" s="13" t="s">
        <v>78</v>
      </c>
      <c r="E35" s="14" t="s">
        <v>27</v>
      </c>
      <c r="F35" s="15">
        <v>1</v>
      </c>
      <c r="G35" s="16">
        <v>1</v>
      </c>
      <c r="H35" s="12"/>
      <c r="I35" s="17"/>
      <c r="J35" s="17"/>
      <c r="K35" s="18">
        <f t="shared" si="2"/>
        <v>2687.37</v>
      </c>
      <c r="L35" s="19">
        <f t="shared" si="2"/>
        <v>2687.37</v>
      </c>
      <c r="N35" s="46"/>
      <c r="O35" s="46"/>
    </row>
    <row r="36" spans="1:15" x14ac:dyDescent="0.2">
      <c r="A36" s="20" t="s">
        <v>79</v>
      </c>
      <c r="B36" s="21"/>
      <c r="C36" s="21"/>
      <c r="D36" s="22" t="s">
        <v>80</v>
      </c>
      <c r="E36" s="21"/>
      <c r="F36" s="21"/>
      <c r="G36" s="21"/>
      <c r="H36" s="21"/>
      <c r="I36" s="23"/>
      <c r="J36" s="23"/>
      <c r="K36" s="24">
        <f>TRUNC(SUM(K37:K43),2)</f>
        <v>2687.37</v>
      </c>
      <c r="L36" s="25">
        <f>TRUNC(SUM(L37:L43),2)</f>
        <v>2687.37</v>
      </c>
      <c r="N36" s="46"/>
      <c r="O36" s="46"/>
    </row>
    <row r="37" spans="1:15" x14ac:dyDescent="0.25">
      <c r="A37" s="26" t="s">
        <v>81</v>
      </c>
      <c r="B37" s="27" t="s">
        <v>31</v>
      </c>
      <c r="C37" s="28">
        <v>41004</v>
      </c>
      <c r="D37" s="29" t="s">
        <v>82</v>
      </c>
      <c r="E37" s="30" t="s">
        <v>83</v>
      </c>
      <c r="F37" s="31">
        <v>73.709999999999994</v>
      </c>
      <c r="G37" s="32">
        <v>1</v>
      </c>
      <c r="H37" s="33">
        <v>73.709999999999994</v>
      </c>
      <c r="I37" s="34">
        <f t="shared" ref="I37:J43" si="7">TRUNC((N37*$O$9),2)</f>
        <v>1.45</v>
      </c>
      <c r="J37" s="34">
        <f t="shared" si="7"/>
        <v>0</v>
      </c>
      <c r="K37" s="34">
        <f t="shared" ref="K37:K43" si="8">TRUNC(F37*($I37+$J37),2)</f>
        <v>106.87</v>
      </c>
      <c r="L37" s="35">
        <f t="shared" ref="L37:L43" si="9">TRUNC(H37*($I37+$J37),2)</f>
        <v>106.87</v>
      </c>
      <c r="N37" s="37">
        <v>1.87</v>
      </c>
      <c r="O37" s="37">
        <v>0</v>
      </c>
    </row>
    <row r="38" spans="1:15" x14ac:dyDescent="0.25">
      <c r="A38" s="26" t="s">
        <v>84</v>
      </c>
      <c r="B38" s="27" t="s">
        <v>31</v>
      </c>
      <c r="C38" s="28">
        <v>41005</v>
      </c>
      <c r="D38" s="29" t="s">
        <v>85</v>
      </c>
      <c r="E38" s="30" t="s">
        <v>83</v>
      </c>
      <c r="F38" s="31">
        <v>73.709999999999994</v>
      </c>
      <c r="G38" s="32">
        <v>1</v>
      </c>
      <c r="H38" s="33">
        <v>73.709999999999994</v>
      </c>
      <c r="I38" s="34">
        <f t="shared" si="7"/>
        <v>1.0900000000000001</v>
      </c>
      <c r="J38" s="34">
        <f t="shared" si="7"/>
        <v>0</v>
      </c>
      <c r="K38" s="34">
        <f t="shared" si="8"/>
        <v>80.34</v>
      </c>
      <c r="L38" s="35">
        <f t="shared" si="9"/>
        <v>80.34</v>
      </c>
      <c r="N38" s="37">
        <v>1.4</v>
      </c>
      <c r="O38" s="37">
        <v>0</v>
      </c>
    </row>
    <row r="39" spans="1:15" x14ac:dyDescent="0.25">
      <c r="A39" s="26" t="s">
        <v>86</v>
      </c>
      <c r="B39" s="27" t="s">
        <v>31</v>
      </c>
      <c r="C39" s="28">
        <v>41012</v>
      </c>
      <c r="D39" s="29" t="s">
        <v>87</v>
      </c>
      <c r="E39" s="30" t="s">
        <v>83</v>
      </c>
      <c r="F39" s="31">
        <v>73.709999999999994</v>
      </c>
      <c r="G39" s="32">
        <v>1</v>
      </c>
      <c r="H39" s="33">
        <v>73.709999999999994</v>
      </c>
      <c r="I39" s="34">
        <f t="shared" si="7"/>
        <v>3.9</v>
      </c>
      <c r="J39" s="34">
        <f t="shared" si="7"/>
        <v>0</v>
      </c>
      <c r="K39" s="34">
        <f t="shared" si="8"/>
        <v>287.45999999999998</v>
      </c>
      <c r="L39" s="35">
        <f t="shared" si="9"/>
        <v>287.45999999999998</v>
      </c>
      <c r="N39" s="37">
        <v>5</v>
      </c>
      <c r="O39" s="37">
        <v>0</v>
      </c>
    </row>
    <row r="40" spans="1:15" x14ac:dyDescent="0.25">
      <c r="A40" s="26" t="s">
        <v>88</v>
      </c>
      <c r="B40" s="27" t="s">
        <v>31</v>
      </c>
      <c r="C40" s="28">
        <v>41006</v>
      </c>
      <c r="D40" s="29" t="s">
        <v>89</v>
      </c>
      <c r="E40" s="30" t="s">
        <v>90</v>
      </c>
      <c r="F40" s="31">
        <v>368.55</v>
      </c>
      <c r="G40" s="32">
        <v>1</v>
      </c>
      <c r="H40" s="33">
        <v>368.55</v>
      </c>
      <c r="I40" s="34">
        <f t="shared" si="7"/>
        <v>2.09</v>
      </c>
      <c r="J40" s="34">
        <f t="shared" si="7"/>
        <v>0</v>
      </c>
      <c r="K40" s="34">
        <f t="shared" si="8"/>
        <v>770.26</v>
      </c>
      <c r="L40" s="35">
        <f t="shared" si="9"/>
        <v>770.26</v>
      </c>
      <c r="N40" s="37">
        <v>2.68</v>
      </c>
      <c r="O40" s="37">
        <v>0</v>
      </c>
    </row>
    <row r="41" spans="1:15" x14ac:dyDescent="0.25">
      <c r="A41" s="26" t="s">
        <v>91</v>
      </c>
      <c r="B41" s="27" t="s">
        <v>31</v>
      </c>
      <c r="C41" s="28">
        <v>41009</v>
      </c>
      <c r="D41" s="29" t="s">
        <v>92</v>
      </c>
      <c r="E41" s="30" t="s">
        <v>83</v>
      </c>
      <c r="F41" s="31">
        <v>58.97</v>
      </c>
      <c r="G41" s="32">
        <v>1</v>
      </c>
      <c r="H41" s="33">
        <v>58.97</v>
      </c>
      <c r="I41" s="34">
        <f t="shared" si="7"/>
        <v>1.46</v>
      </c>
      <c r="J41" s="34">
        <f t="shared" si="7"/>
        <v>0</v>
      </c>
      <c r="K41" s="34">
        <f t="shared" si="8"/>
        <v>86.09</v>
      </c>
      <c r="L41" s="35">
        <f t="shared" si="9"/>
        <v>86.09</v>
      </c>
      <c r="N41" s="37">
        <v>1.88</v>
      </c>
      <c r="O41" s="37">
        <v>0</v>
      </c>
    </row>
    <row r="42" spans="1:15" ht="25.5" x14ac:dyDescent="0.25">
      <c r="A42" s="26" t="s">
        <v>93</v>
      </c>
      <c r="B42" s="27" t="s">
        <v>31</v>
      </c>
      <c r="C42" s="28">
        <v>41140</v>
      </c>
      <c r="D42" s="29" t="s">
        <v>94</v>
      </c>
      <c r="E42" s="30" t="s">
        <v>35</v>
      </c>
      <c r="F42" s="31">
        <v>589.72</v>
      </c>
      <c r="G42" s="32">
        <v>1</v>
      </c>
      <c r="H42" s="33">
        <v>589.72</v>
      </c>
      <c r="I42" s="34">
        <f t="shared" si="7"/>
        <v>0</v>
      </c>
      <c r="J42" s="34">
        <f t="shared" si="7"/>
        <v>1.98</v>
      </c>
      <c r="K42" s="34">
        <f t="shared" si="8"/>
        <v>1167.6400000000001</v>
      </c>
      <c r="L42" s="35">
        <f t="shared" si="9"/>
        <v>1167.6400000000001</v>
      </c>
      <c r="N42" s="37">
        <v>0</v>
      </c>
      <c r="O42" s="37">
        <v>2.54</v>
      </c>
    </row>
    <row r="43" spans="1:15" x14ac:dyDescent="0.25">
      <c r="A43" s="26" t="s">
        <v>95</v>
      </c>
      <c r="B43" s="27" t="s">
        <v>31</v>
      </c>
      <c r="C43" s="28">
        <v>40905</v>
      </c>
      <c r="D43" s="29" t="s">
        <v>96</v>
      </c>
      <c r="E43" s="30" t="s">
        <v>35</v>
      </c>
      <c r="F43" s="31">
        <v>589.72</v>
      </c>
      <c r="G43" s="32">
        <v>1</v>
      </c>
      <c r="H43" s="33">
        <v>589.72</v>
      </c>
      <c r="I43" s="34">
        <f t="shared" si="7"/>
        <v>0.08</v>
      </c>
      <c r="J43" s="34">
        <f t="shared" si="7"/>
        <v>0.24</v>
      </c>
      <c r="K43" s="34">
        <f t="shared" si="8"/>
        <v>188.71</v>
      </c>
      <c r="L43" s="35">
        <f t="shared" si="9"/>
        <v>188.71</v>
      </c>
      <c r="N43" s="37">
        <v>0.11</v>
      </c>
      <c r="O43" s="37">
        <v>0.31</v>
      </c>
    </row>
    <row r="44" spans="1:15" x14ac:dyDescent="0.2">
      <c r="A44" s="11">
        <v>4</v>
      </c>
      <c r="B44" s="12"/>
      <c r="C44" s="12"/>
      <c r="D44" s="13" t="s">
        <v>97</v>
      </c>
      <c r="E44" s="14" t="s">
        <v>27</v>
      </c>
      <c r="F44" s="15">
        <v>1</v>
      </c>
      <c r="G44" s="16">
        <v>1</v>
      </c>
      <c r="H44" s="12"/>
      <c r="I44" s="17"/>
      <c r="J44" s="17"/>
      <c r="K44" s="18">
        <f>TRUNC(SUM(K45,K47,K49,K62,K78,K112,K137,K145,K148,K150,K152,K155,K158,K165,K177),2)</f>
        <v>401216.51</v>
      </c>
      <c r="L44" s="19">
        <f>TRUNC(SUM(L45,L47,L49,L62,L78,L112,L137,L145,L148,L150,L152,L155,L158,L165,L177),2)</f>
        <v>401216.51</v>
      </c>
      <c r="N44" s="46"/>
      <c r="O44" s="46"/>
    </row>
    <row r="45" spans="1:15" x14ac:dyDescent="0.2">
      <c r="A45" s="20" t="s">
        <v>98</v>
      </c>
      <c r="B45" s="21"/>
      <c r="C45" s="21"/>
      <c r="D45" s="22" t="s">
        <v>29</v>
      </c>
      <c r="E45" s="21"/>
      <c r="F45" s="21"/>
      <c r="G45" s="21"/>
      <c r="H45" s="21"/>
      <c r="I45" s="23"/>
      <c r="J45" s="23"/>
      <c r="K45" s="24">
        <f t="shared" si="2"/>
        <v>2426.56</v>
      </c>
      <c r="L45" s="25">
        <f t="shared" si="2"/>
        <v>2426.56</v>
      </c>
      <c r="N45" s="46"/>
      <c r="O45" s="46"/>
    </row>
    <row r="46" spans="1:15" ht="25.5" x14ac:dyDescent="0.25">
      <c r="A46" s="38" t="s">
        <v>99</v>
      </c>
      <c r="B46" s="39" t="s">
        <v>31</v>
      </c>
      <c r="C46" s="40">
        <v>20701</v>
      </c>
      <c r="D46" s="29" t="s">
        <v>100</v>
      </c>
      <c r="E46" s="41" t="s">
        <v>35</v>
      </c>
      <c r="F46" s="42">
        <v>614.32000000000005</v>
      </c>
      <c r="G46" s="43">
        <v>1</v>
      </c>
      <c r="H46" s="44">
        <v>614.32000000000005</v>
      </c>
      <c r="I46" s="34">
        <f>TRUNC((N46*$O$9),2)</f>
        <v>2.77</v>
      </c>
      <c r="J46" s="34">
        <f>TRUNC((O46*$O$9),2)</f>
        <v>1.18</v>
      </c>
      <c r="K46" s="34">
        <f>TRUNC(F46*($I46+$J46),2)</f>
        <v>2426.56</v>
      </c>
      <c r="L46" s="35">
        <f>TRUNC(H46*($I46+$J46),2)</f>
        <v>2426.56</v>
      </c>
      <c r="N46" s="45">
        <v>3.56</v>
      </c>
      <c r="O46" s="45">
        <v>1.52</v>
      </c>
    </row>
    <row r="47" spans="1:15" x14ac:dyDescent="0.2">
      <c r="A47" s="20" t="s">
        <v>101</v>
      </c>
      <c r="B47" s="21"/>
      <c r="C47" s="21"/>
      <c r="D47" s="22" t="s">
        <v>41</v>
      </c>
      <c r="E47" s="21"/>
      <c r="F47" s="21"/>
      <c r="G47" s="21"/>
      <c r="H47" s="21"/>
      <c r="I47" s="23"/>
      <c r="J47" s="23"/>
      <c r="K47" s="24">
        <f t="shared" si="2"/>
        <v>1460.71</v>
      </c>
      <c r="L47" s="25">
        <f t="shared" si="2"/>
        <v>1460.71</v>
      </c>
      <c r="N47" s="46"/>
      <c r="O47" s="46"/>
    </row>
    <row r="48" spans="1:15" x14ac:dyDescent="0.25">
      <c r="A48" s="26" t="s">
        <v>102</v>
      </c>
      <c r="B48" s="27" t="s">
        <v>31</v>
      </c>
      <c r="C48" s="28">
        <v>30101</v>
      </c>
      <c r="D48" s="29" t="s">
        <v>103</v>
      </c>
      <c r="E48" s="30" t="s">
        <v>83</v>
      </c>
      <c r="F48" s="31">
        <v>43</v>
      </c>
      <c r="G48" s="32">
        <v>1</v>
      </c>
      <c r="H48" s="33">
        <v>43</v>
      </c>
      <c r="I48" s="34">
        <f>TRUNC((N48*$O$9),2)</f>
        <v>26.97</v>
      </c>
      <c r="J48" s="34">
        <f>TRUNC((O48*$O$9),2)</f>
        <v>7</v>
      </c>
      <c r="K48" s="34">
        <f>TRUNC(F48*($I48+$J48),2)</f>
        <v>1460.71</v>
      </c>
      <c r="L48" s="35">
        <f>TRUNC(H48*($I48+$J48),2)</f>
        <v>1460.71</v>
      </c>
      <c r="N48" s="37">
        <v>34.58</v>
      </c>
      <c r="O48" s="37">
        <v>8.98</v>
      </c>
    </row>
    <row r="49" spans="1:15" x14ac:dyDescent="0.2">
      <c r="A49" s="20" t="s">
        <v>104</v>
      </c>
      <c r="B49" s="21"/>
      <c r="C49" s="21"/>
      <c r="D49" s="22" t="s">
        <v>80</v>
      </c>
      <c r="E49" s="21"/>
      <c r="F49" s="21"/>
      <c r="G49" s="21"/>
      <c r="H49" s="21"/>
      <c r="I49" s="23"/>
      <c r="J49" s="23"/>
      <c r="K49" s="24">
        <f>TRUNC(SUM(K50,K53,K59),2)</f>
        <v>4335.68</v>
      </c>
      <c r="L49" s="25">
        <f>TRUNC(SUM(L50,L53,L59),2)</f>
        <v>4335.68</v>
      </c>
      <c r="N49" s="46"/>
      <c r="O49" s="46"/>
    </row>
    <row r="50" spans="1:15" ht="13.5" x14ac:dyDescent="0.2">
      <c r="A50" s="49" t="s">
        <v>105</v>
      </c>
      <c r="B50" s="50"/>
      <c r="C50" s="50"/>
      <c r="D50" s="51" t="s">
        <v>106</v>
      </c>
      <c r="E50" s="50"/>
      <c r="F50" s="50"/>
      <c r="G50" s="50"/>
      <c r="H50" s="50"/>
      <c r="I50" s="52"/>
      <c r="J50" s="52"/>
      <c r="K50" s="53">
        <f>TRUNC(SUM(K51:K52),2)</f>
        <v>414.9</v>
      </c>
      <c r="L50" s="54">
        <f>TRUNC(SUM(L51:L52),2)</f>
        <v>414.9</v>
      </c>
      <c r="N50" s="46"/>
      <c r="O50" s="46"/>
    </row>
    <row r="51" spans="1:15" x14ac:dyDescent="0.25">
      <c r="A51" s="26" t="s">
        <v>107</v>
      </c>
      <c r="B51" s="27" t="s">
        <v>31</v>
      </c>
      <c r="C51" s="28">
        <v>40101</v>
      </c>
      <c r="D51" s="29" t="s">
        <v>108</v>
      </c>
      <c r="E51" s="30" t="s">
        <v>83</v>
      </c>
      <c r="F51" s="31">
        <v>10</v>
      </c>
      <c r="G51" s="32">
        <v>1</v>
      </c>
      <c r="H51" s="33">
        <v>10</v>
      </c>
      <c r="I51" s="34">
        <f t="shared" ref="I51:J52" si="10">TRUNC((N51*$O$9),2)</f>
        <v>0</v>
      </c>
      <c r="J51" s="34">
        <f t="shared" si="10"/>
        <v>24.96</v>
      </c>
      <c r="K51" s="34">
        <f>TRUNC(F51*($I51+$J51),2)</f>
        <v>249.6</v>
      </c>
      <c r="L51" s="35">
        <f>TRUNC(H51*($I51+$J51),2)</f>
        <v>249.6</v>
      </c>
      <c r="N51" s="37">
        <v>0</v>
      </c>
      <c r="O51" s="37">
        <v>32</v>
      </c>
    </row>
    <row r="52" spans="1:15" x14ac:dyDescent="0.25">
      <c r="A52" s="26" t="s">
        <v>109</v>
      </c>
      <c r="B52" s="27" t="s">
        <v>31</v>
      </c>
      <c r="C52" s="28">
        <v>40902</v>
      </c>
      <c r="D52" s="29" t="s">
        <v>110</v>
      </c>
      <c r="E52" s="30" t="s">
        <v>83</v>
      </c>
      <c r="F52" s="31">
        <v>10</v>
      </c>
      <c r="G52" s="32">
        <v>1</v>
      </c>
      <c r="H52" s="33">
        <v>10</v>
      </c>
      <c r="I52" s="34">
        <f t="shared" si="10"/>
        <v>0</v>
      </c>
      <c r="J52" s="34">
        <f t="shared" si="10"/>
        <v>16.53</v>
      </c>
      <c r="K52" s="34">
        <f>TRUNC(F52*($I52+$J52),2)</f>
        <v>165.3</v>
      </c>
      <c r="L52" s="35">
        <f>TRUNC(H52*($I52+$J52),2)</f>
        <v>165.3</v>
      </c>
      <c r="N52" s="37">
        <v>0</v>
      </c>
      <c r="O52" s="37">
        <v>21.2</v>
      </c>
    </row>
    <row r="53" spans="1:15" ht="13.5" x14ac:dyDescent="0.2">
      <c r="A53" s="49" t="s">
        <v>111</v>
      </c>
      <c r="B53" s="50"/>
      <c r="C53" s="50"/>
      <c r="D53" s="51" t="s">
        <v>112</v>
      </c>
      <c r="E53" s="50"/>
      <c r="F53" s="50"/>
      <c r="G53" s="50"/>
      <c r="H53" s="50"/>
      <c r="I53" s="52"/>
      <c r="J53" s="52"/>
      <c r="K53" s="53">
        <f>TRUNC(SUM(K54:K58),2)</f>
        <v>314.73</v>
      </c>
      <c r="L53" s="54">
        <f>TRUNC(SUM(L54:L58),2)</f>
        <v>314.73</v>
      </c>
      <c r="N53" s="46"/>
      <c r="O53" s="46"/>
    </row>
    <row r="54" spans="1:15" x14ac:dyDescent="0.25">
      <c r="A54" s="26" t="s">
        <v>113</v>
      </c>
      <c r="B54" s="27" t="s">
        <v>31</v>
      </c>
      <c r="C54" s="28">
        <v>41004</v>
      </c>
      <c r="D54" s="29" t="s">
        <v>82</v>
      </c>
      <c r="E54" s="30" t="s">
        <v>83</v>
      </c>
      <c r="F54" s="31">
        <v>17.43</v>
      </c>
      <c r="G54" s="32">
        <v>1</v>
      </c>
      <c r="H54" s="33">
        <v>17.43</v>
      </c>
      <c r="I54" s="34">
        <f t="shared" ref="I54:J58" si="11">TRUNC((N54*$O$9),2)</f>
        <v>1.45</v>
      </c>
      <c r="J54" s="34">
        <f t="shared" si="11"/>
        <v>0</v>
      </c>
      <c r="K54" s="34">
        <f>TRUNC(F54*($I54+$J54),2)</f>
        <v>25.27</v>
      </c>
      <c r="L54" s="35">
        <f>TRUNC(H54*($I54+$J54),2)</f>
        <v>25.27</v>
      </c>
      <c r="N54" s="37">
        <v>1.87</v>
      </c>
      <c r="O54" s="37">
        <v>0</v>
      </c>
    </row>
    <row r="55" spans="1:15" x14ac:dyDescent="0.25">
      <c r="A55" s="26" t="s">
        <v>114</v>
      </c>
      <c r="B55" s="27" t="s">
        <v>31</v>
      </c>
      <c r="C55" s="28">
        <v>41005</v>
      </c>
      <c r="D55" s="29" t="s">
        <v>85</v>
      </c>
      <c r="E55" s="30" t="s">
        <v>83</v>
      </c>
      <c r="F55" s="31">
        <v>17.43</v>
      </c>
      <c r="G55" s="32">
        <v>1</v>
      </c>
      <c r="H55" s="33">
        <v>17.43</v>
      </c>
      <c r="I55" s="34">
        <f t="shared" si="11"/>
        <v>1.0900000000000001</v>
      </c>
      <c r="J55" s="34">
        <f t="shared" si="11"/>
        <v>0</v>
      </c>
      <c r="K55" s="34">
        <f>TRUNC(F55*($I55+$J55),2)</f>
        <v>18.989999999999998</v>
      </c>
      <c r="L55" s="35">
        <f>TRUNC(H55*($I55+$J55),2)</f>
        <v>18.989999999999998</v>
      </c>
      <c r="N55" s="37">
        <v>1.4</v>
      </c>
      <c r="O55" s="37">
        <v>0</v>
      </c>
    </row>
    <row r="56" spans="1:15" x14ac:dyDescent="0.25">
      <c r="A56" s="26" t="s">
        <v>115</v>
      </c>
      <c r="B56" s="27" t="s">
        <v>31</v>
      </c>
      <c r="C56" s="28">
        <v>41012</v>
      </c>
      <c r="D56" s="29" t="s">
        <v>87</v>
      </c>
      <c r="E56" s="30" t="s">
        <v>83</v>
      </c>
      <c r="F56" s="31">
        <v>17.43</v>
      </c>
      <c r="G56" s="32">
        <v>1</v>
      </c>
      <c r="H56" s="33">
        <v>17.43</v>
      </c>
      <c r="I56" s="34">
        <f t="shared" si="11"/>
        <v>3.9</v>
      </c>
      <c r="J56" s="34">
        <f t="shared" si="11"/>
        <v>0</v>
      </c>
      <c r="K56" s="34">
        <f>TRUNC(F56*($I56+$J56),2)</f>
        <v>67.97</v>
      </c>
      <c r="L56" s="35">
        <f>TRUNC(H56*($I56+$J56),2)</f>
        <v>67.97</v>
      </c>
      <c r="N56" s="37">
        <v>5</v>
      </c>
      <c r="O56" s="37">
        <v>0</v>
      </c>
    </row>
    <row r="57" spans="1:15" x14ac:dyDescent="0.25">
      <c r="A57" s="26" t="s">
        <v>116</v>
      </c>
      <c r="B57" s="27" t="s">
        <v>31</v>
      </c>
      <c r="C57" s="28">
        <v>41006</v>
      </c>
      <c r="D57" s="29" t="s">
        <v>89</v>
      </c>
      <c r="E57" s="30" t="s">
        <v>90</v>
      </c>
      <c r="F57" s="31">
        <v>87.15</v>
      </c>
      <c r="G57" s="32">
        <v>1</v>
      </c>
      <c r="H57" s="33">
        <v>87.15</v>
      </c>
      <c r="I57" s="34">
        <f t="shared" si="11"/>
        <v>2.09</v>
      </c>
      <c r="J57" s="34">
        <f t="shared" si="11"/>
        <v>0</v>
      </c>
      <c r="K57" s="34">
        <f>TRUNC(F57*($I57+$J57),2)</f>
        <v>182.14</v>
      </c>
      <c r="L57" s="35">
        <f>TRUNC(H57*($I57+$J57),2)</f>
        <v>182.14</v>
      </c>
      <c r="N57" s="37">
        <v>2.68</v>
      </c>
      <c r="O57" s="37">
        <v>0</v>
      </c>
    </row>
    <row r="58" spans="1:15" x14ac:dyDescent="0.25">
      <c r="A58" s="26" t="s">
        <v>117</v>
      </c>
      <c r="B58" s="27" t="s">
        <v>31</v>
      </c>
      <c r="C58" s="28">
        <v>41009</v>
      </c>
      <c r="D58" s="29" t="s">
        <v>92</v>
      </c>
      <c r="E58" s="30" t="s">
        <v>83</v>
      </c>
      <c r="F58" s="31">
        <v>13.95</v>
      </c>
      <c r="G58" s="32">
        <v>1</v>
      </c>
      <c r="H58" s="33">
        <v>13.95</v>
      </c>
      <c r="I58" s="34">
        <f t="shared" si="11"/>
        <v>1.46</v>
      </c>
      <c r="J58" s="34">
        <f t="shared" si="11"/>
        <v>0</v>
      </c>
      <c r="K58" s="34">
        <f>TRUNC(F58*($I58+$J58),2)</f>
        <v>20.36</v>
      </c>
      <c r="L58" s="35">
        <f>TRUNC(H58*($I58+$J58),2)</f>
        <v>20.36</v>
      </c>
      <c r="N58" s="37">
        <v>1.88</v>
      </c>
      <c r="O58" s="37">
        <v>0</v>
      </c>
    </row>
    <row r="59" spans="1:15" ht="13.5" x14ac:dyDescent="0.2">
      <c r="A59" s="49" t="s">
        <v>118</v>
      </c>
      <c r="B59" s="50"/>
      <c r="C59" s="50"/>
      <c r="D59" s="51" t="s">
        <v>119</v>
      </c>
      <c r="E59" s="50"/>
      <c r="F59" s="50"/>
      <c r="G59" s="50"/>
      <c r="H59" s="50"/>
      <c r="I59" s="52"/>
      <c r="J59" s="52"/>
      <c r="K59" s="53">
        <f>TRUNC(SUM(K60:K61),2)</f>
        <v>3606.05</v>
      </c>
      <c r="L59" s="54">
        <f>TRUNC(SUM(L60:L61),2)</f>
        <v>3606.05</v>
      </c>
      <c r="N59" s="46"/>
      <c r="O59" s="46"/>
    </row>
    <row r="60" spans="1:15" ht="25.5" x14ac:dyDescent="0.25">
      <c r="A60" s="26" t="s">
        <v>120</v>
      </c>
      <c r="B60" s="27" t="s">
        <v>31</v>
      </c>
      <c r="C60" s="28">
        <v>41140</v>
      </c>
      <c r="D60" s="29" t="s">
        <v>94</v>
      </c>
      <c r="E60" s="30" t="s">
        <v>35</v>
      </c>
      <c r="F60" s="31">
        <v>614.32000000000005</v>
      </c>
      <c r="G60" s="32">
        <v>1</v>
      </c>
      <c r="H60" s="33">
        <v>614.32000000000005</v>
      </c>
      <c r="I60" s="34">
        <f t="shared" ref="I60:J61" si="12">TRUNC((N60*$O$9),2)</f>
        <v>0</v>
      </c>
      <c r="J60" s="34">
        <f t="shared" si="12"/>
        <v>1.98</v>
      </c>
      <c r="K60" s="34">
        <f>TRUNC(F60*($I60+$J60),2)</f>
        <v>1216.3499999999999</v>
      </c>
      <c r="L60" s="35">
        <f>TRUNC(H60*($I60+$J60),2)</f>
        <v>1216.3499999999999</v>
      </c>
      <c r="N60" s="37">
        <v>0</v>
      </c>
      <c r="O60" s="37">
        <v>2.54</v>
      </c>
    </row>
    <row r="61" spans="1:15" x14ac:dyDescent="0.25">
      <c r="A61" s="26" t="s">
        <v>121</v>
      </c>
      <c r="B61" s="27" t="s">
        <v>31</v>
      </c>
      <c r="C61" s="28">
        <v>41002</v>
      </c>
      <c r="D61" s="29" t="s">
        <v>122</v>
      </c>
      <c r="E61" s="30" t="s">
        <v>35</v>
      </c>
      <c r="F61" s="31">
        <v>614.32000000000005</v>
      </c>
      <c r="G61" s="32">
        <v>1</v>
      </c>
      <c r="H61" s="33">
        <v>614.32000000000005</v>
      </c>
      <c r="I61" s="34">
        <f t="shared" si="12"/>
        <v>0</v>
      </c>
      <c r="J61" s="34">
        <f t="shared" si="12"/>
        <v>3.89</v>
      </c>
      <c r="K61" s="34">
        <f>TRUNC(F61*($I61+$J61),2)</f>
        <v>2389.6999999999998</v>
      </c>
      <c r="L61" s="35">
        <f>TRUNC(H61*($I61+$J61),2)</f>
        <v>2389.6999999999998</v>
      </c>
      <c r="N61" s="37">
        <v>0</v>
      </c>
      <c r="O61" s="37">
        <v>4.99</v>
      </c>
    </row>
    <row r="62" spans="1:15" x14ac:dyDescent="0.2">
      <c r="A62" s="20" t="s">
        <v>123</v>
      </c>
      <c r="B62" s="21"/>
      <c r="C62" s="21"/>
      <c r="D62" s="22" t="s">
        <v>47</v>
      </c>
      <c r="E62" s="21"/>
      <c r="F62" s="21"/>
      <c r="G62" s="21"/>
      <c r="H62" s="21"/>
      <c r="I62" s="23"/>
      <c r="J62" s="23"/>
      <c r="K62" s="24">
        <f>TRUNC(SUM(K63,K67,K76),2)</f>
        <v>24491.759999999998</v>
      </c>
      <c r="L62" s="25">
        <f>TRUNC(SUM(L63,L67,L76),2)</f>
        <v>24491.759999999998</v>
      </c>
      <c r="N62" s="46"/>
      <c r="O62" s="46"/>
    </row>
    <row r="63" spans="1:15" ht="13.5" x14ac:dyDescent="0.2">
      <c r="A63" s="49" t="s">
        <v>124</v>
      </c>
      <c r="B63" s="50"/>
      <c r="C63" s="50"/>
      <c r="D63" s="51" t="s">
        <v>125</v>
      </c>
      <c r="E63" s="50"/>
      <c r="F63" s="50"/>
      <c r="G63" s="50"/>
      <c r="H63" s="50"/>
      <c r="I63" s="52"/>
      <c r="J63" s="52"/>
      <c r="K63" s="53">
        <f>TRUNC(SUM(K64:K66),2)</f>
        <v>13512.37</v>
      </c>
      <c r="L63" s="54">
        <f>TRUNC(SUM(L64:L66),2)</f>
        <v>13512.37</v>
      </c>
      <c r="N63" s="46"/>
      <c r="O63" s="46"/>
    </row>
    <row r="64" spans="1:15" x14ac:dyDescent="0.25">
      <c r="A64" s="26" t="s">
        <v>126</v>
      </c>
      <c r="B64" s="27" t="s">
        <v>31</v>
      </c>
      <c r="C64" s="28">
        <v>50302</v>
      </c>
      <c r="D64" s="29" t="s">
        <v>127</v>
      </c>
      <c r="E64" s="30" t="s">
        <v>50</v>
      </c>
      <c r="F64" s="31">
        <v>129.5</v>
      </c>
      <c r="G64" s="32">
        <v>1</v>
      </c>
      <c r="H64" s="33">
        <v>129.5</v>
      </c>
      <c r="I64" s="34">
        <f t="shared" ref="I64:J66" si="13">TRUNC((N64*$O$9),2)</f>
        <v>25.7</v>
      </c>
      <c r="J64" s="34">
        <f t="shared" si="13"/>
        <v>27.31</v>
      </c>
      <c r="K64" s="34">
        <f>TRUNC(F64*($I64+$J64),2)</f>
        <v>6864.79</v>
      </c>
      <c r="L64" s="35">
        <f>TRUNC(H64*($I64+$J64),2)</f>
        <v>6864.79</v>
      </c>
      <c r="N64" s="37">
        <v>32.950000000000003</v>
      </c>
      <c r="O64" s="37">
        <v>35.020000000000003</v>
      </c>
    </row>
    <row r="65" spans="1:15" x14ac:dyDescent="0.25">
      <c r="A65" s="26" t="s">
        <v>128</v>
      </c>
      <c r="B65" s="27" t="s">
        <v>129</v>
      </c>
      <c r="C65" s="28">
        <v>95577</v>
      </c>
      <c r="D65" s="29" t="s">
        <v>130</v>
      </c>
      <c r="E65" s="30" t="s">
        <v>131</v>
      </c>
      <c r="F65" s="31">
        <v>554.54</v>
      </c>
      <c r="G65" s="32">
        <v>1</v>
      </c>
      <c r="H65" s="33">
        <v>554.54</v>
      </c>
      <c r="I65" s="34">
        <f t="shared" si="13"/>
        <v>7.96</v>
      </c>
      <c r="J65" s="34">
        <f t="shared" si="13"/>
        <v>0.7</v>
      </c>
      <c r="K65" s="34">
        <f>TRUNC(F65*($I65+$J65),2)</f>
        <v>4802.3100000000004</v>
      </c>
      <c r="L65" s="35">
        <f>TRUNC(H65*($I65+$J65),2)</f>
        <v>4802.3100000000004</v>
      </c>
      <c r="N65" s="37">
        <v>10.210000000000001</v>
      </c>
      <c r="O65" s="37">
        <v>0.9</v>
      </c>
    </row>
    <row r="66" spans="1:15" x14ac:dyDescent="0.25">
      <c r="A66" s="26" t="s">
        <v>132</v>
      </c>
      <c r="B66" s="27" t="s">
        <v>31</v>
      </c>
      <c r="C66" s="28">
        <v>52014</v>
      </c>
      <c r="D66" s="29" t="s">
        <v>133</v>
      </c>
      <c r="E66" s="30" t="s">
        <v>131</v>
      </c>
      <c r="F66" s="31">
        <v>146.44999999999999</v>
      </c>
      <c r="G66" s="32">
        <v>1</v>
      </c>
      <c r="H66" s="33">
        <v>146.44999999999999</v>
      </c>
      <c r="I66" s="34">
        <f t="shared" si="13"/>
        <v>10.67</v>
      </c>
      <c r="J66" s="34">
        <f t="shared" si="13"/>
        <v>1.93</v>
      </c>
      <c r="K66" s="34">
        <f>TRUNC(F66*($I66+$J66),2)</f>
        <v>1845.27</v>
      </c>
      <c r="L66" s="35">
        <f>TRUNC(H66*($I66+$J66),2)</f>
        <v>1845.27</v>
      </c>
      <c r="N66" s="37">
        <v>13.68</v>
      </c>
      <c r="O66" s="37">
        <v>2.48</v>
      </c>
    </row>
    <row r="67" spans="1:15" ht="13.5" x14ac:dyDescent="0.2">
      <c r="A67" s="49" t="s">
        <v>134</v>
      </c>
      <c r="B67" s="50"/>
      <c r="C67" s="50"/>
      <c r="D67" s="51" t="s">
        <v>135</v>
      </c>
      <c r="E67" s="50"/>
      <c r="F67" s="50"/>
      <c r="G67" s="50"/>
      <c r="H67" s="50"/>
      <c r="I67" s="52"/>
      <c r="J67" s="52"/>
      <c r="K67" s="53">
        <f>TRUNC(SUM(K68:K75),2)</f>
        <v>10913.45</v>
      </c>
      <c r="L67" s="54">
        <f>TRUNC(SUM(L68:L75),2)</f>
        <v>10913.45</v>
      </c>
      <c r="N67" s="46"/>
      <c r="O67" s="46"/>
    </row>
    <row r="68" spans="1:15" x14ac:dyDescent="0.25">
      <c r="A68" s="26" t="s">
        <v>136</v>
      </c>
      <c r="B68" s="27" t="s">
        <v>31</v>
      </c>
      <c r="C68" s="28">
        <v>50901</v>
      </c>
      <c r="D68" s="29" t="s">
        <v>137</v>
      </c>
      <c r="E68" s="30" t="s">
        <v>83</v>
      </c>
      <c r="F68" s="31">
        <v>16.89</v>
      </c>
      <c r="G68" s="32">
        <v>1</v>
      </c>
      <c r="H68" s="33">
        <v>16.89</v>
      </c>
      <c r="I68" s="34">
        <f t="shared" ref="I68:J75" si="14">TRUNC((N68*$O$9),2)</f>
        <v>0</v>
      </c>
      <c r="J68" s="34">
        <f t="shared" si="14"/>
        <v>31.6</v>
      </c>
      <c r="K68" s="34">
        <f t="shared" ref="K68:K75" si="15">TRUNC(F68*($I68+$J68),2)</f>
        <v>533.72</v>
      </c>
      <c r="L68" s="35">
        <f t="shared" ref="L68:L75" si="16">TRUNC(H68*($I68+$J68),2)</f>
        <v>533.72</v>
      </c>
      <c r="N68" s="37">
        <v>0</v>
      </c>
      <c r="O68" s="37">
        <v>40.520000000000003</v>
      </c>
    </row>
    <row r="69" spans="1:15" x14ac:dyDescent="0.25">
      <c r="A69" s="26" t="s">
        <v>138</v>
      </c>
      <c r="B69" s="27" t="s">
        <v>31</v>
      </c>
      <c r="C69" s="28">
        <v>50902</v>
      </c>
      <c r="D69" s="29" t="s">
        <v>139</v>
      </c>
      <c r="E69" s="30" t="s">
        <v>35</v>
      </c>
      <c r="F69" s="31">
        <v>17.64</v>
      </c>
      <c r="G69" s="32">
        <v>1</v>
      </c>
      <c r="H69" s="33">
        <v>17.64</v>
      </c>
      <c r="I69" s="34">
        <f t="shared" si="14"/>
        <v>0</v>
      </c>
      <c r="J69" s="34">
        <f t="shared" si="14"/>
        <v>3.89</v>
      </c>
      <c r="K69" s="34">
        <f t="shared" si="15"/>
        <v>68.61</v>
      </c>
      <c r="L69" s="35">
        <f t="shared" si="16"/>
        <v>68.61</v>
      </c>
      <c r="N69" s="37">
        <v>0</v>
      </c>
      <c r="O69" s="37">
        <v>4.99</v>
      </c>
    </row>
    <row r="70" spans="1:15" ht="25.5" x14ac:dyDescent="0.25">
      <c r="A70" s="26" t="s">
        <v>140</v>
      </c>
      <c r="B70" s="27" t="s">
        <v>129</v>
      </c>
      <c r="C70" s="28">
        <v>96616</v>
      </c>
      <c r="D70" s="29" t="s">
        <v>141</v>
      </c>
      <c r="E70" s="30" t="s">
        <v>83</v>
      </c>
      <c r="F70" s="31">
        <v>0.88</v>
      </c>
      <c r="G70" s="32">
        <v>1</v>
      </c>
      <c r="H70" s="33">
        <v>0.88</v>
      </c>
      <c r="I70" s="34">
        <f t="shared" si="14"/>
        <v>334.94</v>
      </c>
      <c r="J70" s="34">
        <f t="shared" si="14"/>
        <v>162.86000000000001</v>
      </c>
      <c r="K70" s="34">
        <f t="shared" si="15"/>
        <v>438.06</v>
      </c>
      <c r="L70" s="35">
        <f t="shared" si="16"/>
        <v>438.06</v>
      </c>
      <c r="N70" s="37">
        <v>429.42</v>
      </c>
      <c r="O70" s="37">
        <v>208.8</v>
      </c>
    </row>
    <row r="71" spans="1:15" ht="25.5" x14ac:dyDescent="0.25">
      <c r="A71" s="26" t="s">
        <v>142</v>
      </c>
      <c r="B71" s="27" t="s">
        <v>129</v>
      </c>
      <c r="C71" s="28">
        <v>94971</v>
      </c>
      <c r="D71" s="29" t="s">
        <v>143</v>
      </c>
      <c r="E71" s="30" t="s">
        <v>83</v>
      </c>
      <c r="F71" s="31">
        <v>16.89</v>
      </c>
      <c r="G71" s="32">
        <v>1</v>
      </c>
      <c r="H71" s="33">
        <v>16.89</v>
      </c>
      <c r="I71" s="34">
        <f t="shared" si="14"/>
        <v>337.06</v>
      </c>
      <c r="J71" s="34">
        <f t="shared" si="14"/>
        <v>35.83</v>
      </c>
      <c r="K71" s="34">
        <f t="shared" si="15"/>
        <v>6298.11</v>
      </c>
      <c r="L71" s="35">
        <f t="shared" si="16"/>
        <v>6298.11</v>
      </c>
      <c r="N71" s="37">
        <v>432.14</v>
      </c>
      <c r="O71" s="37">
        <v>45.94</v>
      </c>
    </row>
    <row r="72" spans="1:15" x14ac:dyDescent="0.25">
      <c r="A72" s="26" t="s">
        <v>144</v>
      </c>
      <c r="B72" s="27" t="s">
        <v>31</v>
      </c>
      <c r="C72" s="28">
        <v>51026</v>
      </c>
      <c r="D72" s="29" t="s">
        <v>145</v>
      </c>
      <c r="E72" s="30" t="s">
        <v>83</v>
      </c>
      <c r="F72" s="31">
        <v>16.89</v>
      </c>
      <c r="G72" s="32">
        <v>1</v>
      </c>
      <c r="H72" s="33">
        <v>16.89</v>
      </c>
      <c r="I72" s="34">
        <f t="shared" si="14"/>
        <v>7.0000000000000007E-2</v>
      </c>
      <c r="J72" s="34">
        <f t="shared" si="14"/>
        <v>29.42</v>
      </c>
      <c r="K72" s="34">
        <f t="shared" si="15"/>
        <v>498.08</v>
      </c>
      <c r="L72" s="35">
        <f t="shared" si="16"/>
        <v>498.08</v>
      </c>
      <c r="N72" s="37">
        <v>0.1</v>
      </c>
      <c r="O72" s="37">
        <v>37.729999999999997</v>
      </c>
    </row>
    <row r="73" spans="1:15" x14ac:dyDescent="0.25">
      <c r="A73" s="26" t="s">
        <v>146</v>
      </c>
      <c r="B73" s="27" t="s">
        <v>31</v>
      </c>
      <c r="C73" s="28">
        <v>52014</v>
      </c>
      <c r="D73" s="29" t="s">
        <v>133</v>
      </c>
      <c r="E73" s="30" t="s">
        <v>131</v>
      </c>
      <c r="F73" s="31">
        <v>171</v>
      </c>
      <c r="G73" s="32">
        <v>1</v>
      </c>
      <c r="H73" s="33">
        <v>171</v>
      </c>
      <c r="I73" s="34">
        <f t="shared" si="14"/>
        <v>10.67</v>
      </c>
      <c r="J73" s="34">
        <f t="shared" si="14"/>
        <v>1.93</v>
      </c>
      <c r="K73" s="34">
        <f t="shared" si="15"/>
        <v>2154.6</v>
      </c>
      <c r="L73" s="35">
        <f t="shared" si="16"/>
        <v>2154.6</v>
      </c>
      <c r="N73" s="37">
        <v>13.68</v>
      </c>
      <c r="O73" s="37">
        <v>2.48</v>
      </c>
    </row>
    <row r="74" spans="1:15" x14ac:dyDescent="0.25">
      <c r="A74" s="26" t="s">
        <v>147</v>
      </c>
      <c r="B74" s="27" t="s">
        <v>31</v>
      </c>
      <c r="C74" s="28">
        <v>52004</v>
      </c>
      <c r="D74" s="29" t="s">
        <v>148</v>
      </c>
      <c r="E74" s="30" t="s">
        <v>131</v>
      </c>
      <c r="F74" s="31">
        <v>36.5</v>
      </c>
      <c r="G74" s="32">
        <v>1</v>
      </c>
      <c r="H74" s="33">
        <v>36.5</v>
      </c>
      <c r="I74" s="34">
        <f t="shared" si="14"/>
        <v>7.85</v>
      </c>
      <c r="J74" s="34">
        <f t="shared" si="14"/>
        <v>2.19</v>
      </c>
      <c r="K74" s="34">
        <f t="shared" si="15"/>
        <v>366.46</v>
      </c>
      <c r="L74" s="35">
        <f t="shared" si="16"/>
        <v>366.46</v>
      </c>
      <c r="N74" s="37">
        <v>10.07</v>
      </c>
      <c r="O74" s="37">
        <v>2.82</v>
      </c>
    </row>
    <row r="75" spans="1:15" x14ac:dyDescent="0.25">
      <c r="A75" s="26" t="s">
        <v>149</v>
      </c>
      <c r="B75" s="27" t="s">
        <v>31</v>
      </c>
      <c r="C75" s="28">
        <v>52005</v>
      </c>
      <c r="D75" s="29" t="s">
        <v>150</v>
      </c>
      <c r="E75" s="30" t="s">
        <v>131</v>
      </c>
      <c r="F75" s="31">
        <v>57.3</v>
      </c>
      <c r="G75" s="32">
        <v>1</v>
      </c>
      <c r="H75" s="33">
        <v>57.3</v>
      </c>
      <c r="I75" s="34">
        <f t="shared" si="14"/>
        <v>7.51</v>
      </c>
      <c r="J75" s="34">
        <f t="shared" si="14"/>
        <v>2.19</v>
      </c>
      <c r="K75" s="34">
        <f t="shared" si="15"/>
        <v>555.80999999999995</v>
      </c>
      <c r="L75" s="35">
        <f t="shared" si="16"/>
        <v>555.80999999999995</v>
      </c>
      <c r="N75" s="37">
        <v>9.6300000000000008</v>
      </c>
      <c r="O75" s="37">
        <v>2.82</v>
      </c>
    </row>
    <row r="76" spans="1:15" ht="13.5" x14ac:dyDescent="0.2">
      <c r="A76" s="49" t="s">
        <v>151</v>
      </c>
      <c r="B76" s="50"/>
      <c r="C76" s="50"/>
      <c r="D76" s="51" t="s">
        <v>152</v>
      </c>
      <c r="E76" s="50"/>
      <c r="F76" s="50"/>
      <c r="G76" s="50"/>
      <c r="H76" s="50"/>
      <c r="I76" s="52"/>
      <c r="J76" s="52"/>
      <c r="K76" s="53">
        <f t="shared" ref="K76:L110" si="17">TRUNC(SUM(K77),2)</f>
        <v>65.94</v>
      </c>
      <c r="L76" s="54">
        <f t="shared" si="17"/>
        <v>65.94</v>
      </c>
      <c r="N76" s="46"/>
      <c r="O76" s="46"/>
    </row>
    <row r="77" spans="1:15" x14ac:dyDescent="0.25">
      <c r="A77" s="26" t="s">
        <v>153</v>
      </c>
      <c r="B77" s="27" t="s">
        <v>31</v>
      </c>
      <c r="C77" s="28">
        <v>50251</v>
      </c>
      <c r="D77" s="29" t="s">
        <v>154</v>
      </c>
      <c r="E77" s="30" t="s">
        <v>27</v>
      </c>
      <c r="F77" s="31">
        <v>6</v>
      </c>
      <c r="G77" s="32">
        <v>1</v>
      </c>
      <c r="H77" s="33">
        <v>6</v>
      </c>
      <c r="I77" s="34">
        <f>TRUNC((N77*$O$9),2)</f>
        <v>10.99</v>
      </c>
      <c r="J77" s="34">
        <f>TRUNC((O77*$O$9),2)</f>
        <v>0</v>
      </c>
      <c r="K77" s="34">
        <f>TRUNC(F77*($I77+$J77),2)</f>
        <v>65.94</v>
      </c>
      <c r="L77" s="35">
        <f>TRUNC(H77*($I77+$J77),2)</f>
        <v>65.94</v>
      </c>
      <c r="N77" s="37">
        <v>14.09</v>
      </c>
      <c r="O77" s="37">
        <v>0</v>
      </c>
    </row>
    <row r="78" spans="1:15" x14ac:dyDescent="0.2">
      <c r="A78" s="20" t="s">
        <v>155</v>
      </c>
      <c r="B78" s="21"/>
      <c r="C78" s="21"/>
      <c r="D78" s="22" t="s">
        <v>156</v>
      </c>
      <c r="E78" s="21"/>
      <c r="F78" s="21"/>
      <c r="G78" s="21"/>
      <c r="H78" s="21"/>
      <c r="I78" s="23"/>
      <c r="J78" s="23"/>
      <c r="K78" s="24">
        <f>TRUNC(SUM(K79,K89,K95,K101,K110),2)</f>
        <v>47031.95</v>
      </c>
      <c r="L78" s="25">
        <f>TRUNC(SUM(L79,L89,L95,L101,L110),2)</f>
        <v>47031.95</v>
      </c>
      <c r="N78" s="46"/>
      <c r="O78" s="46"/>
    </row>
    <row r="79" spans="1:15" ht="13.5" x14ac:dyDescent="0.2">
      <c r="A79" s="49" t="s">
        <v>157</v>
      </c>
      <c r="B79" s="50"/>
      <c r="C79" s="50"/>
      <c r="D79" s="51" t="s">
        <v>158</v>
      </c>
      <c r="E79" s="50"/>
      <c r="F79" s="50"/>
      <c r="G79" s="50"/>
      <c r="H79" s="50"/>
      <c r="I79" s="52"/>
      <c r="J79" s="52"/>
      <c r="K79" s="53">
        <f>TRUNC(SUM(K80:K88),2)</f>
        <v>11112.86</v>
      </c>
      <c r="L79" s="54">
        <f>TRUNC(SUM(L80:L88),2)</f>
        <v>11112.86</v>
      </c>
      <c r="N79" s="46"/>
      <c r="O79" s="46"/>
    </row>
    <row r="80" spans="1:15" x14ac:dyDescent="0.25">
      <c r="A80" s="26" t="s">
        <v>159</v>
      </c>
      <c r="B80" s="27" t="s">
        <v>31</v>
      </c>
      <c r="C80" s="28">
        <v>40101</v>
      </c>
      <c r="D80" s="29" t="s">
        <v>108</v>
      </c>
      <c r="E80" s="30" t="s">
        <v>83</v>
      </c>
      <c r="F80" s="31">
        <v>19.53</v>
      </c>
      <c r="G80" s="32">
        <v>1</v>
      </c>
      <c r="H80" s="33">
        <v>19.53</v>
      </c>
      <c r="I80" s="34">
        <f t="shared" ref="I80:J88" si="18">TRUNC((N80*$O$9),2)</f>
        <v>0</v>
      </c>
      <c r="J80" s="34">
        <f t="shared" si="18"/>
        <v>24.96</v>
      </c>
      <c r="K80" s="34">
        <f t="shared" ref="K80:K88" si="19">TRUNC(F80*($I80+$J80),2)</f>
        <v>487.46</v>
      </c>
      <c r="L80" s="35">
        <f t="shared" ref="L80:L88" si="20">TRUNC(H80*($I80+$J80),2)</f>
        <v>487.46</v>
      </c>
      <c r="N80" s="37">
        <v>0</v>
      </c>
      <c r="O80" s="37">
        <v>32</v>
      </c>
    </row>
    <row r="81" spans="1:15" x14ac:dyDescent="0.25">
      <c r="A81" s="26" t="s">
        <v>160</v>
      </c>
      <c r="B81" s="27" t="s">
        <v>31</v>
      </c>
      <c r="C81" s="28">
        <v>50902</v>
      </c>
      <c r="D81" s="29" t="s">
        <v>139</v>
      </c>
      <c r="E81" s="30" t="s">
        <v>35</v>
      </c>
      <c r="F81" s="31">
        <v>20.92</v>
      </c>
      <c r="G81" s="32">
        <v>1</v>
      </c>
      <c r="H81" s="33">
        <v>20.92</v>
      </c>
      <c r="I81" s="34">
        <f t="shared" si="18"/>
        <v>0</v>
      </c>
      <c r="J81" s="34">
        <f t="shared" si="18"/>
        <v>3.89</v>
      </c>
      <c r="K81" s="34">
        <f t="shared" si="19"/>
        <v>81.37</v>
      </c>
      <c r="L81" s="35">
        <f t="shared" si="20"/>
        <v>81.37</v>
      </c>
      <c r="N81" s="37">
        <v>0</v>
      </c>
      <c r="O81" s="37">
        <v>4.99</v>
      </c>
    </row>
    <row r="82" spans="1:15" ht="25.5" x14ac:dyDescent="0.25">
      <c r="A82" s="26" t="s">
        <v>161</v>
      </c>
      <c r="B82" s="27" t="s">
        <v>129</v>
      </c>
      <c r="C82" s="28">
        <v>96616</v>
      </c>
      <c r="D82" s="29" t="s">
        <v>141</v>
      </c>
      <c r="E82" s="30" t="s">
        <v>83</v>
      </c>
      <c r="F82" s="31">
        <v>1.05</v>
      </c>
      <c r="G82" s="32">
        <v>1</v>
      </c>
      <c r="H82" s="33">
        <v>1.05</v>
      </c>
      <c r="I82" s="34">
        <f t="shared" si="18"/>
        <v>334.94</v>
      </c>
      <c r="J82" s="34">
        <f t="shared" si="18"/>
        <v>162.86000000000001</v>
      </c>
      <c r="K82" s="34">
        <f t="shared" si="19"/>
        <v>522.69000000000005</v>
      </c>
      <c r="L82" s="35">
        <f t="shared" si="20"/>
        <v>522.69000000000005</v>
      </c>
      <c r="N82" s="37">
        <v>429.42</v>
      </c>
      <c r="O82" s="37">
        <v>208.8</v>
      </c>
    </row>
    <row r="83" spans="1:15" x14ac:dyDescent="0.25">
      <c r="A83" s="26" t="s">
        <v>162</v>
      </c>
      <c r="B83" s="27" t="s">
        <v>31</v>
      </c>
      <c r="C83" s="28">
        <v>60191</v>
      </c>
      <c r="D83" s="29" t="s">
        <v>163</v>
      </c>
      <c r="E83" s="30" t="s">
        <v>35</v>
      </c>
      <c r="F83" s="31">
        <v>111.6</v>
      </c>
      <c r="G83" s="32">
        <v>1</v>
      </c>
      <c r="H83" s="33">
        <v>111.6</v>
      </c>
      <c r="I83" s="34">
        <f t="shared" si="18"/>
        <v>18.059999999999999</v>
      </c>
      <c r="J83" s="34">
        <f t="shared" si="18"/>
        <v>8.4</v>
      </c>
      <c r="K83" s="34">
        <f t="shared" si="19"/>
        <v>2952.93</v>
      </c>
      <c r="L83" s="35">
        <f t="shared" si="20"/>
        <v>2952.93</v>
      </c>
      <c r="N83" s="37">
        <v>23.16</v>
      </c>
      <c r="O83" s="37">
        <v>10.77</v>
      </c>
    </row>
    <row r="84" spans="1:15" ht="25.5" x14ac:dyDescent="0.25">
      <c r="A84" s="26" t="s">
        <v>164</v>
      </c>
      <c r="B84" s="27" t="s">
        <v>129</v>
      </c>
      <c r="C84" s="28">
        <v>94971</v>
      </c>
      <c r="D84" s="29" t="s">
        <v>143</v>
      </c>
      <c r="E84" s="30" t="s">
        <v>83</v>
      </c>
      <c r="F84" s="31">
        <v>8.3699999999999992</v>
      </c>
      <c r="G84" s="32">
        <v>1</v>
      </c>
      <c r="H84" s="33">
        <v>8.3699999999999992</v>
      </c>
      <c r="I84" s="34">
        <f t="shared" si="18"/>
        <v>337.06</v>
      </c>
      <c r="J84" s="34">
        <f t="shared" si="18"/>
        <v>35.83</v>
      </c>
      <c r="K84" s="34">
        <f t="shared" si="19"/>
        <v>3121.08</v>
      </c>
      <c r="L84" s="35">
        <f t="shared" si="20"/>
        <v>3121.08</v>
      </c>
      <c r="N84" s="37">
        <v>432.14</v>
      </c>
      <c r="O84" s="37">
        <v>45.94</v>
      </c>
    </row>
    <row r="85" spans="1:15" x14ac:dyDescent="0.25">
      <c r="A85" s="26" t="s">
        <v>165</v>
      </c>
      <c r="B85" s="27" t="s">
        <v>31</v>
      </c>
      <c r="C85" s="28">
        <v>60801</v>
      </c>
      <c r="D85" s="29" t="s">
        <v>166</v>
      </c>
      <c r="E85" s="30" t="s">
        <v>83</v>
      </c>
      <c r="F85" s="31">
        <v>8.3699999999999992</v>
      </c>
      <c r="G85" s="32">
        <v>1</v>
      </c>
      <c r="H85" s="33">
        <v>8.3699999999999992</v>
      </c>
      <c r="I85" s="34">
        <f t="shared" si="18"/>
        <v>0</v>
      </c>
      <c r="J85" s="34">
        <f t="shared" si="18"/>
        <v>35.31</v>
      </c>
      <c r="K85" s="34">
        <f t="shared" si="19"/>
        <v>295.54000000000002</v>
      </c>
      <c r="L85" s="35">
        <f t="shared" si="20"/>
        <v>295.54000000000002</v>
      </c>
      <c r="N85" s="37">
        <v>0</v>
      </c>
      <c r="O85" s="37">
        <v>45.27</v>
      </c>
    </row>
    <row r="86" spans="1:15" x14ac:dyDescent="0.25">
      <c r="A86" s="26" t="s">
        <v>167</v>
      </c>
      <c r="B86" s="27" t="s">
        <v>31</v>
      </c>
      <c r="C86" s="28">
        <v>40902</v>
      </c>
      <c r="D86" s="29" t="s">
        <v>110</v>
      </c>
      <c r="E86" s="30" t="s">
        <v>83</v>
      </c>
      <c r="F86" s="31">
        <v>11.16</v>
      </c>
      <c r="G86" s="32">
        <v>1</v>
      </c>
      <c r="H86" s="33">
        <v>11.16</v>
      </c>
      <c r="I86" s="34">
        <f t="shared" si="18"/>
        <v>0</v>
      </c>
      <c r="J86" s="34">
        <f t="shared" si="18"/>
        <v>16.53</v>
      </c>
      <c r="K86" s="34">
        <f t="shared" si="19"/>
        <v>184.47</v>
      </c>
      <c r="L86" s="35">
        <f t="shared" si="20"/>
        <v>184.47</v>
      </c>
      <c r="N86" s="37">
        <v>0</v>
      </c>
      <c r="O86" s="37">
        <v>21.2</v>
      </c>
    </row>
    <row r="87" spans="1:15" x14ac:dyDescent="0.25">
      <c r="A87" s="26" t="s">
        <v>168</v>
      </c>
      <c r="B87" s="27" t="s">
        <v>31</v>
      </c>
      <c r="C87" s="28">
        <v>52004</v>
      </c>
      <c r="D87" s="29" t="s">
        <v>148</v>
      </c>
      <c r="E87" s="30" t="s">
        <v>131</v>
      </c>
      <c r="F87" s="31">
        <v>219.1</v>
      </c>
      <c r="G87" s="32">
        <v>1</v>
      </c>
      <c r="H87" s="33">
        <v>219.1</v>
      </c>
      <c r="I87" s="34">
        <f t="shared" si="18"/>
        <v>7.85</v>
      </c>
      <c r="J87" s="34">
        <f t="shared" si="18"/>
        <v>2.19</v>
      </c>
      <c r="K87" s="34">
        <f t="shared" si="19"/>
        <v>2199.7600000000002</v>
      </c>
      <c r="L87" s="35">
        <f t="shared" si="20"/>
        <v>2199.7600000000002</v>
      </c>
      <c r="N87" s="37">
        <v>10.07</v>
      </c>
      <c r="O87" s="37">
        <v>2.82</v>
      </c>
    </row>
    <row r="88" spans="1:15" x14ac:dyDescent="0.25">
      <c r="A88" s="26" t="s">
        <v>169</v>
      </c>
      <c r="B88" s="27" t="s">
        <v>31</v>
      </c>
      <c r="C88" s="28">
        <v>52014</v>
      </c>
      <c r="D88" s="29" t="s">
        <v>133</v>
      </c>
      <c r="E88" s="30" t="s">
        <v>131</v>
      </c>
      <c r="F88" s="31">
        <v>100.6</v>
      </c>
      <c r="G88" s="32">
        <v>1</v>
      </c>
      <c r="H88" s="33">
        <v>100.6</v>
      </c>
      <c r="I88" s="34">
        <f t="shared" si="18"/>
        <v>10.67</v>
      </c>
      <c r="J88" s="34">
        <f t="shared" si="18"/>
        <v>1.93</v>
      </c>
      <c r="K88" s="34">
        <f t="shared" si="19"/>
        <v>1267.56</v>
      </c>
      <c r="L88" s="35">
        <f t="shared" si="20"/>
        <v>1267.56</v>
      </c>
      <c r="N88" s="37">
        <v>13.68</v>
      </c>
      <c r="O88" s="37">
        <v>2.48</v>
      </c>
    </row>
    <row r="89" spans="1:15" ht="13.5" x14ac:dyDescent="0.2">
      <c r="A89" s="49" t="s">
        <v>170</v>
      </c>
      <c r="B89" s="50"/>
      <c r="C89" s="50"/>
      <c r="D89" s="51" t="s">
        <v>171</v>
      </c>
      <c r="E89" s="50"/>
      <c r="F89" s="50"/>
      <c r="G89" s="50"/>
      <c r="H89" s="50"/>
      <c r="I89" s="52"/>
      <c r="J89" s="52"/>
      <c r="K89" s="53">
        <f>TRUNC(SUM(K90:K94),2)</f>
        <v>21015.56</v>
      </c>
      <c r="L89" s="54">
        <f>TRUNC(SUM(L90:L94),2)</f>
        <v>21015.56</v>
      </c>
      <c r="N89" s="46"/>
      <c r="O89" s="46"/>
    </row>
    <row r="90" spans="1:15" x14ac:dyDescent="0.25">
      <c r="A90" s="26" t="s">
        <v>172</v>
      </c>
      <c r="B90" s="27" t="s">
        <v>31</v>
      </c>
      <c r="C90" s="28">
        <v>60205</v>
      </c>
      <c r="D90" s="29" t="s">
        <v>173</v>
      </c>
      <c r="E90" s="30" t="s">
        <v>35</v>
      </c>
      <c r="F90" s="31">
        <v>168.18</v>
      </c>
      <c r="G90" s="32">
        <v>1</v>
      </c>
      <c r="H90" s="33">
        <v>168.18</v>
      </c>
      <c r="I90" s="34">
        <f t="shared" ref="I90:J94" si="21">TRUNC((N90*$O$9),2)</f>
        <v>27.37</v>
      </c>
      <c r="J90" s="34">
        <f t="shared" si="21"/>
        <v>17.12</v>
      </c>
      <c r="K90" s="34">
        <f>TRUNC(F90*($I90+$J90),2)</f>
        <v>7482.32</v>
      </c>
      <c r="L90" s="35">
        <f>TRUNC(H90*($I90+$J90),2)</f>
        <v>7482.32</v>
      </c>
      <c r="N90" s="37">
        <v>35.1</v>
      </c>
      <c r="O90" s="37">
        <v>21.96</v>
      </c>
    </row>
    <row r="91" spans="1:15" ht="25.5" x14ac:dyDescent="0.25">
      <c r="A91" s="26" t="s">
        <v>174</v>
      </c>
      <c r="B91" s="27" t="s">
        <v>129</v>
      </c>
      <c r="C91" s="28">
        <v>94971</v>
      </c>
      <c r="D91" s="29" t="s">
        <v>143</v>
      </c>
      <c r="E91" s="30" t="s">
        <v>83</v>
      </c>
      <c r="F91" s="31">
        <v>11.35</v>
      </c>
      <c r="G91" s="32">
        <v>1</v>
      </c>
      <c r="H91" s="33">
        <v>11.35</v>
      </c>
      <c r="I91" s="34">
        <f t="shared" si="21"/>
        <v>337.06</v>
      </c>
      <c r="J91" s="34">
        <f t="shared" si="21"/>
        <v>35.83</v>
      </c>
      <c r="K91" s="34">
        <f>TRUNC(F91*($I91+$J91),2)</f>
        <v>4232.3</v>
      </c>
      <c r="L91" s="35">
        <f>TRUNC(H91*($I91+$J91),2)</f>
        <v>4232.3</v>
      </c>
      <c r="N91" s="37">
        <v>432.14</v>
      </c>
      <c r="O91" s="37">
        <v>45.94</v>
      </c>
    </row>
    <row r="92" spans="1:15" x14ac:dyDescent="0.25">
      <c r="A92" s="26" t="s">
        <v>175</v>
      </c>
      <c r="B92" s="27" t="s">
        <v>31</v>
      </c>
      <c r="C92" s="28">
        <v>60801</v>
      </c>
      <c r="D92" s="29" t="s">
        <v>166</v>
      </c>
      <c r="E92" s="30" t="s">
        <v>83</v>
      </c>
      <c r="F92" s="31">
        <v>11.35</v>
      </c>
      <c r="G92" s="32">
        <v>1</v>
      </c>
      <c r="H92" s="33">
        <v>11.35</v>
      </c>
      <c r="I92" s="34">
        <f t="shared" si="21"/>
        <v>0</v>
      </c>
      <c r="J92" s="34">
        <f t="shared" si="21"/>
        <v>35.31</v>
      </c>
      <c r="K92" s="34">
        <f>TRUNC(F92*($I92+$J92),2)</f>
        <v>400.76</v>
      </c>
      <c r="L92" s="35">
        <f>TRUNC(H92*($I92+$J92),2)</f>
        <v>400.76</v>
      </c>
      <c r="N92" s="37">
        <v>0</v>
      </c>
      <c r="O92" s="37">
        <v>45.27</v>
      </c>
    </row>
    <row r="93" spans="1:15" x14ac:dyDescent="0.25">
      <c r="A93" s="26" t="s">
        <v>176</v>
      </c>
      <c r="B93" s="27" t="s">
        <v>31</v>
      </c>
      <c r="C93" s="28">
        <v>52005</v>
      </c>
      <c r="D93" s="29" t="s">
        <v>150</v>
      </c>
      <c r="E93" s="30" t="s">
        <v>131</v>
      </c>
      <c r="F93" s="31">
        <v>612.5</v>
      </c>
      <c r="G93" s="32">
        <v>1</v>
      </c>
      <c r="H93" s="33">
        <v>612.5</v>
      </c>
      <c r="I93" s="34">
        <f t="shared" si="21"/>
        <v>7.51</v>
      </c>
      <c r="J93" s="34">
        <f t="shared" si="21"/>
        <v>2.19</v>
      </c>
      <c r="K93" s="34">
        <f>TRUNC(F93*($I93+$J93),2)</f>
        <v>5941.25</v>
      </c>
      <c r="L93" s="35">
        <f>TRUNC(H93*($I93+$J93),2)</f>
        <v>5941.25</v>
      </c>
      <c r="N93" s="37">
        <v>9.6300000000000008</v>
      </c>
      <c r="O93" s="37">
        <v>2.82</v>
      </c>
    </row>
    <row r="94" spans="1:15" ht="25.5" x14ac:dyDescent="0.25">
      <c r="A94" s="26" t="s">
        <v>177</v>
      </c>
      <c r="B94" s="27" t="s">
        <v>129</v>
      </c>
      <c r="C94" s="28">
        <v>92759</v>
      </c>
      <c r="D94" s="29" t="s">
        <v>178</v>
      </c>
      <c r="E94" s="30" t="s">
        <v>131</v>
      </c>
      <c r="F94" s="31">
        <v>264.89999999999998</v>
      </c>
      <c r="G94" s="32">
        <v>1</v>
      </c>
      <c r="H94" s="33">
        <v>264.89999999999998</v>
      </c>
      <c r="I94" s="34">
        <f t="shared" si="21"/>
        <v>8.1999999999999993</v>
      </c>
      <c r="J94" s="34">
        <f t="shared" si="21"/>
        <v>2.97</v>
      </c>
      <c r="K94" s="34">
        <f>TRUNC(F94*($I94+$J94),2)</f>
        <v>2958.93</v>
      </c>
      <c r="L94" s="35">
        <f>TRUNC(H94*($I94+$J94),2)</f>
        <v>2958.93</v>
      </c>
      <c r="N94" s="37">
        <v>10.52</v>
      </c>
      <c r="O94" s="37">
        <v>3.82</v>
      </c>
    </row>
    <row r="95" spans="1:15" ht="13.5" x14ac:dyDescent="0.2">
      <c r="A95" s="49" t="s">
        <v>179</v>
      </c>
      <c r="B95" s="50"/>
      <c r="C95" s="50"/>
      <c r="D95" s="51" t="s">
        <v>180</v>
      </c>
      <c r="E95" s="50"/>
      <c r="F95" s="50"/>
      <c r="G95" s="50"/>
      <c r="H95" s="50"/>
      <c r="I95" s="52"/>
      <c r="J95" s="52"/>
      <c r="K95" s="53">
        <f>TRUNC(SUM(K96:K100),2)</f>
        <v>1205.92</v>
      </c>
      <c r="L95" s="54">
        <f>TRUNC(SUM(L96:L100),2)</f>
        <v>1205.92</v>
      </c>
      <c r="N95" s="46"/>
      <c r="O95" s="46"/>
    </row>
    <row r="96" spans="1:15" x14ac:dyDescent="0.25">
      <c r="A96" s="26" t="s">
        <v>181</v>
      </c>
      <c r="B96" s="27" t="s">
        <v>31</v>
      </c>
      <c r="C96" s="28">
        <v>60205</v>
      </c>
      <c r="D96" s="29" t="s">
        <v>173</v>
      </c>
      <c r="E96" s="30" t="s">
        <v>35</v>
      </c>
      <c r="F96" s="31">
        <v>5.0999999999999996</v>
      </c>
      <c r="G96" s="32">
        <v>1</v>
      </c>
      <c r="H96" s="33">
        <v>5.0999999999999996</v>
      </c>
      <c r="I96" s="34">
        <f t="shared" ref="I96:J100" si="22">TRUNC((N96*$O$9),2)</f>
        <v>27.37</v>
      </c>
      <c r="J96" s="34">
        <f t="shared" si="22"/>
        <v>17.12</v>
      </c>
      <c r="K96" s="34">
        <f>TRUNC(F96*($I96+$J96),2)</f>
        <v>226.89</v>
      </c>
      <c r="L96" s="35">
        <f>TRUNC(H96*($I96+$J96),2)</f>
        <v>226.89</v>
      </c>
      <c r="N96" s="37">
        <v>35.1</v>
      </c>
      <c r="O96" s="37">
        <v>21.96</v>
      </c>
    </row>
    <row r="97" spans="1:15" ht="25.5" x14ac:dyDescent="0.25">
      <c r="A97" s="26" t="s">
        <v>182</v>
      </c>
      <c r="B97" s="27" t="s">
        <v>129</v>
      </c>
      <c r="C97" s="28">
        <v>94971</v>
      </c>
      <c r="D97" s="29" t="s">
        <v>143</v>
      </c>
      <c r="E97" s="30" t="s">
        <v>83</v>
      </c>
      <c r="F97" s="31">
        <v>0.5</v>
      </c>
      <c r="G97" s="32">
        <v>1</v>
      </c>
      <c r="H97" s="33">
        <v>0.5</v>
      </c>
      <c r="I97" s="34">
        <f t="shared" si="22"/>
        <v>337.06</v>
      </c>
      <c r="J97" s="34">
        <f t="shared" si="22"/>
        <v>35.83</v>
      </c>
      <c r="K97" s="34">
        <f>TRUNC(F97*($I97+$J97),2)</f>
        <v>186.44</v>
      </c>
      <c r="L97" s="35">
        <f>TRUNC(H97*($I97+$J97),2)</f>
        <v>186.44</v>
      </c>
      <c r="N97" s="37">
        <v>432.14</v>
      </c>
      <c r="O97" s="37">
        <v>45.94</v>
      </c>
    </row>
    <row r="98" spans="1:15" x14ac:dyDescent="0.25">
      <c r="A98" s="26" t="s">
        <v>183</v>
      </c>
      <c r="B98" s="27" t="s">
        <v>31</v>
      </c>
      <c r="C98" s="28">
        <v>60801</v>
      </c>
      <c r="D98" s="29" t="s">
        <v>166</v>
      </c>
      <c r="E98" s="30" t="s">
        <v>83</v>
      </c>
      <c r="F98" s="31">
        <v>0.5</v>
      </c>
      <c r="G98" s="32">
        <v>1</v>
      </c>
      <c r="H98" s="33">
        <v>0.5</v>
      </c>
      <c r="I98" s="34">
        <f t="shared" si="22"/>
        <v>0</v>
      </c>
      <c r="J98" s="34">
        <f t="shared" si="22"/>
        <v>35.31</v>
      </c>
      <c r="K98" s="34">
        <f>TRUNC(F98*($I98+$J98),2)</f>
        <v>17.649999999999999</v>
      </c>
      <c r="L98" s="35">
        <f>TRUNC(H98*($I98+$J98),2)</f>
        <v>17.649999999999999</v>
      </c>
      <c r="N98" s="37">
        <v>0</v>
      </c>
      <c r="O98" s="37">
        <v>45.27</v>
      </c>
    </row>
    <row r="99" spans="1:15" x14ac:dyDescent="0.25">
      <c r="A99" s="26" t="s">
        <v>184</v>
      </c>
      <c r="B99" s="27" t="s">
        <v>31</v>
      </c>
      <c r="C99" s="28">
        <v>52005</v>
      </c>
      <c r="D99" s="29" t="s">
        <v>150</v>
      </c>
      <c r="E99" s="30" t="s">
        <v>131</v>
      </c>
      <c r="F99" s="31">
        <v>60.73</v>
      </c>
      <c r="G99" s="32">
        <v>1</v>
      </c>
      <c r="H99" s="33">
        <v>60.73</v>
      </c>
      <c r="I99" s="34">
        <f t="shared" si="22"/>
        <v>7.51</v>
      </c>
      <c r="J99" s="34">
        <f t="shared" si="22"/>
        <v>2.19</v>
      </c>
      <c r="K99" s="34">
        <f>TRUNC(F99*($I99+$J99),2)</f>
        <v>589.08000000000004</v>
      </c>
      <c r="L99" s="35">
        <f>TRUNC(H99*($I99+$J99),2)</f>
        <v>589.08000000000004</v>
      </c>
      <c r="N99" s="37">
        <v>9.6300000000000008</v>
      </c>
      <c r="O99" s="37">
        <v>2.82</v>
      </c>
    </row>
    <row r="100" spans="1:15" ht="25.5" x14ac:dyDescent="0.25">
      <c r="A100" s="26" t="s">
        <v>185</v>
      </c>
      <c r="B100" s="27" t="s">
        <v>129</v>
      </c>
      <c r="C100" s="28">
        <v>92759</v>
      </c>
      <c r="D100" s="29" t="s">
        <v>178</v>
      </c>
      <c r="E100" s="30" t="s">
        <v>131</v>
      </c>
      <c r="F100" s="31">
        <v>16.64</v>
      </c>
      <c r="G100" s="32">
        <v>1</v>
      </c>
      <c r="H100" s="33">
        <v>16.64</v>
      </c>
      <c r="I100" s="34">
        <f t="shared" si="22"/>
        <v>8.1999999999999993</v>
      </c>
      <c r="J100" s="34">
        <f t="shared" si="22"/>
        <v>2.97</v>
      </c>
      <c r="K100" s="34">
        <f>TRUNC(F100*($I100+$J100),2)</f>
        <v>185.86</v>
      </c>
      <c r="L100" s="35">
        <f>TRUNC(H100*($I100+$J100),2)</f>
        <v>185.86</v>
      </c>
      <c r="N100" s="37">
        <v>10.52</v>
      </c>
      <c r="O100" s="37">
        <v>3.82</v>
      </c>
    </row>
    <row r="101" spans="1:15" ht="13.5" x14ac:dyDescent="0.2">
      <c r="A101" s="49" t="s">
        <v>186</v>
      </c>
      <c r="B101" s="50"/>
      <c r="C101" s="50"/>
      <c r="D101" s="51" t="s">
        <v>187</v>
      </c>
      <c r="E101" s="50"/>
      <c r="F101" s="50"/>
      <c r="G101" s="50"/>
      <c r="H101" s="50"/>
      <c r="I101" s="52"/>
      <c r="J101" s="52"/>
      <c r="K101" s="53">
        <f>TRUNC(SUM(K102:K109),2)</f>
        <v>13499.79</v>
      </c>
      <c r="L101" s="54">
        <f>TRUNC(SUM(L102:L109),2)</f>
        <v>13499.79</v>
      </c>
      <c r="N101" s="46"/>
      <c r="O101" s="46"/>
    </row>
    <row r="102" spans="1:15" x14ac:dyDescent="0.25">
      <c r="A102" s="26" t="s">
        <v>188</v>
      </c>
      <c r="B102" s="27" t="s">
        <v>31</v>
      </c>
      <c r="C102" s="28">
        <v>60205</v>
      </c>
      <c r="D102" s="29" t="s">
        <v>173</v>
      </c>
      <c r="E102" s="30" t="s">
        <v>35</v>
      </c>
      <c r="F102" s="31">
        <v>120.78</v>
      </c>
      <c r="G102" s="32">
        <v>1</v>
      </c>
      <c r="H102" s="33">
        <v>120.78</v>
      </c>
      <c r="I102" s="34">
        <f t="shared" ref="I102:J109" si="23">TRUNC((N102*$O$9),2)</f>
        <v>27.37</v>
      </c>
      <c r="J102" s="34">
        <f t="shared" si="23"/>
        <v>17.12</v>
      </c>
      <c r="K102" s="34">
        <f t="shared" ref="K102:K109" si="24">TRUNC(F102*($I102+$J102),2)</f>
        <v>5373.5</v>
      </c>
      <c r="L102" s="35">
        <f t="shared" ref="L102:L109" si="25">TRUNC(H102*($I102+$J102),2)</f>
        <v>5373.5</v>
      </c>
      <c r="N102" s="37">
        <v>35.1</v>
      </c>
      <c r="O102" s="37">
        <v>21.96</v>
      </c>
    </row>
    <row r="103" spans="1:15" ht="25.5" x14ac:dyDescent="0.25">
      <c r="A103" s="26" t="s">
        <v>189</v>
      </c>
      <c r="B103" s="27" t="s">
        <v>129</v>
      </c>
      <c r="C103" s="28">
        <v>94971</v>
      </c>
      <c r="D103" s="29" t="s">
        <v>143</v>
      </c>
      <c r="E103" s="30" t="s">
        <v>83</v>
      </c>
      <c r="F103" s="31">
        <v>7.27</v>
      </c>
      <c r="G103" s="32">
        <v>1</v>
      </c>
      <c r="H103" s="33">
        <v>7.27</v>
      </c>
      <c r="I103" s="34">
        <f t="shared" si="23"/>
        <v>337.06</v>
      </c>
      <c r="J103" s="34">
        <f t="shared" si="23"/>
        <v>35.83</v>
      </c>
      <c r="K103" s="34">
        <f t="shared" si="24"/>
        <v>2710.91</v>
      </c>
      <c r="L103" s="35">
        <f t="shared" si="25"/>
        <v>2710.91</v>
      </c>
      <c r="N103" s="37">
        <v>432.14</v>
      </c>
      <c r="O103" s="37">
        <v>45.94</v>
      </c>
    </row>
    <row r="104" spans="1:15" x14ac:dyDescent="0.25">
      <c r="A104" s="26" t="s">
        <v>190</v>
      </c>
      <c r="B104" s="27" t="s">
        <v>31</v>
      </c>
      <c r="C104" s="28">
        <v>60801</v>
      </c>
      <c r="D104" s="29" t="s">
        <v>166</v>
      </c>
      <c r="E104" s="30" t="s">
        <v>83</v>
      </c>
      <c r="F104" s="31">
        <v>7.27</v>
      </c>
      <c r="G104" s="32">
        <v>1</v>
      </c>
      <c r="H104" s="33">
        <v>7.27</v>
      </c>
      <c r="I104" s="34">
        <f t="shared" si="23"/>
        <v>0</v>
      </c>
      <c r="J104" s="34">
        <f t="shared" si="23"/>
        <v>35.31</v>
      </c>
      <c r="K104" s="34">
        <f t="shared" si="24"/>
        <v>256.7</v>
      </c>
      <c r="L104" s="35">
        <f t="shared" si="25"/>
        <v>256.7</v>
      </c>
      <c r="N104" s="37">
        <v>0</v>
      </c>
      <c r="O104" s="37">
        <v>45.27</v>
      </c>
    </row>
    <row r="105" spans="1:15" x14ac:dyDescent="0.25">
      <c r="A105" s="26" t="s">
        <v>191</v>
      </c>
      <c r="B105" s="27" t="s">
        <v>31</v>
      </c>
      <c r="C105" s="28">
        <v>60303</v>
      </c>
      <c r="D105" s="29" t="s">
        <v>192</v>
      </c>
      <c r="E105" s="30" t="s">
        <v>131</v>
      </c>
      <c r="F105" s="31">
        <v>0.7</v>
      </c>
      <c r="G105" s="32">
        <v>1</v>
      </c>
      <c r="H105" s="33">
        <v>0.7</v>
      </c>
      <c r="I105" s="34">
        <f t="shared" si="23"/>
        <v>7.97</v>
      </c>
      <c r="J105" s="34">
        <f t="shared" si="23"/>
        <v>2.19</v>
      </c>
      <c r="K105" s="34">
        <f t="shared" si="24"/>
        <v>7.11</v>
      </c>
      <c r="L105" s="35">
        <f t="shared" si="25"/>
        <v>7.11</v>
      </c>
      <c r="N105" s="37">
        <v>10.23</v>
      </c>
      <c r="O105" s="37">
        <v>2.82</v>
      </c>
    </row>
    <row r="106" spans="1:15" x14ac:dyDescent="0.25">
      <c r="A106" s="26" t="s">
        <v>193</v>
      </c>
      <c r="B106" s="27" t="s">
        <v>31</v>
      </c>
      <c r="C106" s="28">
        <v>60304</v>
      </c>
      <c r="D106" s="29" t="s">
        <v>194</v>
      </c>
      <c r="E106" s="30" t="s">
        <v>131</v>
      </c>
      <c r="F106" s="31">
        <v>192</v>
      </c>
      <c r="G106" s="32">
        <v>1</v>
      </c>
      <c r="H106" s="33">
        <v>192</v>
      </c>
      <c r="I106" s="34">
        <f t="shared" si="23"/>
        <v>7.85</v>
      </c>
      <c r="J106" s="34">
        <f t="shared" si="23"/>
        <v>2.19</v>
      </c>
      <c r="K106" s="34">
        <f t="shared" si="24"/>
        <v>1927.68</v>
      </c>
      <c r="L106" s="35">
        <f t="shared" si="25"/>
        <v>1927.68</v>
      </c>
      <c r="N106" s="37">
        <v>10.07</v>
      </c>
      <c r="O106" s="37">
        <v>2.82</v>
      </c>
    </row>
    <row r="107" spans="1:15" x14ac:dyDescent="0.25">
      <c r="A107" s="26" t="s">
        <v>195</v>
      </c>
      <c r="B107" s="27" t="s">
        <v>31</v>
      </c>
      <c r="C107" s="28">
        <v>52005</v>
      </c>
      <c r="D107" s="29" t="s">
        <v>150</v>
      </c>
      <c r="E107" s="30" t="s">
        <v>131</v>
      </c>
      <c r="F107" s="31">
        <v>11</v>
      </c>
      <c r="G107" s="32">
        <v>1</v>
      </c>
      <c r="H107" s="33">
        <v>11</v>
      </c>
      <c r="I107" s="34">
        <f t="shared" si="23"/>
        <v>7.51</v>
      </c>
      <c r="J107" s="34">
        <f t="shared" si="23"/>
        <v>2.19</v>
      </c>
      <c r="K107" s="34">
        <f t="shared" si="24"/>
        <v>106.7</v>
      </c>
      <c r="L107" s="35">
        <f t="shared" si="25"/>
        <v>106.7</v>
      </c>
      <c r="N107" s="37">
        <v>9.6300000000000008</v>
      </c>
      <c r="O107" s="37">
        <v>2.82</v>
      </c>
    </row>
    <row r="108" spans="1:15" ht="25.5" x14ac:dyDescent="0.25">
      <c r="A108" s="26" t="s">
        <v>196</v>
      </c>
      <c r="B108" s="27" t="s">
        <v>129</v>
      </c>
      <c r="C108" s="28">
        <v>92763</v>
      </c>
      <c r="D108" s="29" t="s">
        <v>197</v>
      </c>
      <c r="E108" s="30" t="s">
        <v>131</v>
      </c>
      <c r="F108" s="31">
        <v>227.2</v>
      </c>
      <c r="G108" s="32">
        <v>1</v>
      </c>
      <c r="H108" s="33">
        <v>227.2</v>
      </c>
      <c r="I108" s="34">
        <f t="shared" si="23"/>
        <v>7.02</v>
      </c>
      <c r="J108" s="34">
        <f t="shared" si="23"/>
        <v>0.53</v>
      </c>
      <c r="K108" s="34">
        <f t="shared" si="24"/>
        <v>1715.36</v>
      </c>
      <c r="L108" s="35">
        <f t="shared" si="25"/>
        <v>1715.36</v>
      </c>
      <c r="N108" s="37">
        <v>9.01</v>
      </c>
      <c r="O108" s="37">
        <v>0.68</v>
      </c>
    </row>
    <row r="109" spans="1:15" ht="25.5" x14ac:dyDescent="0.25">
      <c r="A109" s="26" t="s">
        <v>198</v>
      </c>
      <c r="B109" s="27" t="s">
        <v>129</v>
      </c>
      <c r="C109" s="28">
        <v>92759</v>
      </c>
      <c r="D109" s="29" t="s">
        <v>178</v>
      </c>
      <c r="E109" s="30" t="s">
        <v>131</v>
      </c>
      <c r="F109" s="31">
        <v>125.5</v>
      </c>
      <c r="G109" s="32">
        <v>1</v>
      </c>
      <c r="H109" s="33">
        <v>125.5</v>
      </c>
      <c r="I109" s="34">
        <f t="shared" si="23"/>
        <v>8.1999999999999993</v>
      </c>
      <c r="J109" s="34">
        <f t="shared" si="23"/>
        <v>2.97</v>
      </c>
      <c r="K109" s="34">
        <f t="shared" si="24"/>
        <v>1401.83</v>
      </c>
      <c r="L109" s="35">
        <f t="shared" si="25"/>
        <v>1401.83</v>
      </c>
      <c r="N109" s="37">
        <v>10.52</v>
      </c>
      <c r="O109" s="37">
        <v>3.82</v>
      </c>
    </row>
    <row r="110" spans="1:15" ht="13.5" x14ac:dyDescent="0.2">
      <c r="A110" s="49" t="s">
        <v>199</v>
      </c>
      <c r="B110" s="50"/>
      <c r="C110" s="50"/>
      <c r="D110" s="51" t="s">
        <v>152</v>
      </c>
      <c r="E110" s="50"/>
      <c r="F110" s="50"/>
      <c r="G110" s="50"/>
      <c r="H110" s="50"/>
      <c r="I110" s="52"/>
      <c r="J110" s="52"/>
      <c r="K110" s="53">
        <f t="shared" si="17"/>
        <v>197.82</v>
      </c>
      <c r="L110" s="54">
        <f t="shared" si="17"/>
        <v>197.82</v>
      </c>
      <c r="N110" s="46"/>
      <c r="O110" s="46"/>
    </row>
    <row r="111" spans="1:15" x14ac:dyDescent="0.25">
      <c r="A111" s="26" t="s">
        <v>200</v>
      </c>
      <c r="B111" s="27" t="s">
        <v>31</v>
      </c>
      <c r="C111" s="28">
        <v>60487</v>
      </c>
      <c r="D111" s="29" t="s">
        <v>154</v>
      </c>
      <c r="E111" s="30" t="s">
        <v>27</v>
      </c>
      <c r="F111" s="31">
        <v>18</v>
      </c>
      <c r="G111" s="32">
        <v>1</v>
      </c>
      <c r="H111" s="33">
        <v>18</v>
      </c>
      <c r="I111" s="34">
        <f>TRUNC((N111*$O$9),2)</f>
        <v>10.99</v>
      </c>
      <c r="J111" s="34">
        <f>TRUNC((O111*$O$9),2)</f>
        <v>0</v>
      </c>
      <c r="K111" s="34">
        <f>TRUNC(F111*($I111+$J111),2)</f>
        <v>197.82</v>
      </c>
      <c r="L111" s="35">
        <f>TRUNC(H111*($I111+$J111),2)</f>
        <v>197.82</v>
      </c>
      <c r="N111" s="37">
        <v>14.09</v>
      </c>
      <c r="O111" s="37">
        <v>0</v>
      </c>
    </row>
    <row r="112" spans="1:15" x14ac:dyDescent="0.2">
      <c r="A112" s="20" t="s">
        <v>201</v>
      </c>
      <c r="B112" s="21"/>
      <c r="C112" s="21"/>
      <c r="D112" s="22" t="s">
        <v>202</v>
      </c>
      <c r="E112" s="21"/>
      <c r="F112" s="21"/>
      <c r="G112" s="21"/>
      <c r="H112" s="21"/>
      <c r="I112" s="23"/>
      <c r="J112" s="23"/>
      <c r="K112" s="24">
        <f>TRUNC(SUM(K113:K136),2)</f>
        <v>23002.51</v>
      </c>
      <c r="L112" s="25">
        <f>TRUNC(SUM(L113:L136),2)</f>
        <v>23002.51</v>
      </c>
      <c r="N112" s="46"/>
      <c r="O112" s="46"/>
    </row>
    <row r="113" spans="1:15" x14ac:dyDescent="0.25">
      <c r="A113" s="26" t="s">
        <v>203</v>
      </c>
      <c r="B113" s="27" t="s">
        <v>31</v>
      </c>
      <c r="C113" s="28">
        <v>71211</v>
      </c>
      <c r="D113" s="29" t="s">
        <v>204</v>
      </c>
      <c r="E113" s="30" t="s">
        <v>50</v>
      </c>
      <c r="F113" s="31">
        <v>180</v>
      </c>
      <c r="G113" s="32">
        <v>1</v>
      </c>
      <c r="H113" s="33">
        <v>180</v>
      </c>
      <c r="I113" s="34">
        <f t="shared" ref="I113:J136" si="26">TRUNC((N113*$O$9),2)</f>
        <v>25.52</v>
      </c>
      <c r="J113" s="34">
        <f t="shared" si="26"/>
        <v>8.26</v>
      </c>
      <c r="K113" s="34">
        <f t="shared" ref="K113:K136" si="27">TRUNC(F113*($I113+$J113),2)</f>
        <v>6080.4</v>
      </c>
      <c r="L113" s="35">
        <f t="shared" ref="L113:L136" si="28">TRUNC(H113*($I113+$J113),2)</f>
        <v>6080.4</v>
      </c>
      <c r="N113" s="37">
        <v>32.729999999999997</v>
      </c>
      <c r="O113" s="37">
        <v>10.6</v>
      </c>
    </row>
    <row r="114" spans="1:15" x14ac:dyDescent="0.25">
      <c r="A114" s="26" t="s">
        <v>205</v>
      </c>
      <c r="B114" s="27" t="s">
        <v>31</v>
      </c>
      <c r="C114" s="28">
        <v>71151</v>
      </c>
      <c r="D114" s="29" t="s">
        <v>206</v>
      </c>
      <c r="E114" s="30" t="s">
        <v>27</v>
      </c>
      <c r="F114" s="31">
        <v>2</v>
      </c>
      <c r="G114" s="32">
        <v>1</v>
      </c>
      <c r="H114" s="33">
        <v>2</v>
      </c>
      <c r="I114" s="34">
        <f t="shared" si="26"/>
        <v>4.82</v>
      </c>
      <c r="J114" s="34">
        <f t="shared" si="26"/>
        <v>3.58</v>
      </c>
      <c r="K114" s="34">
        <f t="shared" si="27"/>
        <v>16.8</v>
      </c>
      <c r="L114" s="35">
        <f t="shared" si="28"/>
        <v>16.8</v>
      </c>
      <c r="N114" s="37">
        <v>6.19</v>
      </c>
      <c r="O114" s="37">
        <v>4.59</v>
      </c>
    </row>
    <row r="115" spans="1:15" x14ac:dyDescent="0.25">
      <c r="A115" s="26" t="s">
        <v>207</v>
      </c>
      <c r="B115" s="27" t="s">
        <v>31</v>
      </c>
      <c r="C115" s="28">
        <v>70351</v>
      </c>
      <c r="D115" s="29" t="s">
        <v>208</v>
      </c>
      <c r="E115" s="30" t="s">
        <v>27</v>
      </c>
      <c r="F115" s="31">
        <v>120</v>
      </c>
      <c r="G115" s="32">
        <v>1</v>
      </c>
      <c r="H115" s="33">
        <v>120</v>
      </c>
      <c r="I115" s="34">
        <f t="shared" si="26"/>
        <v>0.54</v>
      </c>
      <c r="J115" s="34">
        <f t="shared" si="26"/>
        <v>0.28000000000000003</v>
      </c>
      <c r="K115" s="34">
        <f t="shared" si="27"/>
        <v>98.4</v>
      </c>
      <c r="L115" s="35">
        <f t="shared" si="28"/>
        <v>98.4</v>
      </c>
      <c r="N115" s="37">
        <v>0.7</v>
      </c>
      <c r="O115" s="37">
        <v>0.36</v>
      </c>
    </row>
    <row r="116" spans="1:15" x14ac:dyDescent="0.25">
      <c r="A116" s="26" t="s">
        <v>209</v>
      </c>
      <c r="B116" s="27" t="s">
        <v>31</v>
      </c>
      <c r="C116" s="28">
        <v>70391</v>
      </c>
      <c r="D116" s="29" t="s">
        <v>210</v>
      </c>
      <c r="E116" s="30" t="s">
        <v>27</v>
      </c>
      <c r="F116" s="31">
        <v>240</v>
      </c>
      <c r="G116" s="32">
        <v>1</v>
      </c>
      <c r="H116" s="33">
        <v>240</v>
      </c>
      <c r="I116" s="34">
        <f t="shared" si="26"/>
        <v>0.13</v>
      </c>
      <c r="J116" s="34">
        <f t="shared" si="26"/>
        <v>0.43</v>
      </c>
      <c r="K116" s="34">
        <f t="shared" si="27"/>
        <v>134.4</v>
      </c>
      <c r="L116" s="35">
        <f t="shared" si="28"/>
        <v>134.4</v>
      </c>
      <c r="N116" s="37">
        <v>0.17</v>
      </c>
      <c r="O116" s="37">
        <v>0.56000000000000005</v>
      </c>
    </row>
    <row r="117" spans="1:15" x14ac:dyDescent="0.25">
      <c r="A117" s="26" t="s">
        <v>211</v>
      </c>
      <c r="B117" s="27" t="s">
        <v>31</v>
      </c>
      <c r="C117" s="28">
        <v>71861</v>
      </c>
      <c r="D117" s="29" t="s">
        <v>212</v>
      </c>
      <c r="E117" s="30" t="s">
        <v>27</v>
      </c>
      <c r="F117" s="31">
        <v>240</v>
      </c>
      <c r="G117" s="32">
        <v>1</v>
      </c>
      <c r="H117" s="33">
        <v>240</v>
      </c>
      <c r="I117" s="34">
        <f t="shared" si="26"/>
        <v>0.09</v>
      </c>
      <c r="J117" s="34">
        <f t="shared" si="26"/>
        <v>0.28000000000000003</v>
      </c>
      <c r="K117" s="34">
        <f t="shared" si="27"/>
        <v>88.8</v>
      </c>
      <c r="L117" s="35">
        <f t="shared" si="28"/>
        <v>88.8</v>
      </c>
      <c r="N117" s="37">
        <v>0.12</v>
      </c>
      <c r="O117" s="37">
        <v>0.36</v>
      </c>
    </row>
    <row r="118" spans="1:15" x14ac:dyDescent="0.25">
      <c r="A118" s="26" t="s">
        <v>213</v>
      </c>
      <c r="B118" s="27" t="s">
        <v>31</v>
      </c>
      <c r="C118" s="28">
        <v>71701</v>
      </c>
      <c r="D118" s="29" t="s">
        <v>214</v>
      </c>
      <c r="E118" s="30" t="s">
        <v>27</v>
      </c>
      <c r="F118" s="31">
        <v>64</v>
      </c>
      <c r="G118" s="32">
        <v>1</v>
      </c>
      <c r="H118" s="33">
        <v>64</v>
      </c>
      <c r="I118" s="34">
        <f t="shared" si="26"/>
        <v>1.6</v>
      </c>
      <c r="J118" s="34">
        <f t="shared" si="26"/>
        <v>1.0900000000000001</v>
      </c>
      <c r="K118" s="34">
        <f t="shared" si="27"/>
        <v>172.16</v>
      </c>
      <c r="L118" s="35">
        <f t="shared" si="28"/>
        <v>172.16</v>
      </c>
      <c r="N118" s="37">
        <v>2.06</v>
      </c>
      <c r="O118" s="37">
        <v>1.41</v>
      </c>
    </row>
    <row r="119" spans="1:15" x14ac:dyDescent="0.25">
      <c r="A119" s="26" t="s">
        <v>215</v>
      </c>
      <c r="B119" s="27" t="s">
        <v>31</v>
      </c>
      <c r="C119" s="28">
        <v>70421</v>
      </c>
      <c r="D119" s="29" t="s">
        <v>216</v>
      </c>
      <c r="E119" s="30" t="s">
        <v>217</v>
      </c>
      <c r="F119" s="31">
        <v>4</v>
      </c>
      <c r="G119" s="32">
        <v>1</v>
      </c>
      <c r="H119" s="33">
        <v>4</v>
      </c>
      <c r="I119" s="34">
        <f t="shared" si="26"/>
        <v>1.45</v>
      </c>
      <c r="J119" s="34">
        <f t="shared" si="26"/>
        <v>0.28000000000000003</v>
      </c>
      <c r="K119" s="34">
        <f t="shared" si="27"/>
        <v>6.92</v>
      </c>
      <c r="L119" s="35">
        <f t="shared" si="28"/>
        <v>6.92</v>
      </c>
      <c r="N119" s="37">
        <v>1.87</v>
      </c>
      <c r="O119" s="37">
        <v>0.36</v>
      </c>
    </row>
    <row r="120" spans="1:15" ht="25.5" x14ac:dyDescent="0.25">
      <c r="A120" s="38" t="s">
        <v>218</v>
      </c>
      <c r="B120" s="39" t="s">
        <v>129</v>
      </c>
      <c r="C120" s="40">
        <v>91855</v>
      </c>
      <c r="D120" s="29" t="s">
        <v>219</v>
      </c>
      <c r="E120" s="41" t="s">
        <v>50</v>
      </c>
      <c r="F120" s="42">
        <v>110</v>
      </c>
      <c r="G120" s="43">
        <v>1</v>
      </c>
      <c r="H120" s="44">
        <v>110</v>
      </c>
      <c r="I120" s="34">
        <f t="shared" si="26"/>
        <v>4.1100000000000003</v>
      </c>
      <c r="J120" s="34">
        <f t="shared" si="26"/>
        <v>3.71</v>
      </c>
      <c r="K120" s="34">
        <f t="shared" si="27"/>
        <v>860.2</v>
      </c>
      <c r="L120" s="35">
        <f t="shared" si="28"/>
        <v>860.2</v>
      </c>
      <c r="N120" s="45">
        <v>5.28</v>
      </c>
      <c r="O120" s="45">
        <v>4.76</v>
      </c>
    </row>
    <row r="121" spans="1:15" x14ac:dyDescent="0.25">
      <c r="A121" s="26" t="s">
        <v>220</v>
      </c>
      <c r="B121" s="27" t="s">
        <v>31</v>
      </c>
      <c r="C121" s="28">
        <v>70929</v>
      </c>
      <c r="D121" s="29" t="s">
        <v>221</v>
      </c>
      <c r="E121" s="30" t="s">
        <v>27</v>
      </c>
      <c r="F121" s="31">
        <v>44</v>
      </c>
      <c r="G121" s="32">
        <v>1</v>
      </c>
      <c r="H121" s="33">
        <v>44</v>
      </c>
      <c r="I121" s="34">
        <f t="shared" si="26"/>
        <v>6.31</v>
      </c>
      <c r="J121" s="34">
        <f t="shared" si="26"/>
        <v>9.36</v>
      </c>
      <c r="K121" s="34">
        <f t="shared" si="27"/>
        <v>689.48</v>
      </c>
      <c r="L121" s="35">
        <f t="shared" si="28"/>
        <v>689.48</v>
      </c>
      <c r="N121" s="37">
        <v>8.09</v>
      </c>
      <c r="O121" s="37">
        <v>12.01</v>
      </c>
    </row>
    <row r="122" spans="1:15" x14ac:dyDescent="0.25">
      <c r="A122" s="26" t="s">
        <v>222</v>
      </c>
      <c r="B122" s="27" t="s">
        <v>31</v>
      </c>
      <c r="C122" s="28">
        <v>70930</v>
      </c>
      <c r="D122" s="29" t="s">
        <v>223</v>
      </c>
      <c r="E122" s="30" t="s">
        <v>27</v>
      </c>
      <c r="F122" s="31">
        <v>87</v>
      </c>
      <c r="G122" s="32">
        <v>1</v>
      </c>
      <c r="H122" s="33">
        <v>87</v>
      </c>
      <c r="I122" s="34">
        <f t="shared" si="26"/>
        <v>1.67</v>
      </c>
      <c r="J122" s="34">
        <f t="shared" si="26"/>
        <v>2.19</v>
      </c>
      <c r="K122" s="34">
        <f t="shared" si="27"/>
        <v>335.82</v>
      </c>
      <c r="L122" s="35">
        <f t="shared" si="28"/>
        <v>335.82</v>
      </c>
      <c r="N122" s="37">
        <v>2.15</v>
      </c>
      <c r="O122" s="37">
        <v>2.82</v>
      </c>
    </row>
    <row r="123" spans="1:15" x14ac:dyDescent="0.25">
      <c r="A123" s="26" t="s">
        <v>224</v>
      </c>
      <c r="B123" s="27" t="s">
        <v>31</v>
      </c>
      <c r="C123" s="28">
        <v>70932</v>
      </c>
      <c r="D123" s="29" t="s">
        <v>225</v>
      </c>
      <c r="E123" s="30" t="s">
        <v>27</v>
      </c>
      <c r="F123" s="31">
        <v>133</v>
      </c>
      <c r="G123" s="32">
        <v>1</v>
      </c>
      <c r="H123" s="33">
        <v>133</v>
      </c>
      <c r="I123" s="34">
        <f t="shared" si="26"/>
        <v>0.19</v>
      </c>
      <c r="J123" s="34">
        <f t="shared" si="26"/>
        <v>0.82</v>
      </c>
      <c r="K123" s="34">
        <f t="shared" si="27"/>
        <v>134.33000000000001</v>
      </c>
      <c r="L123" s="35">
        <f t="shared" si="28"/>
        <v>134.33000000000001</v>
      </c>
      <c r="N123" s="37">
        <v>0.25</v>
      </c>
      <c r="O123" s="37">
        <v>1.06</v>
      </c>
    </row>
    <row r="124" spans="1:15" ht="38.25" x14ac:dyDescent="0.25">
      <c r="A124" s="38" t="s">
        <v>226</v>
      </c>
      <c r="B124" s="39" t="s">
        <v>227</v>
      </c>
      <c r="C124" s="55" t="s">
        <v>228</v>
      </c>
      <c r="D124" s="29" t="s">
        <v>229</v>
      </c>
      <c r="E124" s="41" t="s">
        <v>27</v>
      </c>
      <c r="F124" s="42">
        <v>36</v>
      </c>
      <c r="G124" s="43">
        <v>1</v>
      </c>
      <c r="H124" s="44">
        <v>36</v>
      </c>
      <c r="I124" s="34">
        <f t="shared" si="26"/>
        <v>115.22</v>
      </c>
      <c r="J124" s="34">
        <f t="shared" si="26"/>
        <v>0</v>
      </c>
      <c r="K124" s="34">
        <f t="shared" si="27"/>
        <v>4147.92</v>
      </c>
      <c r="L124" s="35">
        <f t="shared" si="28"/>
        <v>4147.92</v>
      </c>
      <c r="N124" s="45">
        <v>147.72</v>
      </c>
      <c r="O124" s="45">
        <v>0</v>
      </c>
    </row>
    <row r="125" spans="1:15" x14ac:dyDescent="0.25">
      <c r="A125" s="26" t="s">
        <v>230</v>
      </c>
      <c r="B125" s="27" t="s">
        <v>31</v>
      </c>
      <c r="C125" s="28">
        <v>180708</v>
      </c>
      <c r="D125" s="29" t="s">
        <v>231</v>
      </c>
      <c r="E125" s="30" t="s">
        <v>27</v>
      </c>
      <c r="F125" s="31">
        <v>36</v>
      </c>
      <c r="G125" s="32">
        <v>1</v>
      </c>
      <c r="H125" s="33">
        <v>36</v>
      </c>
      <c r="I125" s="34">
        <f t="shared" si="26"/>
        <v>140.99</v>
      </c>
      <c r="J125" s="34">
        <f t="shared" si="26"/>
        <v>13.89</v>
      </c>
      <c r="K125" s="34">
        <f t="shared" si="27"/>
        <v>5575.68</v>
      </c>
      <c r="L125" s="35">
        <f t="shared" si="28"/>
        <v>5575.68</v>
      </c>
      <c r="N125" s="37">
        <v>180.76</v>
      </c>
      <c r="O125" s="37">
        <v>17.82</v>
      </c>
    </row>
    <row r="126" spans="1:15" x14ac:dyDescent="0.25">
      <c r="A126" s="26" t="s">
        <v>232</v>
      </c>
      <c r="B126" s="27" t="s">
        <v>31</v>
      </c>
      <c r="C126" s="28">
        <v>71442</v>
      </c>
      <c r="D126" s="29" t="s">
        <v>233</v>
      </c>
      <c r="E126" s="30" t="s">
        <v>27</v>
      </c>
      <c r="F126" s="31">
        <v>1</v>
      </c>
      <c r="G126" s="32">
        <v>1</v>
      </c>
      <c r="H126" s="33">
        <v>1</v>
      </c>
      <c r="I126" s="34">
        <f t="shared" si="26"/>
        <v>12.37</v>
      </c>
      <c r="J126" s="34">
        <f t="shared" si="26"/>
        <v>14.6</v>
      </c>
      <c r="K126" s="34">
        <f t="shared" si="27"/>
        <v>26.97</v>
      </c>
      <c r="L126" s="35">
        <f t="shared" si="28"/>
        <v>26.97</v>
      </c>
      <c r="N126" s="37">
        <v>15.86</v>
      </c>
      <c r="O126" s="37">
        <v>18.73</v>
      </c>
    </row>
    <row r="127" spans="1:15" ht="25.5" x14ac:dyDescent="0.25">
      <c r="A127" s="26" t="s">
        <v>234</v>
      </c>
      <c r="B127" s="27" t="s">
        <v>129</v>
      </c>
      <c r="C127" s="28">
        <v>91940</v>
      </c>
      <c r="D127" s="29" t="s">
        <v>235</v>
      </c>
      <c r="E127" s="30" t="s">
        <v>27</v>
      </c>
      <c r="F127" s="31">
        <v>1</v>
      </c>
      <c r="G127" s="32">
        <v>1</v>
      </c>
      <c r="H127" s="33">
        <v>1</v>
      </c>
      <c r="I127" s="34">
        <f t="shared" si="26"/>
        <v>4.13</v>
      </c>
      <c r="J127" s="34">
        <f t="shared" si="26"/>
        <v>8.15</v>
      </c>
      <c r="K127" s="34">
        <f t="shared" si="27"/>
        <v>12.28</v>
      </c>
      <c r="L127" s="35">
        <f t="shared" si="28"/>
        <v>12.28</v>
      </c>
      <c r="N127" s="37">
        <v>5.3</v>
      </c>
      <c r="O127" s="37">
        <v>10.45</v>
      </c>
    </row>
    <row r="128" spans="1:15" ht="25.5" x14ac:dyDescent="0.25">
      <c r="A128" s="26" t="s">
        <v>236</v>
      </c>
      <c r="B128" s="27" t="s">
        <v>129</v>
      </c>
      <c r="C128" s="28">
        <v>92008</v>
      </c>
      <c r="D128" s="29" t="s">
        <v>237</v>
      </c>
      <c r="E128" s="30" t="s">
        <v>27</v>
      </c>
      <c r="F128" s="31">
        <v>10</v>
      </c>
      <c r="G128" s="32">
        <v>1</v>
      </c>
      <c r="H128" s="33">
        <v>10</v>
      </c>
      <c r="I128" s="34">
        <f t="shared" si="26"/>
        <v>18.75</v>
      </c>
      <c r="J128" s="34">
        <f t="shared" si="26"/>
        <v>15.19</v>
      </c>
      <c r="K128" s="34">
        <f t="shared" si="27"/>
        <v>339.4</v>
      </c>
      <c r="L128" s="35">
        <f t="shared" si="28"/>
        <v>339.4</v>
      </c>
      <c r="N128" s="37">
        <v>24.04</v>
      </c>
      <c r="O128" s="37">
        <v>19.48</v>
      </c>
    </row>
    <row r="129" spans="1:15" ht="25.5" x14ac:dyDescent="0.25">
      <c r="A129" s="26" t="s">
        <v>238</v>
      </c>
      <c r="B129" s="27" t="s">
        <v>129</v>
      </c>
      <c r="C129" s="28">
        <v>91941</v>
      </c>
      <c r="D129" s="29" t="s">
        <v>239</v>
      </c>
      <c r="E129" s="30" t="s">
        <v>27</v>
      </c>
      <c r="F129" s="31">
        <v>10</v>
      </c>
      <c r="G129" s="32">
        <v>1</v>
      </c>
      <c r="H129" s="33">
        <v>10</v>
      </c>
      <c r="I129" s="34">
        <f t="shared" si="26"/>
        <v>2.93</v>
      </c>
      <c r="J129" s="34">
        <f t="shared" si="26"/>
        <v>4.6399999999999997</v>
      </c>
      <c r="K129" s="34">
        <f t="shared" si="27"/>
        <v>75.7</v>
      </c>
      <c r="L129" s="35">
        <f t="shared" si="28"/>
        <v>75.7</v>
      </c>
      <c r="N129" s="37">
        <v>3.76</v>
      </c>
      <c r="O129" s="37">
        <v>5.96</v>
      </c>
    </row>
    <row r="130" spans="1:15" ht="25.5" x14ac:dyDescent="0.25">
      <c r="A130" s="26" t="s">
        <v>240</v>
      </c>
      <c r="B130" s="27" t="s">
        <v>129</v>
      </c>
      <c r="C130" s="28">
        <v>91926</v>
      </c>
      <c r="D130" s="29" t="s">
        <v>241</v>
      </c>
      <c r="E130" s="30" t="s">
        <v>50</v>
      </c>
      <c r="F130" s="47">
        <v>1000</v>
      </c>
      <c r="G130" s="32">
        <v>1</v>
      </c>
      <c r="H130" s="48">
        <v>1000</v>
      </c>
      <c r="I130" s="34">
        <f t="shared" si="26"/>
        <v>2.33</v>
      </c>
      <c r="J130" s="34">
        <f t="shared" si="26"/>
        <v>0.78</v>
      </c>
      <c r="K130" s="34">
        <f t="shared" si="27"/>
        <v>3110</v>
      </c>
      <c r="L130" s="35">
        <f t="shared" si="28"/>
        <v>3110</v>
      </c>
      <c r="N130" s="37">
        <v>2.99</v>
      </c>
      <c r="O130" s="37">
        <v>1.01</v>
      </c>
    </row>
    <row r="131" spans="1:15" ht="38.25" x14ac:dyDescent="0.25">
      <c r="A131" s="38" t="s">
        <v>242</v>
      </c>
      <c r="B131" s="39" t="s">
        <v>129</v>
      </c>
      <c r="C131" s="40">
        <v>101879</v>
      </c>
      <c r="D131" s="29" t="s">
        <v>243</v>
      </c>
      <c r="E131" s="41" t="s">
        <v>27</v>
      </c>
      <c r="F131" s="42">
        <v>1</v>
      </c>
      <c r="G131" s="43">
        <v>1</v>
      </c>
      <c r="H131" s="44">
        <v>1</v>
      </c>
      <c r="I131" s="34">
        <f t="shared" si="26"/>
        <v>403.43</v>
      </c>
      <c r="J131" s="34">
        <f t="shared" si="26"/>
        <v>16.399999999999999</v>
      </c>
      <c r="K131" s="34">
        <f t="shared" si="27"/>
        <v>419.83</v>
      </c>
      <c r="L131" s="35">
        <f t="shared" si="28"/>
        <v>419.83</v>
      </c>
      <c r="N131" s="45">
        <v>517.22</v>
      </c>
      <c r="O131" s="45">
        <v>21.03</v>
      </c>
    </row>
    <row r="132" spans="1:15" ht="25.5" x14ac:dyDescent="0.25">
      <c r="A132" s="26" t="s">
        <v>244</v>
      </c>
      <c r="B132" s="27" t="s">
        <v>129</v>
      </c>
      <c r="C132" s="28">
        <v>93671</v>
      </c>
      <c r="D132" s="29" t="s">
        <v>245</v>
      </c>
      <c r="E132" s="30" t="s">
        <v>27</v>
      </c>
      <c r="F132" s="31">
        <v>1</v>
      </c>
      <c r="G132" s="32">
        <v>1</v>
      </c>
      <c r="H132" s="33">
        <v>1</v>
      </c>
      <c r="I132" s="34">
        <f t="shared" si="26"/>
        <v>51.68</v>
      </c>
      <c r="J132" s="34">
        <f t="shared" si="26"/>
        <v>7.54</v>
      </c>
      <c r="K132" s="34">
        <f t="shared" si="27"/>
        <v>59.22</v>
      </c>
      <c r="L132" s="35">
        <f t="shared" si="28"/>
        <v>59.22</v>
      </c>
      <c r="N132" s="37">
        <v>66.260000000000005</v>
      </c>
      <c r="O132" s="37">
        <v>9.67</v>
      </c>
    </row>
    <row r="133" spans="1:15" x14ac:dyDescent="0.25">
      <c r="A133" s="26" t="s">
        <v>246</v>
      </c>
      <c r="B133" s="27" t="s">
        <v>31</v>
      </c>
      <c r="C133" s="28">
        <v>71184</v>
      </c>
      <c r="D133" s="29" t="s">
        <v>247</v>
      </c>
      <c r="E133" s="30" t="s">
        <v>27</v>
      </c>
      <c r="F133" s="31">
        <v>3</v>
      </c>
      <c r="G133" s="32">
        <v>1</v>
      </c>
      <c r="H133" s="33">
        <v>3</v>
      </c>
      <c r="I133" s="34">
        <f t="shared" si="26"/>
        <v>69.62</v>
      </c>
      <c r="J133" s="34">
        <f t="shared" si="26"/>
        <v>27.56</v>
      </c>
      <c r="K133" s="34">
        <f t="shared" si="27"/>
        <v>291.54000000000002</v>
      </c>
      <c r="L133" s="35">
        <f t="shared" si="28"/>
        <v>291.54000000000002</v>
      </c>
      <c r="N133" s="37">
        <v>89.26</v>
      </c>
      <c r="O133" s="37">
        <v>35.340000000000003</v>
      </c>
    </row>
    <row r="134" spans="1:15" ht="25.5" x14ac:dyDescent="0.25">
      <c r="A134" s="26" t="s">
        <v>248</v>
      </c>
      <c r="B134" s="27" t="s">
        <v>129</v>
      </c>
      <c r="C134" s="28">
        <v>93655</v>
      </c>
      <c r="D134" s="29" t="s">
        <v>249</v>
      </c>
      <c r="E134" s="30" t="s">
        <v>27</v>
      </c>
      <c r="F134" s="31">
        <v>3</v>
      </c>
      <c r="G134" s="32">
        <v>1</v>
      </c>
      <c r="H134" s="33">
        <v>3</v>
      </c>
      <c r="I134" s="34">
        <f t="shared" si="26"/>
        <v>8.08</v>
      </c>
      <c r="J134" s="34">
        <f t="shared" si="26"/>
        <v>1.83</v>
      </c>
      <c r="K134" s="34">
        <f t="shared" si="27"/>
        <v>29.73</v>
      </c>
      <c r="L134" s="35">
        <f t="shared" si="28"/>
        <v>29.73</v>
      </c>
      <c r="N134" s="37">
        <v>10.37</v>
      </c>
      <c r="O134" s="37">
        <v>2.35</v>
      </c>
    </row>
    <row r="135" spans="1:15" ht="25.5" x14ac:dyDescent="0.25">
      <c r="A135" s="26" t="s">
        <v>250</v>
      </c>
      <c r="B135" s="27" t="s">
        <v>129</v>
      </c>
      <c r="C135" s="28">
        <v>93654</v>
      </c>
      <c r="D135" s="29" t="s">
        <v>251</v>
      </c>
      <c r="E135" s="30" t="s">
        <v>27</v>
      </c>
      <c r="F135" s="31">
        <v>5</v>
      </c>
      <c r="G135" s="32">
        <v>1</v>
      </c>
      <c r="H135" s="33">
        <v>5</v>
      </c>
      <c r="I135" s="34">
        <f t="shared" si="26"/>
        <v>7.7</v>
      </c>
      <c r="J135" s="34">
        <f t="shared" si="26"/>
        <v>1.29</v>
      </c>
      <c r="K135" s="34">
        <f t="shared" si="27"/>
        <v>44.95</v>
      </c>
      <c r="L135" s="35">
        <f t="shared" si="28"/>
        <v>44.95</v>
      </c>
      <c r="N135" s="37">
        <v>9.8800000000000008</v>
      </c>
      <c r="O135" s="37">
        <v>1.66</v>
      </c>
    </row>
    <row r="136" spans="1:15" x14ac:dyDescent="0.25">
      <c r="A136" s="26" t="s">
        <v>252</v>
      </c>
      <c r="B136" s="27" t="s">
        <v>31</v>
      </c>
      <c r="C136" s="28">
        <v>71450</v>
      </c>
      <c r="D136" s="29" t="s">
        <v>253</v>
      </c>
      <c r="E136" s="30" t="s">
        <v>27</v>
      </c>
      <c r="F136" s="31">
        <v>2</v>
      </c>
      <c r="G136" s="32">
        <v>1</v>
      </c>
      <c r="H136" s="33">
        <v>2</v>
      </c>
      <c r="I136" s="34">
        <f t="shared" si="26"/>
        <v>109.26</v>
      </c>
      <c r="J136" s="34">
        <f t="shared" si="26"/>
        <v>16.53</v>
      </c>
      <c r="K136" s="34">
        <f t="shared" si="27"/>
        <v>251.58</v>
      </c>
      <c r="L136" s="35">
        <f t="shared" si="28"/>
        <v>251.58</v>
      </c>
      <c r="N136" s="37">
        <v>140.08000000000001</v>
      </c>
      <c r="O136" s="37">
        <v>21.2</v>
      </c>
    </row>
    <row r="137" spans="1:15" x14ac:dyDescent="0.2">
      <c r="A137" s="20" t="s">
        <v>254</v>
      </c>
      <c r="B137" s="21"/>
      <c r="C137" s="21"/>
      <c r="D137" s="22" t="s">
        <v>255</v>
      </c>
      <c r="E137" s="21"/>
      <c r="F137" s="21"/>
      <c r="G137" s="21"/>
      <c r="H137" s="21"/>
      <c r="I137" s="23"/>
      <c r="J137" s="23"/>
      <c r="K137" s="24">
        <f>TRUNC(SUM(K138,K141,K143),2)</f>
        <v>18059.64</v>
      </c>
      <c r="L137" s="25">
        <f>TRUNC(SUM(L138,L141,L143),2)</f>
        <v>18059.64</v>
      </c>
      <c r="N137" s="46"/>
      <c r="O137" s="46"/>
    </row>
    <row r="138" spans="1:15" ht="13.5" x14ac:dyDescent="0.2">
      <c r="A138" s="49" t="s">
        <v>256</v>
      </c>
      <c r="B138" s="50"/>
      <c r="C138" s="50"/>
      <c r="D138" s="51" t="s">
        <v>257</v>
      </c>
      <c r="E138" s="50"/>
      <c r="F138" s="50"/>
      <c r="G138" s="50"/>
      <c r="H138" s="50"/>
      <c r="I138" s="52"/>
      <c r="J138" s="52"/>
      <c r="K138" s="53">
        <f>TRUNC(SUM(K139:K140),2)</f>
        <v>13733.85</v>
      </c>
      <c r="L138" s="54">
        <f>TRUNC(SUM(L139:L140),2)</f>
        <v>13733.85</v>
      </c>
      <c r="N138" s="46"/>
      <c r="O138" s="46"/>
    </row>
    <row r="139" spans="1:15" ht="25.5" x14ac:dyDescent="0.25">
      <c r="A139" s="26" t="s">
        <v>258</v>
      </c>
      <c r="B139" s="27" t="s">
        <v>31</v>
      </c>
      <c r="C139" s="28">
        <v>100160</v>
      </c>
      <c r="D139" s="29" t="s">
        <v>259</v>
      </c>
      <c r="E139" s="30" t="s">
        <v>35</v>
      </c>
      <c r="F139" s="31">
        <v>42</v>
      </c>
      <c r="G139" s="32">
        <v>1</v>
      </c>
      <c r="H139" s="33">
        <v>42</v>
      </c>
      <c r="I139" s="34">
        <f t="shared" ref="I139:J140" si="29">TRUNC((N139*$O$9),2)</f>
        <v>17.89</v>
      </c>
      <c r="J139" s="34">
        <f t="shared" si="29"/>
        <v>20.329999999999998</v>
      </c>
      <c r="K139" s="34">
        <f>TRUNC(F139*($I139+$J139),2)</f>
        <v>1605.24</v>
      </c>
      <c r="L139" s="35">
        <f>TRUNC(H139*($I139+$J139),2)</f>
        <v>1605.24</v>
      </c>
      <c r="N139" s="37">
        <v>22.94</v>
      </c>
      <c r="O139" s="37">
        <v>26.07</v>
      </c>
    </row>
    <row r="140" spans="1:15" x14ac:dyDescent="0.25">
      <c r="A140" s="26" t="s">
        <v>260</v>
      </c>
      <c r="B140" s="27" t="s">
        <v>31</v>
      </c>
      <c r="C140" s="28">
        <v>100501</v>
      </c>
      <c r="D140" s="29" t="s">
        <v>261</v>
      </c>
      <c r="E140" s="30" t="s">
        <v>35</v>
      </c>
      <c r="F140" s="31">
        <v>97.2</v>
      </c>
      <c r="G140" s="32">
        <v>1</v>
      </c>
      <c r="H140" s="33">
        <v>97.2</v>
      </c>
      <c r="I140" s="34">
        <f t="shared" si="29"/>
        <v>85.7</v>
      </c>
      <c r="J140" s="34">
        <f t="shared" si="29"/>
        <v>39.08</v>
      </c>
      <c r="K140" s="34">
        <f>TRUNC(F140*($I140+$J140),2)</f>
        <v>12128.61</v>
      </c>
      <c r="L140" s="35">
        <f>TRUNC(H140*($I140+$J140),2)</f>
        <v>12128.61</v>
      </c>
      <c r="N140" s="37">
        <v>109.88</v>
      </c>
      <c r="O140" s="37">
        <v>50.11</v>
      </c>
    </row>
    <row r="141" spans="1:15" ht="13.5" x14ac:dyDescent="0.2">
      <c r="A141" s="49" t="s">
        <v>262</v>
      </c>
      <c r="B141" s="50"/>
      <c r="C141" s="50"/>
      <c r="D141" s="51" t="s">
        <v>112</v>
      </c>
      <c r="E141" s="50"/>
      <c r="F141" s="50"/>
      <c r="G141" s="50"/>
      <c r="H141" s="50"/>
      <c r="I141" s="52"/>
      <c r="J141" s="52"/>
      <c r="K141" s="53">
        <f t="shared" ref="K141:L201" si="30">TRUNC(SUM(K142),2)</f>
        <v>2662.8</v>
      </c>
      <c r="L141" s="54">
        <f t="shared" si="30"/>
        <v>2662.8</v>
      </c>
      <c r="N141" s="46"/>
      <c r="O141" s="46"/>
    </row>
    <row r="142" spans="1:15" x14ac:dyDescent="0.25">
      <c r="A142" s="26" t="s">
        <v>263</v>
      </c>
      <c r="B142" s="27" t="s">
        <v>31</v>
      </c>
      <c r="C142" s="28">
        <v>100102</v>
      </c>
      <c r="D142" s="29" t="s">
        <v>264</v>
      </c>
      <c r="E142" s="30" t="s">
        <v>35</v>
      </c>
      <c r="F142" s="31">
        <v>40</v>
      </c>
      <c r="G142" s="32">
        <v>1</v>
      </c>
      <c r="H142" s="33">
        <v>40</v>
      </c>
      <c r="I142" s="34">
        <f>TRUNC((N142*$O$9),2)</f>
        <v>37.049999999999997</v>
      </c>
      <c r="J142" s="34">
        <f>TRUNC((O142*$O$9),2)</f>
        <v>29.52</v>
      </c>
      <c r="K142" s="34">
        <f>TRUNC(F142*($I142+$J142),2)</f>
        <v>2662.8</v>
      </c>
      <c r="L142" s="35">
        <f>TRUNC(H142*($I142+$J142),2)</f>
        <v>2662.8</v>
      </c>
      <c r="N142" s="37">
        <v>47.51</v>
      </c>
      <c r="O142" s="37">
        <v>37.85</v>
      </c>
    </row>
    <row r="143" spans="1:15" ht="13.5" x14ac:dyDescent="0.2">
      <c r="A143" s="49" t="s">
        <v>265</v>
      </c>
      <c r="B143" s="50"/>
      <c r="C143" s="50"/>
      <c r="D143" s="51" t="s">
        <v>266</v>
      </c>
      <c r="E143" s="50"/>
      <c r="F143" s="50"/>
      <c r="G143" s="50"/>
      <c r="H143" s="50"/>
      <c r="I143" s="52"/>
      <c r="J143" s="52"/>
      <c r="K143" s="53">
        <f t="shared" si="30"/>
        <v>1662.99</v>
      </c>
      <c r="L143" s="54">
        <f t="shared" si="30"/>
        <v>1662.99</v>
      </c>
      <c r="N143" s="46"/>
      <c r="O143" s="46"/>
    </row>
    <row r="144" spans="1:15" ht="25.5" x14ac:dyDescent="0.25">
      <c r="A144" s="26" t="s">
        <v>267</v>
      </c>
      <c r="B144" s="27" t="s">
        <v>227</v>
      </c>
      <c r="C144" s="56" t="s">
        <v>268</v>
      </c>
      <c r="D144" s="29" t="s">
        <v>269</v>
      </c>
      <c r="E144" s="30" t="s">
        <v>50</v>
      </c>
      <c r="F144" s="31">
        <v>36.799999999999997</v>
      </c>
      <c r="G144" s="32">
        <v>1</v>
      </c>
      <c r="H144" s="33">
        <v>36.799999999999997</v>
      </c>
      <c r="I144" s="34">
        <f>TRUNC((N144*$O$9),2)</f>
        <v>31.41</v>
      </c>
      <c r="J144" s="34">
        <f>TRUNC((O144*$O$9),2)</f>
        <v>13.78</v>
      </c>
      <c r="K144" s="34">
        <f>TRUNC(F144*($I144+$J144),2)</f>
        <v>1662.99</v>
      </c>
      <c r="L144" s="35">
        <f>TRUNC(H144*($I144+$J144),2)</f>
        <v>1662.99</v>
      </c>
      <c r="N144" s="37">
        <v>40.28</v>
      </c>
      <c r="O144" s="37">
        <v>17.670000000000002</v>
      </c>
    </row>
    <row r="145" spans="1:15" x14ac:dyDescent="0.2">
      <c r="A145" s="20" t="s">
        <v>270</v>
      </c>
      <c r="B145" s="21"/>
      <c r="C145" s="21"/>
      <c r="D145" s="22" t="s">
        <v>271</v>
      </c>
      <c r="E145" s="21"/>
      <c r="F145" s="21"/>
      <c r="G145" s="21"/>
      <c r="H145" s="21"/>
      <c r="I145" s="23"/>
      <c r="J145" s="23"/>
      <c r="K145" s="24">
        <f t="shared" si="30"/>
        <v>3479.98</v>
      </c>
      <c r="L145" s="25">
        <f t="shared" si="30"/>
        <v>3479.98</v>
      </c>
      <c r="N145" s="46"/>
      <c r="O145" s="46"/>
    </row>
    <row r="146" spans="1:15" ht="13.5" x14ac:dyDescent="0.2">
      <c r="A146" s="49" t="s">
        <v>272</v>
      </c>
      <c r="B146" s="50"/>
      <c r="C146" s="50"/>
      <c r="D146" s="51" t="s">
        <v>273</v>
      </c>
      <c r="E146" s="50"/>
      <c r="F146" s="50"/>
      <c r="G146" s="50"/>
      <c r="H146" s="50"/>
      <c r="I146" s="52"/>
      <c r="J146" s="52"/>
      <c r="K146" s="53">
        <f t="shared" si="30"/>
        <v>3479.98</v>
      </c>
      <c r="L146" s="54">
        <f t="shared" si="30"/>
        <v>3479.98</v>
      </c>
      <c r="N146" s="46"/>
      <c r="O146" s="46"/>
    </row>
    <row r="147" spans="1:15" x14ac:dyDescent="0.25">
      <c r="A147" s="26" t="s">
        <v>274</v>
      </c>
      <c r="B147" s="27" t="s">
        <v>31</v>
      </c>
      <c r="C147" s="28">
        <v>120902</v>
      </c>
      <c r="D147" s="29" t="s">
        <v>275</v>
      </c>
      <c r="E147" s="30" t="s">
        <v>35</v>
      </c>
      <c r="F147" s="31">
        <v>132.47</v>
      </c>
      <c r="G147" s="32">
        <v>1</v>
      </c>
      <c r="H147" s="33">
        <v>132.47</v>
      </c>
      <c r="I147" s="34">
        <f>TRUNC((N147*$O$9),2)</f>
        <v>10.39</v>
      </c>
      <c r="J147" s="34">
        <f>TRUNC((O147*$O$9),2)</f>
        <v>15.88</v>
      </c>
      <c r="K147" s="34">
        <f>TRUNC(F147*($I147+$J147),2)</f>
        <v>3479.98</v>
      </c>
      <c r="L147" s="35">
        <f>TRUNC(H147*($I147+$J147),2)</f>
        <v>3479.98</v>
      </c>
      <c r="N147" s="37">
        <v>13.33</v>
      </c>
      <c r="O147" s="37">
        <v>20.36</v>
      </c>
    </row>
    <row r="148" spans="1:15" x14ac:dyDescent="0.2">
      <c r="A148" s="20" t="s">
        <v>276</v>
      </c>
      <c r="B148" s="21"/>
      <c r="C148" s="21"/>
      <c r="D148" s="22" t="s">
        <v>277</v>
      </c>
      <c r="E148" s="21"/>
      <c r="F148" s="21"/>
      <c r="G148" s="21"/>
      <c r="H148" s="21"/>
      <c r="I148" s="23"/>
      <c r="J148" s="23"/>
      <c r="K148" s="24">
        <f t="shared" si="30"/>
        <v>102484.19</v>
      </c>
      <c r="L148" s="25">
        <f t="shared" si="30"/>
        <v>102484.19</v>
      </c>
      <c r="N148" s="46"/>
      <c r="O148" s="46"/>
    </row>
    <row r="149" spans="1:15" ht="38.25" x14ac:dyDescent="0.25">
      <c r="A149" s="26" t="s">
        <v>278</v>
      </c>
      <c r="B149" s="39" t="s">
        <v>129</v>
      </c>
      <c r="C149" s="40">
        <v>100773</v>
      </c>
      <c r="D149" s="29" t="s">
        <v>279</v>
      </c>
      <c r="E149" s="30" t="s">
        <v>131</v>
      </c>
      <c r="F149" s="47">
        <v>6042.7</v>
      </c>
      <c r="G149" s="32">
        <v>1</v>
      </c>
      <c r="H149" s="48">
        <v>6042.7</v>
      </c>
      <c r="I149" s="34">
        <f>TRUNC((N149*$O$9),2)</f>
        <v>16.059999999999999</v>
      </c>
      <c r="J149" s="34">
        <f>TRUNC((O149*$O$9),2)</f>
        <v>0.9</v>
      </c>
      <c r="K149" s="34">
        <f>TRUNC(F149*($I149+$J149),2)</f>
        <v>102484.19</v>
      </c>
      <c r="L149" s="35">
        <f>TRUNC(H149*($I149+$J149),2)</f>
        <v>102484.19</v>
      </c>
      <c r="N149" s="37">
        <v>20.59</v>
      </c>
      <c r="O149" s="37">
        <v>1.1599999999999999</v>
      </c>
    </row>
    <row r="150" spans="1:15" x14ac:dyDescent="0.2">
      <c r="A150" s="20" t="s">
        <v>280</v>
      </c>
      <c r="B150" s="21"/>
      <c r="C150" s="21"/>
      <c r="D150" s="22" t="s">
        <v>281</v>
      </c>
      <c r="E150" s="21"/>
      <c r="F150" s="21"/>
      <c r="G150" s="21"/>
      <c r="H150" s="21"/>
      <c r="I150" s="23"/>
      <c r="J150" s="23"/>
      <c r="K150" s="24">
        <f t="shared" si="30"/>
        <v>45226.67</v>
      </c>
      <c r="L150" s="25">
        <f t="shared" si="30"/>
        <v>45226.67</v>
      </c>
      <c r="N150" s="46"/>
      <c r="O150" s="46"/>
    </row>
    <row r="151" spans="1:15" x14ac:dyDescent="0.25">
      <c r="A151" s="26" t="s">
        <v>282</v>
      </c>
      <c r="B151" s="27" t="s">
        <v>31</v>
      </c>
      <c r="C151" s="28">
        <v>160966</v>
      </c>
      <c r="D151" s="29" t="s">
        <v>283</v>
      </c>
      <c r="E151" s="30" t="s">
        <v>35</v>
      </c>
      <c r="F151" s="31">
        <v>687.44</v>
      </c>
      <c r="G151" s="32">
        <v>1</v>
      </c>
      <c r="H151" s="33">
        <v>687.44</v>
      </c>
      <c r="I151" s="34">
        <f>TRUNC((N151*$O$9),2)</f>
        <v>61.38</v>
      </c>
      <c r="J151" s="34">
        <f>TRUNC((O151*$O$9),2)</f>
        <v>4.41</v>
      </c>
      <c r="K151" s="34">
        <f>TRUNC(F151*($I151+$J151),2)</f>
        <v>45226.67</v>
      </c>
      <c r="L151" s="35">
        <f>TRUNC(H151*($I151+$J151),2)</f>
        <v>45226.67</v>
      </c>
      <c r="N151" s="37">
        <v>78.7</v>
      </c>
      <c r="O151" s="37">
        <v>5.66</v>
      </c>
    </row>
    <row r="152" spans="1:15" x14ac:dyDescent="0.2">
      <c r="A152" s="20" t="s">
        <v>284</v>
      </c>
      <c r="B152" s="21"/>
      <c r="C152" s="21"/>
      <c r="D152" s="22" t="s">
        <v>285</v>
      </c>
      <c r="E152" s="21"/>
      <c r="F152" s="21"/>
      <c r="G152" s="21"/>
      <c r="H152" s="21"/>
      <c r="I152" s="23"/>
      <c r="J152" s="23"/>
      <c r="K152" s="24">
        <f t="shared" si="30"/>
        <v>3980</v>
      </c>
      <c r="L152" s="25">
        <f t="shared" si="30"/>
        <v>3980</v>
      </c>
      <c r="N152" s="46"/>
      <c r="O152" s="46"/>
    </row>
    <row r="153" spans="1:15" ht="13.5" x14ac:dyDescent="0.2">
      <c r="A153" s="49" t="s">
        <v>286</v>
      </c>
      <c r="B153" s="50"/>
      <c r="C153" s="50"/>
      <c r="D153" s="51" t="s">
        <v>287</v>
      </c>
      <c r="E153" s="50"/>
      <c r="F153" s="50"/>
      <c r="G153" s="50"/>
      <c r="H153" s="50"/>
      <c r="I153" s="52"/>
      <c r="J153" s="52"/>
      <c r="K153" s="53">
        <f t="shared" si="30"/>
        <v>3980</v>
      </c>
      <c r="L153" s="54">
        <f t="shared" si="30"/>
        <v>3980</v>
      </c>
      <c r="N153" s="46"/>
      <c r="O153" s="46"/>
    </row>
    <row r="154" spans="1:15" x14ac:dyDescent="0.25">
      <c r="A154" s="26" t="s">
        <v>288</v>
      </c>
      <c r="B154" s="27" t="s">
        <v>227</v>
      </c>
      <c r="C154" s="56" t="s">
        <v>289</v>
      </c>
      <c r="D154" s="29" t="s">
        <v>290</v>
      </c>
      <c r="E154" s="30" t="s">
        <v>50</v>
      </c>
      <c r="F154" s="31">
        <v>12.5</v>
      </c>
      <c r="G154" s="32">
        <v>1</v>
      </c>
      <c r="H154" s="33">
        <v>12.5</v>
      </c>
      <c r="I154" s="34">
        <f>TRUNC((N154*$O$9),2)</f>
        <v>287.83</v>
      </c>
      <c r="J154" s="34">
        <f>TRUNC((O154*$O$9),2)</f>
        <v>30.57</v>
      </c>
      <c r="K154" s="34">
        <f>TRUNC(F154*($I154+$J154),2)</f>
        <v>3980</v>
      </c>
      <c r="L154" s="35">
        <f>TRUNC(H154*($I154+$J154),2)</f>
        <v>3980</v>
      </c>
      <c r="N154" s="37">
        <v>369.02</v>
      </c>
      <c r="O154" s="37">
        <v>39.200000000000003</v>
      </c>
    </row>
    <row r="155" spans="1:15" x14ac:dyDescent="0.2">
      <c r="A155" s="20" t="s">
        <v>291</v>
      </c>
      <c r="B155" s="21"/>
      <c r="C155" s="21"/>
      <c r="D155" s="22" t="s">
        <v>292</v>
      </c>
      <c r="E155" s="21"/>
      <c r="F155" s="21"/>
      <c r="G155" s="21"/>
      <c r="H155" s="21"/>
      <c r="I155" s="23"/>
      <c r="J155" s="23"/>
      <c r="K155" s="24">
        <f>TRUNC(SUM(K156:K157),2)</f>
        <v>5212.88</v>
      </c>
      <c r="L155" s="25">
        <f>TRUNC(SUM(L156:L157),2)</f>
        <v>5212.88</v>
      </c>
      <c r="N155" s="46"/>
      <c r="O155" s="46"/>
    </row>
    <row r="156" spans="1:15" x14ac:dyDescent="0.25">
      <c r="A156" s="26" t="s">
        <v>293</v>
      </c>
      <c r="B156" s="27" t="s">
        <v>31</v>
      </c>
      <c r="C156" s="28">
        <v>200150</v>
      </c>
      <c r="D156" s="29" t="s">
        <v>294</v>
      </c>
      <c r="E156" s="30" t="s">
        <v>35</v>
      </c>
      <c r="F156" s="31">
        <v>286.56</v>
      </c>
      <c r="G156" s="32">
        <v>1</v>
      </c>
      <c r="H156" s="33">
        <v>286.56</v>
      </c>
      <c r="I156" s="34">
        <f t="shared" ref="I156:J157" si="31">TRUNC((N156*$O$9),2)</f>
        <v>2.69</v>
      </c>
      <c r="J156" s="34">
        <f t="shared" si="31"/>
        <v>0.89</v>
      </c>
      <c r="K156" s="34">
        <f>TRUNC(F156*($I156+$J156),2)</f>
        <v>1025.8800000000001</v>
      </c>
      <c r="L156" s="35">
        <f>TRUNC(H156*($I156+$J156),2)</f>
        <v>1025.8800000000001</v>
      </c>
      <c r="N156" s="37">
        <v>3.46</v>
      </c>
      <c r="O156" s="37">
        <v>1.1499999999999999</v>
      </c>
    </row>
    <row r="157" spans="1:15" x14ac:dyDescent="0.25">
      <c r="A157" s="26" t="s">
        <v>295</v>
      </c>
      <c r="B157" s="27" t="s">
        <v>31</v>
      </c>
      <c r="C157" s="28">
        <v>200403</v>
      </c>
      <c r="D157" s="29" t="s">
        <v>296</v>
      </c>
      <c r="E157" s="30" t="s">
        <v>35</v>
      </c>
      <c r="F157" s="32">
        <v>316</v>
      </c>
      <c r="G157" s="32">
        <v>1</v>
      </c>
      <c r="H157" s="33">
        <v>316</v>
      </c>
      <c r="I157" s="34">
        <f t="shared" si="31"/>
        <v>2.2400000000000002</v>
      </c>
      <c r="J157" s="34">
        <f t="shared" si="31"/>
        <v>11.01</v>
      </c>
      <c r="K157" s="34">
        <f>TRUNC(F157*($I157+$J157),2)</f>
        <v>4187</v>
      </c>
      <c r="L157" s="35">
        <f>TRUNC(H157*($I157+$J157),2)</f>
        <v>4187</v>
      </c>
      <c r="N157" s="37">
        <v>2.88</v>
      </c>
      <c r="O157" s="37">
        <v>14.12</v>
      </c>
    </row>
    <row r="158" spans="1:15" x14ac:dyDescent="0.2">
      <c r="A158" s="20" t="s">
        <v>297</v>
      </c>
      <c r="B158" s="21"/>
      <c r="C158" s="21"/>
      <c r="D158" s="22" t="s">
        <v>298</v>
      </c>
      <c r="E158" s="21"/>
      <c r="F158" s="21"/>
      <c r="G158" s="21"/>
      <c r="H158" s="21"/>
      <c r="I158" s="23"/>
      <c r="J158" s="23"/>
      <c r="K158" s="24">
        <f>TRUNC(SUM(K159,K161,K163),2)</f>
        <v>30423.43</v>
      </c>
      <c r="L158" s="25">
        <f>TRUNC(SUM(L159,L161,L163),2)</f>
        <v>30423.43</v>
      </c>
      <c r="N158" s="46"/>
      <c r="O158" s="46"/>
    </row>
    <row r="159" spans="1:15" ht="13.5" x14ac:dyDescent="0.2">
      <c r="A159" s="49" t="s">
        <v>299</v>
      </c>
      <c r="B159" s="50"/>
      <c r="C159" s="50"/>
      <c r="D159" s="51" t="s">
        <v>300</v>
      </c>
      <c r="E159" s="50"/>
      <c r="F159" s="50"/>
      <c r="G159" s="50"/>
      <c r="H159" s="50"/>
      <c r="I159" s="52"/>
      <c r="J159" s="52"/>
      <c r="K159" s="53">
        <f t="shared" si="30"/>
        <v>23452.89</v>
      </c>
      <c r="L159" s="54">
        <f t="shared" si="30"/>
        <v>23452.89</v>
      </c>
      <c r="N159" s="46"/>
      <c r="O159" s="46"/>
    </row>
    <row r="160" spans="1:15" x14ac:dyDescent="0.25">
      <c r="A160" s="26" t="s">
        <v>301</v>
      </c>
      <c r="B160" s="27" t="s">
        <v>31</v>
      </c>
      <c r="C160" s="28">
        <v>220061</v>
      </c>
      <c r="D160" s="29" t="s">
        <v>302</v>
      </c>
      <c r="E160" s="30" t="s">
        <v>35</v>
      </c>
      <c r="F160" s="32">
        <v>565.13</v>
      </c>
      <c r="G160" s="32">
        <v>1</v>
      </c>
      <c r="H160" s="33">
        <v>565.13</v>
      </c>
      <c r="I160" s="34">
        <f>TRUNC((N160*$O$9),2)</f>
        <v>33.11</v>
      </c>
      <c r="J160" s="34">
        <f>TRUNC((O160*$O$9),2)</f>
        <v>8.39</v>
      </c>
      <c r="K160" s="34">
        <f>TRUNC(F160*($I160+$J160),2)</f>
        <v>23452.89</v>
      </c>
      <c r="L160" s="35">
        <f>TRUNC(H160*($I160+$J160),2)</f>
        <v>23452.89</v>
      </c>
      <c r="N160" s="37">
        <v>42.46</v>
      </c>
      <c r="O160" s="37">
        <v>10.76</v>
      </c>
    </row>
    <row r="161" spans="1:15" ht="13.5" x14ac:dyDescent="0.2">
      <c r="A161" s="49" t="s">
        <v>303</v>
      </c>
      <c r="B161" s="50"/>
      <c r="C161" s="50"/>
      <c r="D161" s="51" t="s">
        <v>304</v>
      </c>
      <c r="E161" s="50"/>
      <c r="F161" s="50"/>
      <c r="G161" s="50"/>
      <c r="H161" s="50"/>
      <c r="I161" s="52"/>
      <c r="J161" s="52"/>
      <c r="K161" s="53">
        <f t="shared" si="30"/>
        <v>923.16</v>
      </c>
      <c r="L161" s="54">
        <f t="shared" si="30"/>
        <v>923.16</v>
      </c>
      <c r="N161" s="46"/>
      <c r="O161" s="46"/>
    </row>
    <row r="162" spans="1:15" x14ac:dyDescent="0.25">
      <c r="A162" s="26" t="s">
        <v>305</v>
      </c>
      <c r="B162" s="27" t="s">
        <v>31</v>
      </c>
      <c r="C162" s="28">
        <v>220102</v>
      </c>
      <c r="D162" s="29" t="s">
        <v>306</v>
      </c>
      <c r="E162" s="30" t="s">
        <v>35</v>
      </c>
      <c r="F162" s="32">
        <v>33.89</v>
      </c>
      <c r="G162" s="32">
        <v>1</v>
      </c>
      <c r="H162" s="33">
        <v>33.89</v>
      </c>
      <c r="I162" s="34">
        <f>TRUNC((N162*$O$9),2)</f>
        <v>17.93</v>
      </c>
      <c r="J162" s="34">
        <f>TRUNC((O162*$O$9),2)</f>
        <v>9.31</v>
      </c>
      <c r="K162" s="34">
        <f>TRUNC(F162*($I162+$J162),2)</f>
        <v>923.16</v>
      </c>
      <c r="L162" s="35">
        <f>TRUNC(H162*($I162+$J162),2)</f>
        <v>923.16</v>
      </c>
      <c r="N162" s="37">
        <v>22.99</v>
      </c>
      <c r="O162" s="37">
        <v>11.94</v>
      </c>
    </row>
    <row r="163" spans="1:15" ht="13.5" x14ac:dyDescent="0.2">
      <c r="A163" s="49" t="s">
        <v>307</v>
      </c>
      <c r="B163" s="50"/>
      <c r="C163" s="50"/>
      <c r="D163" s="51" t="s">
        <v>308</v>
      </c>
      <c r="E163" s="50"/>
      <c r="F163" s="50"/>
      <c r="G163" s="50"/>
      <c r="H163" s="50"/>
      <c r="I163" s="52"/>
      <c r="J163" s="52"/>
      <c r="K163" s="53">
        <f t="shared" si="30"/>
        <v>6047.38</v>
      </c>
      <c r="L163" s="54">
        <f t="shared" si="30"/>
        <v>6047.38</v>
      </c>
      <c r="N163" s="46"/>
      <c r="O163" s="46"/>
    </row>
    <row r="164" spans="1:15" ht="25.5" x14ac:dyDescent="0.25">
      <c r="A164" s="26" t="s">
        <v>309</v>
      </c>
      <c r="B164" s="27" t="s">
        <v>31</v>
      </c>
      <c r="C164" s="28">
        <v>220100</v>
      </c>
      <c r="D164" s="29" t="s">
        <v>310</v>
      </c>
      <c r="E164" s="30" t="s">
        <v>35</v>
      </c>
      <c r="F164" s="32">
        <v>91.24</v>
      </c>
      <c r="G164" s="32">
        <v>1</v>
      </c>
      <c r="H164" s="33">
        <v>91.24</v>
      </c>
      <c r="I164" s="34">
        <f>TRUNC((N164*$O$9),2)</f>
        <v>37.619999999999997</v>
      </c>
      <c r="J164" s="34">
        <f>TRUNC((O164*$O$9),2)</f>
        <v>28.66</v>
      </c>
      <c r="K164" s="34">
        <f>TRUNC(F164*($I164+$J164),2)</f>
        <v>6047.38</v>
      </c>
      <c r="L164" s="35">
        <f>TRUNC(H164*($I164+$J164),2)</f>
        <v>6047.38</v>
      </c>
      <c r="N164" s="37">
        <v>48.24</v>
      </c>
      <c r="O164" s="37">
        <v>36.75</v>
      </c>
    </row>
    <row r="165" spans="1:15" x14ac:dyDescent="0.2">
      <c r="A165" s="20" t="s">
        <v>311</v>
      </c>
      <c r="B165" s="21"/>
      <c r="C165" s="21"/>
      <c r="D165" s="22" t="s">
        <v>312</v>
      </c>
      <c r="E165" s="21"/>
      <c r="F165" s="21"/>
      <c r="G165" s="21"/>
      <c r="H165" s="21"/>
      <c r="I165" s="23"/>
      <c r="J165" s="23"/>
      <c r="K165" s="24">
        <f>TRUNC(SUM(K166,K168,K170,K172,K175),2)</f>
        <v>44412.05</v>
      </c>
      <c r="L165" s="25">
        <f>TRUNC(SUM(L166,L168,L170,L172,L175),2)</f>
        <v>44412.05</v>
      </c>
      <c r="N165" s="46"/>
      <c r="O165" s="46"/>
    </row>
    <row r="166" spans="1:15" ht="13.5" x14ac:dyDescent="0.2">
      <c r="A166" s="49" t="s">
        <v>313</v>
      </c>
      <c r="B166" s="50"/>
      <c r="C166" s="50"/>
      <c r="D166" s="51" t="s">
        <v>314</v>
      </c>
      <c r="E166" s="50"/>
      <c r="F166" s="50"/>
      <c r="G166" s="50"/>
      <c r="H166" s="50"/>
      <c r="I166" s="52"/>
      <c r="J166" s="52"/>
      <c r="K166" s="53">
        <f t="shared" si="30"/>
        <v>4532.04</v>
      </c>
      <c r="L166" s="54">
        <f t="shared" si="30"/>
        <v>4532.04</v>
      </c>
      <c r="N166" s="46"/>
      <c r="O166" s="46"/>
    </row>
    <row r="167" spans="1:15" x14ac:dyDescent="0.25">
      <c r="A167" s="26" t="s">
        <v>315</v>
      </c>
      <c r="B167" s="27" t="s">
        <v>31</v>
      </c>
      <c r="C167" s="28">
        <v>261000</v>
      </c>
      <c r="D167" s="29" t="s">
        <v>316</v>
      </c>
      <c r="E167" s="30" t="s">
        <v>35</v>
      </c>
      <c r="F167" s="32">
        <v>441.29</v>
      </c>
      <c r="G167" s="32">
        <v>1</v>
      </c>
      <c r="H167" s="33">
        <v>441.29</v>
      </c>
      <c r="I167" s="34">
        <f>TRUNC((N167*$O$9),2)</f>
        <v>4.4400000000000004</v>
      </c>
      <c r="J167" s="34">
        <f>TRUNC((O167*$O$9),2)</f>
        <v>5.83</v>
      </c>
      <c r="K167" s="34">
        <f>TRUNC(F167*($I167+$J167),2)</f>
        <v>4532.04</v>
      </c>
      <c r="L167" s="35">
        <f>TRUNC(H167*($I167+$J167),2)</f>
        <v>4532.04</v>
      </c>
      <c r="N167" s="37">
        <v>5.7</v>
      </c>
      <c r="O167" s="37">
        <v>7.48</v>
      </c>
    </row>
    <row r="168" spans="1:15" ht="13.5" x14ac:dyDescent="0.2">
      <c r="A168" s="49" t="s">
        <v>317</v>
      </c>
      <c r="B168" s="50"/>
      <c r="C168" s="50"/>
      <c r="D168" s="51" t="s">
        <v>318</v>
      </c>
      <c r="E168" s="50"/>
      <c r="F168" s="50"/>
      <c r="G168" s="50"/>
      <c r="H168" s="50"/>
      <c r="I168" s="52"/>
      <c r="J168" s="52"/>
      <c r="K168" s="53">
        <f t="shared" si="30"/>
        <v>2714.83</v>
      </c>
      <c r="L168" s="54">
        <f t="shared" si="30"/>
        <v>2714.83</v>
      </c>
      <c r="N168" s="46"/>
      <c r="O168" s="46"/>
    </row>
    <row r="169" spans="1:15" x14ac:dyDescent="0.25">
      <c r="A169" s="26" t="s">
        <v>319</v>
      </c>
      <c r="B169" s="27" t="s">
        <v>31</v>
      </c>
      <c r="C169" s="28">
        <v>261609</v>
      </c>
      <c r="D169" s="29" t="s">
        <v>320</v>
      </c>
      <c r="E169" s="30" t="s">
        <v>35</v>
      </c>
      <c r="F169" s="32">
        <v>244.8</v>
      </c>
      <c r="G169" s="32">
        <v>1</v>
      </c>
      <c r="H169" s="33">
        <v>244.8</v>
      </c>
      <c r="I169" s="34">
        <f>TRUNC((N169*$O$9),2)</f>
        <v>8.19</v>
      </c>
      <c r="J169" s="34">
        <f>TRUNC((O169*$O$9),2)</f>
        <v>2.9</v>
      </c>
      <c r="K169" s="34">
        <f>TRUNC(F169*($I169+$J169),2)</f>
        <v>2714.83</v>
      </c>
      <c r="L169" s="35">
        <f>TRUNC(H169*($I169+$J169),2)</f>
        <v>2714.83</v>
      </c>
      <c r="N169" s="37">
        <v>10.51</v>
      </c>
      <c r="O169" s="37">
        <v>3.72</v>
      </c>
    </row>
    <row r="170" spans="1:15" ht="13.5" x14ac:dyDescent="0.2">
      <c r="A170" s="49" t="s">
        <v>321</v>
      </c>
      <c r="B170" s="50"/>
      <c r="C170" s="50"/>
      <c r="D170" s="51" t="s">
        <v>322</v>
      </c>
      <c r="E170" s="50"/>
      <c r="F170" s="50"/>
      <c r="G170" s="50"/>
      <c r="H170" s="50"/>
      <c r="I170" s="52"/>
      <c r="J170" s="52"/>
      <c r="K170" s="53">
        <f t="shared" si="30"/>
        <v>7623.7</v>
      </c>
      <c r="L170" s="54">
        <f t="shared" si="30"/>
        <v>7623.7</v>
      </c>
      <c r="N170" s="46"/>
      <c r="O170" s="46"/>
    </row>
    <row r="171" spans="1:15" x14ac:dyDescent="0.25">
      <c r="A171" s="26" t="s">
        <v>323</v>
      </c>
      <c r="B171" s="27" t="s">
        <v>31</v>
      </c>
      <c r="C171" s="28">
        <v>261609</v>
      </c>
      <c r="D171" s="29" t="s">
        <v>320</v>
      </c>
      <c r="E171" s="30" t="s">
        <v>35</v>
      </c>
      <c r="F171" s="32">
        <v>687.44</v>
      </c>
      <c r="G171" s="32">
        <v>1</v>
      </c>
      <c r="H171" s="33">
        <v>687.44</v>
      </c>
      <c r="I171" s="34">
        <f>TRUNC((N171*$O$9),2)</f>
        <v>8.19</v>
      </c>
      <c r="J171" s="34">
        <f>TRUNC((O171*$O$9),2)</f>
        <v>2.9</v>
      </c>
      <c r="K171" s="34">
        <f>TRUNC(F171*($I171+$J171),2)</f>
        <v>7623.7</v>
      </c>
      <c r="L171" s="35">
        <f>TRUNC(H171*($I171+$J171),2)</f>
        <v>7623.7</v>
      </c>
      <c r="N171" s="37">
        <v>10.51</v>
      </c>
      <c r="O171" s="37">
        <v>3.72</v>
      </c>
    </row>
    <row r="172" spans="1:15" ht="13.5" x14ac:dyDescent="0.2">
      <c r="A172" s="49" t="s">
        <v>324</v>
      </c>
      <c r="B172" s="50"/>
      <c r="C172" s="50"/>
      <c r="D172" s="51" t="s">
        <v>325</v>
      </c>
      <c r="E172" s="50"/>
      <c r="F172" s="50"/>
      <c r="G172" s="50"/>
      <c r="H172" s="50"/>
      <c r="I172" s="52"/>
      <c r="J172" s="52"/>
      <c r="K172" s="53">
        <f>TRUNC(SUM(K173:K174),2)</f>
        <v>28650.07</v>
      </c>
      <c r="L172" s="54">
        <f>TRUNC(SUM(L173:L174),2)</f>
        <v>28650.07</v>
      </c>
      <c r="N172" s="46"/>
      <c r="O172" s="46"/>
    </row>
    <row r="173" spans="1:15" ht="25.5" x14ac:dyDescent="0.25">
      <c r="A173" s="26" t="s">
        <v>326</v>
      </c>
      <c r="B173" s="27" t="s">
        <v>129</v>
      </c>
      <c r="C173" s="28">
        <v>102494</v>
      </c>
      <c r="D173" s="29" t="s">
        <v>327</v>
      </c>
      <c r="E173" s="30" t="s">
        <v>35</v>
      </c>
      <c r="F173" s="32">
        <v>565.13</v>
      </c>
      <c r="G173" s="32">
        <v>1</v>
      </c>
      <c r="H173" s="33">
        <v>565.13</v>
      </c>
      <c r="I173" s="34">
        <f t="shared" ref="I173:J174" si="32">TRUNC((N173*$O$9),2)</f>
        <v>42.01</v>
      </c>
      <c r="J173" s="34">
        <f t="shared" si="32"/>
        <v>5.66</v>
      </c>
      <c r="K173" s="34">
        <f>TRUNC(F173*($I173+$J173),2)</f>
        <v>26939.74</v>
      </c>
      <c r="L173" s="35">
        <f>TRUNC(H173*($I173+$J173),2)</f>
        <v>26939.74</v>
      </c>
      <c r="N173" s="37">
        <v>53.87</v>
      </c>
      <c r="O173" s="37">
        <v>7.26</v>
      </c>
    </row>
    <row r="174" spans="1:15" ht="25.5" x14ac:dyDescent="0.25">
      <c r="A174" s="26" t="s">
        <v>328</v>
      </c>
      <c r="B174" s="27" t="s">
        <v>129</v>
      </c>
      <c r="C174" s="28">
        <v>102507</v>
      </c>
      <c r="D174" s="29" t="s">
        <v>329</v>
      </c>
      <c r="E174" s="30" t="s">
        <v>50</v>
      </c>
      <c r="F174" s="32">
        <v>360.83</v>
      </c>
      <c r="G174" s="32">
        <v>1</v>
      </c>
      <c r="H174" s="33">
        <v>360.83</v>
      </c>
      <c r="I174" s="34">
        <f t="shared" si="32"/>
        <v>3.03</v>
      </c>
      <c r="J174" s="34">
        <f t="shared" si="32"/>
        <v>1.71</v>
      </c>
      <c r="K174" s="34">
        <f>TRUNC(F174*($I174+$J174),2)</f>
        <v>1710.33</v>
      </c>
      <c r="L174" s="35">
        <f>TRUNC(H174*($I174+$J174),2)</f>
        <v>1710.33</v>
      </c>
      <c r="N174" s="37">
        <v>3.89</v>
      </c>
      <c r="O174" s="37">
        <v>2.2000000000000002</v>
      </c>
    </row>
    <row r="175" spans="1:15" ht="13.5" x14ac:dyDescent="0.2">
      <c r="A175" s="49" t="s">
        <v>330</v>
      </c>
      <c r="B175" s="50"/>
      <c r="C175" s="50"/>
      <c r="D175" s="51" t="s">
        <v>331</v>
      </c>
      <c r="E175" s="50"/>
      <c r="F175" s="50"/>
      <c r="G175" s="50"/>
      <c r="H175" s="50"/>
      <c r="I175" s="52"/>
      <c r="J175" s="52"/>
      <c r="K175" s="53">
        <f t="shared" si="30"/>
        <v>891.41</v>
      </c>
      <c r="L175" s="54">
        <f t="shared" si="30"/>
        <v>891.41</v>
      </c>
      <c r="N175" s="46"/>
      <c r="O175" s="46"/>
    </row>
    <row r="176" spans="1:15" x14ac:dyDescent="0.25">
      <c r="A176" s="26" t="s">
        <v>332</v>
      </c>
      <c r="B176" s="27" t="s">
        <v>31</v>
      </c>
      <c r="C176" s="28">
        <v>261703</v>
      </c>
      <c r="D176" s="29" t="s">
        <v>333</v>
      </c>
      <c r="E176" s="30" t="s">
        <v>35</v>
      </c>
      <c r="F176" s="32">
        <v>91.24</v>
      </c>
      <c r="G176" s="32">
        <v>1</v>
      </c>
      <c r="H176" s="33">
        <v>91.24</v>
      </c>
      <c r="I176" s="34">
        <f>TRUNC((N176*$O$9),2)</f>
        <v>3.22</v>
      </c>
      <c r="J176" s="34">
        <f>TRUNC((O176*$O$9),2)</f>
        <v>6.55</v>
      </c>
      <c r="K176" s="34">
        <f>TRUNC(F176*($I176+$J176),2)</f>
        <v>891.41</v>
      </c>
      <c r="L176" s="35">
        <f>TRUNC(H176*($I176+$J176),2)</f>
        <v>891.41</v>
      </c>
      <c r="N176" s="37">
        <v>4.13</v>
      </c>
      <c r="O176" s="37">
        <v>8.4</v>
      </c>
    </row>
    <row r="177" spans="1:15" x14ac:dyDescent="0.2">
      <c r="A177" s="20" t="s">
        <v>334</v>
      </c>
      <c r="B177" s="21"/>
      <c r="C177" s="21"/>
      <c r="D177" s="22" t="s">
        <v>52</v>
      </c>
      <c r="E177" s="21"/>
      <c r="F177" s="21"/>
      <c r="G177" s="21"/>
      <c r="H177" s="21"/>
      <c r="I177" s="23"/>
      <c r="J177" s="23"/>
      <c r="K177" s="24">
        <f>TRUNC(SUM(K178,K180,K182,K187),2)</f>
        <v>45188.5</v>
      </c>
      <c r="L177" s="25">
        <f>TRUNC(SUM(L178,L180,L182,L187),2)</f>
        <v>45188.5</v>
      </c>
      <c r="N177" s="46"/>
      <c r="O177" s="46"/>
    </row>
    <row r="178" spans="1:15" ht="13.5" x14ac:dyDescent="0.2">
      <c r="A178" s="49" t="s">
        <v>335</v>
      </c>
      <c r="B178" s="50"/>
      <c r="C178" s="50"/>
      <c r="D178" s="51" t="s">
        <v>336</v>
      </c>
      <c r="E178" s="50"/>
      <c r="F178" s="50"/>
      <c r="G178" s="50"/>
      <c r="H178" s="50"/>
      <c r="I178" s="52"/>
      <c r="J178" s="52"/>
      <c r="K178" s="53">
        <f t="shared" si="30"/>
        <v>6029.93</v>
      </c>
      <c r="L178" s="54">
        <f t="shared" si="30"/>
        <v>6029.93</v>
      </c>
      <c r="N178" s="46"/>
      <c r="O178" s="46"/>
    </row>
    <row r="179" spans="1:15" ht="25.5" x14ac:dyDescent="0.25">
      <c r="A179" s="26" t="s">
        <v>337</v>
      </c>
      <c r="B179" s="27" t="s">
        <v>227</v>
      </c>
      <c r="C179" s="56" t="s">
        <v>338</v>
      </c>
      <c r="D179" s="29" t="s">
        <v>339</v>
      </c>
      <c r="E179" s="30" t="s">
        <v>35</v>
      </c>
      <c r="F179" s="32">
        <v>565.13</v>
      </c>
      <c r="G179" s="32">
        <v>1</v>
      </c>
      <c r="H179" s="33">
        <v>565.13</v>
      </c>
      <c r="I179" s="34">
        <f>TRUNC((N179*$O$9),2)</f>
        <v>9.8699999999999992</v>
      </c>
      <c r="J179" s="34">
        <f>TRUNC((O179*$O$9),2)</f>
        <v>0.8</v>
      </c>
      <c r="K179" s="34">
        <f>TRUNC(F179*($I179+$J179),2)</f>
        <v>6029.93</v>
      </c>
      <c r="L179" s="35">
        <f>TRUNC(H179*($I179+$J179),2)</f>
        <v>6029.93</v>
      </c>
      <c r="N179" s="37">
        <v>12.66</v>
      </c>
      <c r="O179" s="37">
        <v>1.03</v>
      </c>
    </row>
    <row r="180" spans="1:15" ht="13.5" x14ac:dyDescent="0.2">
      <c r="A180" s="49" t="s">
        <v>340</v>
      </c>
      <c r="B180" s="50"/>
      <c r="C180" s="50"/>
      <c r="D180" s="51" t="s">
        <v>341</v>
      </c>
      <c r="E180" s="50"/>
      <c r="F180" s="50"/>
      <c r="G180" s="50"/>
      <c r="H180" s="50"/>
      <c r="I180" s="52"/>
      <c r="J180" s="52"/>
      <c r="K180" s="53">
        <f t="shared" si="30"/>
        <v>23505.69</v>
      </c>
      <c r="L180" s="54">
        <f t="shared" si="30"/>
        <v>23505.69</v>
      </c>
      <c r="N180" s="46"/>
      <c r="O180" s="46"/>
    </row>
    <row r="181" spans="1:15" ht="76.5" x14ac:dyDescent="0.25">
      <c r="A181" s="26" t="s">
        <v>342</v>
      </c>
      <c r="B181" s="39" t="s">
        <v>129</v>
      </c>
      <c r="C181" s="40">
        <v>102363</v>
      </c>
      <c r="D181" s="57" t="s">
        <v>343</v>
      </c>
      <c r="E181" s="30" t="s">
        <v>35</v>
      </c>
      <c r="F181" s="32">
        <v>163.19999999999999</v>
      </c>
      <c r="G181" s="32">
        <v>1</v>
      </c>
      <c r="H181" s="33">
        <v>163.19999999999999</v>
      </c>
      <c r="I181" s="34">
        <f>TRUNC((N181*$O$9),2)</f>
        <v>117.9</v>
      </c>
      <c r="J181" s="34">
        <f>TRUNC((O181*$O$9),2)</f>
        <v>26.13</v>
      </c>
      <c r="K181" s="34">
        <f>TRUNC(F181*($I181+$J181),2)</f>
        <v>23505.69</v>
      </c>
      <c r="L181" s="35">
        <f>TRUNC(H181*($I181+$J181),2)</f>
        <v>23505.69</v>
      </c>
      <c r="N181" s="37">
        <v>151.16</v>
      </c>
      <c r="O181" s="37">
        <v>33.5</v>
      </c>
    </row>
    <row r="182" spans="1:15" ht="13.5" x14ac:dyDescent="0.2">
      <c r="A182" s="49" t="s">
        <v>344</v>
      </c>
      <c r="B182" s="50"/>
      <c r="C182" s="50"/>
      <c r="D182" s="51" t="s">
        <v>345</v>
      </c>
      <c r="E182" s="50"/>
      <c r="F182" s="50"/>
      <c r="G182" s="50"/>
      <c r="H182" s="50"/>
      <c r="I182" s="52"/>
      <c r="J182" s="52"/>
      <c r="K182" s="53">
        <f>TRUNC(SUM(K183:K186),2)</f>
        <v>13790.23</v>
      </c>
      <c r="L182" s="54">
        <f>TRUNC(SUM(L183:L186),2)</f>
        <v>13790.23</v>
      </c>
      <c r="N182" s="46"/>
      <c r="O182" s="46"/>
    </row>
    <row r="183" spans="1:15" x14ac:dyDescent="0.25">
      <c r="A183" s="26" t="s">
        <v>346</v>
      </c>
      <c r="B183" s="27" t="s">
        <v>31</v>
      </c>
      <c r="C183" s="28">
        <v>271103</v>
      </c>
      <c r="D183" s="29" t="s">
        <v>347</v>
      </c>
      <c r="E183" s="30" t="s">
        <v>348</v>
      </c>
      <c r="F183" s="32">
        <v>1</v>
      </c>
      <c r="G183" s="32">
        <v>1</v>
      </c>
      <c r="H183" s="33">
        <v>1</v>
      </c>
      <c r="I183" s="34">
        <f t="shared" ref="I183:J186" si="33">TRUNC((N183*$O$9),2)</f>
        <v>1393.92</v>
      </c>
      <c r="J183" s="34">
        <f t="shared" si="33"/>
        <v>45.42</v>
      </c>
      <c r="K183" s="34">
        <f>TRUNC(F183*($I183+$J183),2)</f>
        <v>1439.34</v>
      </c>
      <c r="L183" s="35">
        <f>TRUNC(H183*($I183+$J183),2)</f>
        <v>1439.34</v>
      </c>
      <c r="N183" s="36">
        <v>1787.08</v>
      </c>
      <c r="O183" s="37">
        <v>58.24</v>
      </c>
    </row>
    <row r="184" spans="1:15" x14ac:dyDescent="0.25">
      <c r="A184" s="26" t="s">
        <v>349</v>
      </c>
      <c r="B184" s="27" t="s">
        <v>31</v>
      </c>
      <c r="C184" s="28">
        <v>271101</v>
      </c>
      <c r="D184" s="29" t="s">
        <v>350</v>
      </c>
      <c r="E184" s="30" t="s">
        <v>348</v>
      </c>
      <c r="F184" s="32">
        <v>1</v>
      </c>
      <c r="G184" s="32">
        <v>1</v>
      </c>
      <c r="H184" s="33">
        <v>1</v>
      </c>
      <c r="I184" s="34">
        <f t="shared" si="33"/>
        <v>4297.03</v>
      </c>
      <c r="J184" s="34">
        <f t="shared" si="33"/>
        <v>102.2</v>
      </c>
      <c r="K184" s="34">
        <f>TRUNC(F184*($I184+$J184),2)</f>
        <v>4399.2299999999996</v>
      </c>
      <c r="L184" s="35">
        <f>TRUNC(H184*($I184+$J184),2)</f>
        <v>4399.2299999999996</v>
      </c>
      <c r="N184" s="36">
        <v>5509.02</v>
      </c>
      <c r="O184" s="37">
        <v>131.03</v>
      </c>
    </row>
    <row r="185" spans="1:15" ht="25.5" x14ac:dyDescent="0.25">
      <c r="A185" s="26" t="s">
        <v>351</v>
      </c>
      <c r="B185" s="27" t="s">
        <v>31</v>
      </c>
      <c r="C185" s="28">
        <v>270889</v>
      </c>
      <c r="D185" s="29" t="s">
        <v>352</v>
      </c>
      <c r="E185" s="30" t="s">
        <v>348</v>
      </c>
      <c r="F185" s="32">
        <v>1</v>
      </c>
      <c r="G185" s="32">
        <v>1</v>
      </c>
      <c r="H185" s="33">
        <v>1</v>
      </c>
      <c r="I185" s="34">
        <f t="shared" si="33"/>
        <v>5657.94</v>
      </c>
      <c r="J185" s="34">
        <f t="shared" si="33"/>
        <v>736.74</v>
      </c>
      <c r="K185" s="34">
        <f>TRUNC(F185*($I185+$J185),2)</f>
        <v>6394.68</v>
      </c>
      <c r="L185" s="35">
        <f>TRUNC(H185*($I185+$J185),2)</f>
        <v>6394.68</v>
      </c>
      <c r="N185" s="36">
        <v>7253.78</v>
      </c>
      <c r="O185" s="37">
        <v>944.55</v>
      </c>
    </row>
    <row r="186" spans="1:15" ht="25.5" x14ac:dyDescent="0.25">
      <c r="A186" s="26" t="s">
        <v>353</v>
      </c>
      <c r="B186" s="27" t="s">
        <v>31</v>
      </c>
      <c r="C186" s="28">
        <v>271102</v>
      </c>
      <c r="D186" s="29" t="s">
        <v>354</v>
      </c>
      <c r="E186" s="30" t="s">
        <v>348</v>
      </c>
      <c r="F186" s="32">
        <v>1</v>
      </c>
      <c r="G186" s="32">
        <v>1</v>
      </c>
      <c r="H186" s="33">
        <v>1</v>
      </c>
      <c r="I186" s="34">
        <f t="shared" si="33"/>
        <v>1413.43</v>
      </c>
      <c r="J186" s="34">
        <f t="shared" si="33"/>
        <v>143.55000000000001</v>
      </c>
      <c r="K186" s="34">
        <f>TRUNC(F186*($I186+$J186),2)</f>
        <v>1556.98</v>
      </c>
      <c r="L186" s="35">
        <f>TRUNC(H186*($I186+$J186),2)</f>
        <v>1556.98</v>
      </c>
      <c r="N186" s="36">
        <v>1812.09</v>
      </c>
      <c r="O186" s="37">
        <v>184.04</v>
      </c>
    </row>
    <row r="187" spans="1:15" ht="13.5" x14ac:dyDescent="0.2">
      <c r="A187" s="49" t="s">
        <v>355</v>
      </c>
      <c r="B187" s="50"/>
      <c r="C187" s="50"/>
      <c r="D187" s="51" t="s">
        <v>119</v>
      </c>
      <c r="E187" s="50"/>
      <c r="F187" s="50"/>
      <c r="G187" s="50"/>
      <c r="H187" s="50"/>
      <c r="I187" s="52"/>
      <c r="J187" s="52"/>
      <c r="K187" s="53">
        <f t="shared" si="30"/>
        <v>1862.65</v>
      </c>
      <c r="L187" s="54">
        <f t="shared" si="30"/>
        <v>1862.65</v>
      </c>
      <c r="N187" s="46"/>
      <c r="O187" s="46"/>
    </row>
    <row r="188" spans="1:15" x14ac:dyDescent="0.25">
      <c r="A188" s="26" t="s">
        <v>356</v>
      </c>
      <c r="B188" s="27" t="s">
        <v>31</v>
      </c>
      <c r="C188" s="28">
        <v>270501</v>
      </c>
      <c r="D188" s="29" t="s">
        <v>54</v>
      </c>
      <c r="E188" s="30" t="s">
        <v>35</v>
      </c>
      <c r="F188" s="32">
        <v>705.55</v>
      </c>
      <c r="G188" s="32">
        <v>1</v>
      </c>
      <c r="H188" s="33">
        <v>705.55</v>
      </c>
      <c r="I188" s="34">
        <f>TRUNC((N188*$O$9),2)</f>
        <v>1.19</v>
      </c>
      <c r="J188" s="34">
        <f>TRUNC((O188*$O$9),2)</f>
        <v>1.45</v>
      </c>
      <c r="K188" s="34">
        <f>TRUNC(F188*($I188+$J188),2)</f>
        <v>1862.65</v>
      </c>
      <c r="L188" s="35">
        <f>TRUNC(H188*($I188+$J188),2)</f>
        <v>1862.65</v>
      </c>
      <c r="N188" s="37">
        <v>1.53</v>
      </c>
      <c r="O188" s="37">
        <v>1.87</v>
      </c>
    </row>
    <row r="189" spans="1:15" x14ac:dyDescent="0.2">
      <c r="A189" s="11">
        <v>5</v>
      </c>
      <c r="B189" s="12"/>
      <c r="C189" s="12"/>
      <c r="D189" s="13" t="s">
        <v>357</v>
      </c>
      <c r="E189" s="14" t="s">
        <v>27</v>
      </c>
      <c r="F189" s="16">
        <v>1</v>
      </c>
      <c r="G189" s="16">
        <v>1</v>
      </c>
      <c r="H189" s="12"/>
      <c r="I189" s="17"/>
      <c r="J189" s="17"/>
      <c r="K189" s="18">
        <f t="shared" si="30"/>
        <v>519.51</v>
      </c>
      <c r="L189" s="19">
        <f t="shared" si="30"/>
        <v>519.51</v>
      </c>
      <c r="N189" s="46"/>
      <c r="O189" s="46"/>
    </row>
    <row r="190" spans="1:15" x14ac:dyDescent="0.2">
      <c r="A190" s="20" t="s">
        <v>358</v>
      </c>
      <c r="B190" s="21"/>
      <c r="C190" s="21"/>
      <c r="D190" s="22" t="s">
        <v>80</v>
      </c>
      <c r="E190" s="21"/>
      <c r="F190" s="21"/>
      <c r="G190" s="21"/>
      <c r="H190" s="21"/>
      <c r="I190" s="23"/>
      <c r="J190" s="23"/>
      <c r="K190" s="24">
        <f>TRUNC(SUM(K191:K197),2)</f>
        <v>519.51</v>
      </c>
      <c r="L190" s="25">
        <f>TRUNC(SUM(L191:L197),2)</f>
        <v>519.51</v>
      </c>
      <c r="N190" s="46"/>
      <c r="O190" s="46"/>
    </row>
    <row r="191" spans="1:15" x14ac:dyDescent="0.25">
      <c r="A191" s="26" t="s">
        <v>359</v>
      </c>
      <c r="B191" s="27" t="s">
        <v>31</v>
      </c>
      <c r="C191" s="28">
        <v>41004</v>
      </c>
      <c r="D191" s="29" t="s">
        <v>82</v>
      </c>
      <c r="E191" s="30" t="s">
        <v>83</v>
      </c>
      <c r="F191" s="32">
        <v>14.25</v>
      </c>
      <c r="G191" s="32">
        <v>1</v>
      </c>
      <c r="H191" s="33">
        <v>14.25</v>
      </c>
      <c r="I191" s="34">
        <f t="shared" ref="I191:J197" si="34">TRUNC((N191*$O$9),2)</f>
        <v>1.45</v>
      </c>
      <c r="J191" s="34">
        <f t="shared" si="34"/>
        <v>0</v>
      </c>
      <c r="K191" s="34">
        <f t="shared" ref="K191:K197" si="35">TRUNC(F191*($I191+$J191),2)</f>
        <v>20.66</v>
      </c>
      <c r="L191" s="35">
        <f t="shared" ref="L191:L197" si="36">TRUNC(H191*($I191+$J191),2)</f>
        <v>20.66</v>
      </c>
      <c r="N191" s="37">
        <v>1.87</v>
      </c>
      <c r="O191" s="37">
        <v>0</v>
      </c>
    </row>
    <row r="192" spans="1:15" x14ac:dyDescent="0.25">
      <c r="A192" s="26" t="s">
        <v>360</v>
      </c>
      <c r="B192" s="27" t="s">
        <v>31</v>
      </c>
      <c r="C192" s="28">
        <v>41005</v>
      </c>
      <c r="D192" s="29" t="s">
        <v>85</v>
      </c>
      <c r="E192" s="30" t="s">
        <v>83</v>
      </c>
      <c r="F192" s="32">
        <v>14.25</v>
      </c>
      <c r="G192" s="32">
        <v>1</v>
      </c>
      <c r="H192" s="33">
        <v>14.25</v>
      </c>
      <c r="I192" s="34">
        <f t="shared" si="34"/>
        <v>1.0900000000000001</v>
      </c>
      <c r="J192" s="34">
        <f t="shared" si="34"/>
        <v>0</v>
      </c>
      <c r="K192" s="34">
        <f t="shared" si="35"/>
        <v>15.53</v>
      </c>
      <c r="L192" s="35">
        <f t="shared" si="36"/>
        <v>15.53</v>
      </c>
      <c r="N192" s="37">
        <v>1.4</v>
      </c>
      <c r="O192" s="37">
        <v>0</v>
      </c>
    </row>
    <row r="193" spans="1:15" x14ac:dyDescent="0.25">
      <c r="A193" s="26" t="s">
        <v>361</v>
      </c>
      <c r="B193" s="27" t="s">
        <v>31</v>
      </c>
      <c r="C193" s="28">
        <v>41012</v>
      </c>
      <c r="D193" s="29" t="s">
        <v>87</v>
      </c>
      <c r="E193" s="30" t="s">
        <v>83</v>
      </c>
      <c r="F193" s="32">
        <v>14.25</v>
      </c>
      <c r="G193" s="32">
        <v>1</v>
      </c>
      <c r="H193" s="33">
        <v>14.25</v>
      </c>
      <c r="I193" s="34">
        <f t="shared" si="34"/>
        <v>3.9</v>
      </c>
      <c r="J193" s="34">
        <f t="shared" si="34"/>
        <v>0</v>
      </c>
      <c r="K193" s="34">
        <f t="shared" si="35"/>
        <v>55.57</v>
      </c>
      <c r="L193" s="35">
        <f t="shared" si="36"/>
        <v>55.57</v>
      </c>
      <c r="N193" s="37">
        <v>5</v>
      </c>
      <c r="O193" s="37">
        <v>0</v>
      </c>
    </row>
    <row r="194" spans="1:15" x14ac:dyDescent="0.25">
      <c r="A194" s="26" t="s">
        <v>362</v>
      </c>
      <c r="B194" s="27" t="s">
        <v>31</v>
      </c>
      <c r="C194" s="28">
        <v>41006</v>
      </c>
      <c r="D194" s="29" t="s">
        <v>89</v>
      </c>
      <c r="E194" s="30" t="s">
        <v>90</v>
      </c>
      <c r="F194" s="32">
        <v>71.25</v>
      </c>
      <c r="G194" s="32">
        <v>1</v>
      </c>
      <c r="H194" s="33">
        <v>71.25</v>
      </c>
      <c r="I194" s="34">
        <f t="shared" si="34"/>
        <v>2.09</v>
      </c>
      <c r="J194" s="34">
        <f t="shared" si="34"/>
        <v>0</v>
      </c>
      <c r="K194" s="34">
        <f t="shared" si="35"/>
        <v>148.91</v>
      </c>
      <c r="L194" s="35">
        <f t="shared" si="36"/>
        <v>148.91</v>
      </c>
      <c r="N194" s="37">
        <v>2.68</v>
      </c>
      <c r="O194" s="37">
        <v>0</v>
      </c>
    </row>
    <row r="195" spans="1:15" x14ac:dyDescent="0.25">
      <c r="A195" s="26" t="s">
        <v>363</v>
      </c>
      <c r="B195" s="27" t="s">
        <v>31</v>
      </c>
      <c r="C195" s="28">
        <v>41009</v>
      </c>
      <c r="D195" s="29" t="s">
        <v>92</v>
      </c>
      <c r="E195" s="30" t="s">
        <v>83</v>
      </c>
      <c r="F195" s="32">
        <v>11.4</v>
      </c>
      <c r="G195" s="32">
        <v>1</v>
      </c>
      <c r="H195" s="33">
        <v>11.4</v>
      </c>
      <c r="I195" s="34">
        <f t="shared" si="34"/>
        <v>1.46</v>
      </c>
      <c r="J195" s="34">
        <f t="shared" si="34"/>
        <v>0</v>
      </c>
      <c r="K195" s="34">
        <f t="shared" si="35"/>
        <v>16.64</v>
      </c>
      <c r="L195" s="35">
        <f t="shared" si="36"/>
        <v>16.64</v>
      </c>
      <c r="N195" s="37">
        <v>1.88</v>
      </c>
      <c r="O195" s="37">
        <v>0</v>
      </c>
    </row>
    <row r="196" spans="1:15" ht="25.5" x14ac:dyDescent="0.25">
      <c r="A196" s="26" t="s">
        <v>364</v>
      </c>
      <c r="B196" s="27" t="s">
        <v>31</v>
      </c>
      <c r="C196" s="28">
        <v>41140</v>
      </c>
      <c r="D196" s="29" t="s">
        <v>94</v>
      </c>
      <c r="E196" s="30" t="s">
        <v>35</v>
      </c>
      <c r="F196" s="32">
        <v>114</v>
      </c>
      <c r="G196" s="32">
        <v>1</v>
      </c>
      <c r="H196" s="33">
        <v>114</v>
      </c>
      <c r="I196" s="34">
        <f t="shared" si="34"/>
        <v>0</v>
      </c>
      <c r="J196" s="34">
        <f t="shared" si="34"/>
        <v>1.98</v>
      </c>
      <c r="K196" s="34">
        <f t="shared" si="35"/>
        <v>225.72</v>
      </c>
      <c r="L196" s="35">
        <f t="shared" si="36"/>
        <v>225.72</v>
      </c>
      <c r="N196" s="37">
        <v>0</v>
      </c>
      <c r="O196" s="37">
        <v>2.54</v>
      </c>
    </row>
    <row r="197" spans="1:15" x14ac:dyDescent="0.25">
      <c r="A197" s="26" t="s">
        <v>365</v>
      </c>
      <c r="B197" s="27" t="s">
        <v>31</v>
      </c>
      <c r="C197" s="28">
        <v>40905</v>
      </c>
      <c r="D197" s="29" t="s">
        <v>96</v>
      </c>
      <c r="E197" s="30" t="s">
        <v>35</v>
      </c>
      <c r="F197" s="32">
        <v>114</v>
      </c>
      <c r="G197" s="32">
        <v>1</v>
      </c>
      <c r="H197" s="33">
        <v>114</v>
      </c>
      <c r="I197" s="34">
        <f t="shared" si="34"/>
        <v>0.08</v>
      </c>
      <c r="J197" s="34">
        <f t="shared" si="34"/>
        <v>0.24</v>
      </c>
      <c r="K197" s="34">
        <f t="shared" si="35"/>
        <v>36.479999999999997</v>
      </c>
      <c r="L197" s="35">
        <f t="shared" si="36"/>
        <v>36.479999999999997</v>
      </c>
      <c r="N197" s="37">
        <v>0.11</v>
      </c>
      <c r="O197" s="37">
        <v>0.31</v>
      </c>
    </row>
    <row r="198" spans="1:15" x14ac:dyDescent="0.2">
      <c r="A198" s="11">
        <v>6</v>
      </c>
      <c r="B198" s="12"/>
      <c r="C198" s="12"/>
      <c r="D198" s="13" t="s">
        <v>366</v>
      </c>
      <c r="E198" s="14" t="s">
        <v>27</v>
      </c>
      <c r="F198" s="16">
        <v>1</v>
      </c>
      <c r="G198" s="16">
        <v>1</v>
      </c>
      <c r="H198" s="12"/>
      <c r="I198" s="17"/>
      <c r="J198" s="17"/>
      <c r="K198" s="18">
        <f>TRUNC(SUM(K199,K201,K203,K216,K231,K257,K278,K327,K331,K336,K338,K343,K348,K355,K368),2)</f>
        <v>91445.92</v>
      </c>
      <c r="L198" s="19">
        <f>TRUNC(SUM(L199,L201,L203,L216,L231,L257,L278,L327,L331,L336,L338,L343,L348,L355,L368),2)</f>
        <v>91445.92</v>
      </c>
      <c r="N198" s="46"/>
      <c r="O198" s="46"/>
    </row>
    <row r="199" spans="1:15" x14ac:dyDescent="0.2">
      <c r="A199" s="20" t="s">
        <v>367</v>
      </c>
      <c r="B199" s="21"/>
      <c r="C199" s="21"/>
      <c r="D199" s="22" t="s">
        <v>29</v>
      </c>
      <c r="E199" s="21"/>
      <c r="F199" s="21"/>
      <c r="G199" s="21"/>
      <c r="H199" s="21"/>
      <c r="I199" s="23"/>
      <c r="J199" s="23"/>
      <c r="K199" s="24">
        <f t="shared" si="30"/>
        <v>450.3</v>
      </c>
      <c r="L199" s="25">
        <f t="shared" si="30"/>
        <v>450.3</v>
      </c>
      <c r="N199" s="46"/>
      <c r="O199" s="46"/>
    </row>
    <row r="200" spans="1:15" ht="25.5" x14ac:dyDescent="0.25">
      <c r="A200" s="38" t="s">
        <v>368</v>
      </c>
      <c r="B200" s="39" t="s">
        <v>31</v>
      </c>
      <c r="C200" s="40">
        <v>20701</v>
      </c>
      <c r="D200" s="29" t="s">
        <v>100</v>
      </c>
      <c r="E200" s="41" t="s">
        <v>35</v>
      </c>
      <c r="F200" s="43">
        <v>114</v>
      </c>
      <c r="G200" s="43">
        <v>1</v>
      </c>
      <c r="H200" s="44">
        <v>114</v>
      </c>
      <c r="I200" s="34">
        <f>TRUNC((N200*$O$9),2)</f>
        <v>2.77</v>
      </c>
      <c r="J200" s="34">
        <f>TRUNC((O200*$O$9),2)</f>
        <v>1.18</v>
      </c>
      <c r="K200" s="34">
        <f>TRUNC(F200*($I200+$J200),2)</f>
        <v>450.3</v>
      </c>
      <c r="L200" s="35">
        <f>TRUNC(H200*($I200+$J200),2)</f>
        <v>450.3</v>
      </c>
      <c r="N200" s="45">
        <v>3.56</v>
      </c>
      <c r="O200" s="45">
        <v>1.52</v>
      </c>
    </row>
    <row r="201" spans="1:15" x14ac:dyDescent="0.2">
      <c r="A201" s="20" t="s">
        <v>369</v>
      </c>
      <c r="B201" s="21"/>
      <c r="C201" s="21"/>
      <c r="D201" s="22" t="s">
        <v>41</v>
      </c>
      <c r="E201" s="21"/>
      <c r="F201" s="21"/>
      <c r="G201" s="21"/>
      <c r="H201" s="21"/>
      <c r="I201" s="23"/>
      <c r="J201" s="23"/>
      <c r="K201" s="24">
        <f t="shared" si="30"/>
        <v>271.08</v>
      </c>
      <c r="L201" s="25">
        <f t="shared" si="30"/>
        <v>271.08</v>
      </c>
      <c r="N201" s="46"/>
      <c r="O201" s="46"/>
    </row>
    <row r="202" spans="1:15" x14ac:dyDescent="0.25">
      <c r="A202" s="26" t="s">
        <v>370</v>
      </c>
      <c r="B202" s="27" t="s">
        <v>31</v>
      </c>
      <c r="C202" s="28">
        <v>30101</v>
      </c>
      <c r="D202" s="29" t="s">
        <v>103</v>
      </c>
      <c r="E202" s="30" t="s">
        <v>83</v>
      </c>
      <c r="F202" s="32">
        <v>7.98</v>
      </c>
      <c r="G202" s="32">
        <v>1</v>
      </c>
      <c r="H202" s="33">
        <v>7.98</v>
      </c>
      <c r="I202" s="34">
        <f>TRUNC((N202*$O$9),2)</f>
        <v>26.97</v>
      </c>
      <c r="J202" s="34">
        <f>TRUNC((O202*$O$9),2)</f>
        <v>7</v>
      </c>
      <c r="K202" s="34">
        <f>TRUNC(F202*($I202+$J202),2)</f>
        <v>271.08</v>
      </c>
      <c r="L202" s="35">
        <f>TRUNC(H202*($I202+$J202),2)</f>
        <v>271.08</v>
      </c>
      <c r="N202" s="37">
        <v>34.58</v>
      </c>
      <c r="O202" s="37">
        <v>8.98</v>
      </c>
    </row>
    <row r="203" spans="1:15" x14ac:dyDescent="0.2">
      <c r="A203" s="20" t="s">
        <v>371</v>
      </c>
      <c r="B203" s="21"/>
      <c r="C203" s="21"/>
      <c r="D203" s="22" t="s">
        <v>80</v>
      </c>
      <c r="E203" s="21"/>
      <c r="F203" s="21"/>
      <c r="G203" s="21"/>
      <c r="H203" s="21"/>
      <c r="I203" s="23"/>
      <c r="J203" s="23"/>
      <c r="K203" s="24">
        <f>TRUNC(SUM(K204,K207,K213),2)</f>
        <v>919.25</v>
      </c>
      <c r="L203" s="25">
        <f>TRUNC(SUM(L204,L207,L213),2)</f>
        <v>919.25</v>
      </c>
      <c r="N203" s="46"/>
      <c r="O203" s="46"/>
    </row>
    <row r="204" spans="1:15" ht="13.5" x14ac:dyDescent="0.2">
      <c r="A204" s="49" t="s">
        <v>372</v>
      </c>
      <c r="B204" s="50"/>
      <c r="C204" s="50"/>
      <c r="D204" s="51" t="s">
        <v>373</v>
      </c>
      <c r="E204" s="50"/>
      <c r="F204" s="50"/>
      <c r="G204" s="50"/>
      <c r="H204" s="50"/>
      <c r="I204" s="52"/>
      <c r="J204" s="52"/>
      <c r="K204" s="53">
        <f>TRUNC(SUM(K205:K206),2)</f>
        <v>836.81</v>
      </c>
      <c r="L204" s="54">
        <f>TRUNC(SUM(L205:L206),2)</f>
        <v>836.81</v>
      </c>
      <c r="N204" s="46"/>
      <c r="O204" s="46"/>
    </row>
    <row r="205" spans="1:15" ht="25.5" x14ac:dyDescent="0.25">
      <c r="A205" s="26" t="s">
        <v>374</v>
      </c>
      <c r="B205" s="27" t="s">
        <v>31</v>
      </c>
      <c r="C205" s="28">
        <v>41140</v>
      </c>
      <c r="D205" s="29" t="s">
        <v>94</v>
      </c>
      <c r="E205" s="30" t="s">
        <v>35</v>
      </c>
      <c r="F205" s="32">
        <v>142.56</v>
      </c>
      <c r="G205" s="32">
        <v>1</v>
      </c>
      <c r="H205" s="33">
        <v>142.56</v>
      </c>
      <c r="I205" s="34">
        <f t="shared" ref="I205:J206" si="37">TRUNC((N205*$O$9),2)</f>
        <v>0</v>
      </c>
      <c r="J205" s="34">
        <f t="shared" si="37"/>
        <v>1.98</v>
      </c>
      <c r="K205" s="34">
        <f>TRUNC(F205*($I205+$J205),2)</f>
        <v>282.26</v>
      </c>
      <c r="L205" s="35">
        <f>TRUNC(H205*($I205+$J205),2)</f>
        <v>282.26</v>
      </c>
      <c r="N205" s="37">
        <v>0</v>
      </c>
      <c r="O205" s="37">
        <v>2.54</v>
      </c>
    </row>
    <row r="206" spans="1:15" x14ac:dyDescent="0.25">
      <c r="A206" s="26" t="s">
        <v>375</v>
      </c>
      <c r="B206" s="27" t="s">
        <v>31</v>
      </c>
      <c r="C206" s="28">
        <v>41002</v>
      </c>
      <c r="D206" s="29" t="s">
        <v>122</v>
      </c>
      <c r="E206" s="30" t="s">
        <v>35</v>
      </c>
      <c r="F206" s="32">
        <v>142.56</v>
      </c>
      <c r="G206" s="32">
        <v>1</v>
      </c>
      <c r="H206" s="33">
        <v>142.56</v>
      </c>
      <c r="I206" s="34">
        <f t="shared" si="37"/>
        <v>0</v>
      </c>
      <c r="J206" s="34">
        <f t="shared" si="37"/>
        <v>3.89</v>
      </c>
      <c r="K206" s="34">
        <f>TRUNC(F206*($I206+$J206),2)</f>
        <v>554.54999999999995</v>
      </c>
      <c r="L206" s="35">
        <f>TRUNC(H206*($I206+$J206),2)</f>
        <v>554.54999999999995</v>
      </c>
      <c r="N206" s="37">
        <v>0</v>
      </c>
      <c r="O206" s="37">
        <v>4.99</v>
      </c>
    </row>
    <row r="207" spans="1:15" ht="13.5" x14ac:dyDescent="0.2">
      <c r="A207" s="49" t="s">
        <v>376</v>
      </c>
      <c r="B207" s="50"/>
      <c r="C207" s="50"/>
      <c r="D207" s="51" t="s">
        <v>377</v>
      </c>
      <c r="E207" s="50"/>
      <c r="F207" s="50"/>
      <c r="G207" s="50"/>
      <c r="H207" s="50"/>
      <c r="I207" s="52"/>
      <c r="J207" s="52"/>
      <c r="K207" s="53">
        <f>TRUNC(SUM(K208:K212),2)</f>
        <v>20.21</v>
      </c>
      <c r="L207" s="54">
        <f>TRUNC(SUM(L208:L212),2)</f>
        <v>20.21</v>
      </c>
      <c r="N207" s="46"/>
      <c r="O207" s="46"/>
    </row>
    <row r="208" spans="1:15" x14ac:dyDescent="0.25">
      <c r="A208" s="26" t="s">
        <v>378</v>
      </c>
      <c r="B208" s="27" t="s">
        <v>31</v>
      </c>
      <c r="C208" s="28">
        <v>41004</v>
      </c>
      <c r="D208" s="29" t="s">
        <v>82</v>
      </c>
      <c r="E208" s="30" t="s">
        <v>83</v>
      </c>
      <c r="F208" s="32">
        <v>0.71</v>
      </c>
      <c r="G208" s="32">
        <v>1</v>
      </c>
      <c r="H208" s="33">
        <v>0.71</v>
      </c>
      <c r="I208" s="34">
        <f t="shared" ref="I208:J212" si="38">TRUNC((N208*$O$9),2)</f>
        <v>1.45</v>
      </c>
      <c r="J208" s="34">
        <f t="shared" si="38"/>
        <v>0</v>
      </c>
      <c r="K208" s="34">
        <f>TRUNC(F208*($I208+$J208),2)</f>
        <v>1.02</v>
      </c>
      <c r="L208" s="35">
        <f>TRUNC(H208*($I208+$J208),2)</f>
        <v>1.02</v>
      </c>
      <c r="N208" s="37">
        <v>1.87</v>
      </c>
      <c r="O208" s="37">
        <v>0</v>
      </c>
    </row>
    <row r="209" spans="1:15" x14ac:dyDescent="0.25">
      <c r="A209" s="26" t="s">
        <v>379</v>
      </c>
      <c r="B209" s="27" t="s">
        <v>31</v>
      </c>
      <c r="C209" s="28">
        <v>41005</v>
      </c>
      <c r="D209" s="29" t="s">
        <v>85</v>
      </c>
      <c r="E209" s="30" t="s">
        <v>83</v>
      </c>
      <c r="F209" s="32">
        <v>0.71</v>
      </c>
      <c r="G209" s="32">
        <v>1</v>
      </c>
      <c r="H209" s="33">
        <v>0.71</v>
      </c>
      <c r="I209" s="34">
        <f t="shared" si="38"/>
        <v>1.0900000000000001</v>
      </c>
      <c r="J209" s="34">
        <f t="shared" si="38"/>
        <v>0</v>
      </c>
      <c r="K209" s="34">
        <f>TRUNC(F209*($I209+$J209),2)</f>
        <v>0.77</v>
      </c>
      <c r="L209" s="35">
        <f>TRUNC(H209*($I209+$J209),2)</f>
        <v>0.77</v>
      </c>
      <c r="N209" s="37">
        <v>1.4</v>
      </c>
      <c r="O209" s="37">
        <v>0</v>
      </c>
    </row>
    <row r="210" spans="1:15" x14ac:dyDescent="0.25">
      <c r="A210" s="26" t="s">
        <v>380</v>
      </c>
      <c r="B210" s="27" t="s">
        <v>31</v>
      </c>
      <c r="C210" s="28">
        <v>41012</v>
      </c>
      <c r="D210" s="29" t="s">
        <v>87</v>
      </c>
      <c r="E210" s="30" t="s">
        <v>83</v>
      </c>
      <c r="F210" s="32">
        <v>0.71</v>
      </c>
      <c r="G210" s="32">
        <v>1</v>
      </c>
      <c r="H210" s="33">
        <v>0.71</v>
      </c>
      <c r="I210" s="34">
        <f t="shared" si="38"/>
        <v>3.9</v>
      </c>
      <c r="J210" s="34">
        <f t="shared" si="38"/>
        <v>0</v>
      </c>
      <c r="K210" s="34">
        <f>TRUNC(F210*($I210+$J210),2)</f>
        <v>2.76</v>
      </c>
      <c r="L210" s="35">
        <f>TRUNC(H210*($I210+$J210),2)</f>
        <v>2.76</v>
      </c>
      <c r="N210" s="37">
        <v>5</v>
      </c>
      <c r="O210" s="37">
        <v>0</v>
      </c>
    </row>
    <row r="211" spans="1:15" x14ac:dyDescent="0.25">
      <c r="A211" s="26" t="s">
        <v>381</v>
      </c>
      <c r="B211" s="27" t="s">
        <v>31</v>
      </c>
      <c r="C211" s="28">
        <v>41006</v>
      </c>
      <c r="D211" s="29" t="s">
        <v>89</v>
      </c>
      <c r="E211" s="30" t="s">
        <v>90</v>
      </c>
      <c r="F211" s="32">
        <v>7.1</v>
      </c>
      <c r="G211" s="32">
        <v>1</v>
      </c>
      <c r="H211" s="33">
        <v>7.1</v>
      </c>
      <c r="I211" s="34">
        <f t="shared" si="38"/>
        <v>2.09</v>
      </c>
      <c r="J211" s="34">
        <f t="shared" si="38"/>
        <v>0</v>
      </c>
      <c r="K211" s="34">
        <f>TRUNC(F211*($I211+$J211),2)</f>
        <v>14.83</v>
      </c>
      <c r="L211" s="35">
        <f>TRUNC(H211*($I211+$J211),2)</f>
        <v>14.83</v>
      </c>
      <c r="N211" s="37">
        <v>2.68</v>
      </c>
      <c r="O211" s="37">
        <v>0</v>
      </c>
    </row>
    <row r="212" spans="1:15" x14ac:dyDescent="0.25">
      <c r="A212" s="26" t="s">
        <v>382</v>
      </c>
      <c r="B212" s="27" t="s">
        <v>31</v>
      </c>
      <c r="C212" s="28">
        <v>41009</v>
      </c>
      <c r="D212" s="29" t="s">
        <v>92</v>
      </c>
      <c r="E212" s="30" t="s">
        <v>83</v>
      </c>
      <c r="F212" s="32">
        <v>0.56999999999999995</v>
      </c>
      <c r="G212" s="32">
        <v>1</v>
      </c>
      <c r="H212" s="33">
        <v>0.56999999999999995</v>
      </c>
      <c r="I212" s="34">
        <f t="shared" si="38"/>
        <v>1.46</v>
      </c>
      <c r="J212" s="34">
        <f t="shared" si="38"/>
        <v>0</v>
      </c>
      <c r="K212" s="34">
        <f>TRUNC(F212*($I212+$J212),2)</f>
        <v>0.83</v>
      </c>
      <c r="L212" s="35">
        <f>TRUNC(H212*($I212+$J212),2)</f>
        <v>0.83</v>
      </c>
      <c r="N212" s="37">
        <v>1.88</v>
      </c>
      <c r="O212" s="37">
        <v>0</v>
      </c>
    </row>
    <row r="213" spans="1:15" ht="13.5" x14ac:dyDescent="0.2">
      <c r="A213" s="49" t="s">
        <v>383</v>
      </c>
      <c r="B213" s="50"/>
      <c r="C213" s="50"/>
      <c r="D213" s="51" t="s">
        <v>384</v>
      </c>
      <c r="E213" s="50"/>
      <c r="F213" s="50"/>
      <c r="G213" s="50"/>
      <c r="H213" s="50"/>
      <c r="I213" s="52"/>
      <c r="J213" s="52"/>
      <c r="K213" s="53">
        <f>TRUNC(SUM(K214:K215),2)</f>
        <v>62.23</v>
      </c>
      <c r="L213" s="54">
        <f>TRUNC(SUM(L214:L215),2)</f>
        <v>62.23</v>
      </c>
      <c r="N213" s="46"/>
      <c r="O213" s="46"/>
    </row>
    <row r="214" spans="1:15" x14ac:dyDescent="0.25">
      <c r="A214" s="26" t="s">
        <v>385</v>
      </c>
      <c r="B214" s="27" t="s">
        <v>31</v>
      </c>
      <c r="C214" s="28">
        <v>40101</v>
      </c>
      <c r="D214" s="29" t="s">
        <v>108</v>
      </c>
      <c r="E214" s="30" t="s">
        <v>83</v>
      </c>
      <c r="F214" s="32">
        <v>1.5</v>
      </c>
      <c r="G214" s="32">
        <v>1</v>
      </c>
      <c r="H214" s="33">
        <v>1.5</v>
      </c>
      <c r="I214" s="34">
        <f t="shared" ref="I214:J215" si="39">TRUNC((N214*$O$9),2)</f>
        <v>0</v>
      </c>
      <c r="J214" s="34">
        <f t="shared" si="39"/>
        <v>24.96</v>
      </c>
      <c r="K214" s="34">
        <f>TRUNC(F214*($I214+$J214),2)</f>
        <v>37.44</v>
      </c>
      <c r="L214" s="35">
        <f>TRUNC(H214*($I214+$J214),2)</f>
        <v>37.44</v>
      </c>
      <c r="N214" s="37">
        <v>0</v>
      </c>
      <c r="O214" s="37">
        <v>32</v>
      </c>
    </row>
    <row r="215" spans="1:15" x14ac:dyDescent="0.25">
      <c r="A215" s="26" t="s">
        <v>386</v>
      </c>
      <c r="B215" s="27" t="s">
        <v>31</v>
      </c>
      <c r="C215" s="28">
        <v>40902</v>
      </c>
      <c r="D215" s="29" t="s">
        <v>110</v>
      </c>
      <c r="E215" s="30" t="s">
        <v>83</v>
      </c>
      <c r="F215" s="32">
        <v>1.5</v>
      </c>
      <c r="G215" s="32">
        <v>1</v>
      </c>
      <c r="H215" s="33">
        <v>1.5</v>
      </c>
      <c r="I215" s="34">
        <f t="shared" si="39"/>
        <v>0</v>
      </c>
      <c r="J215" s="34">
        <f t="shared" si="39"/>
        <v>16.53</v>
      </c>
      <c r="K215" s="34">
        <f>TRUNC(F215*($I215+$J215),2)</f>
        <v>24.79</v>
      </c>
      <c r="L215" s="35">
        <f>TRUNC(H215*($I215+$J215),2)</f>
        <v>24.79</v>
      </c>
      <c r="N215" s="37">
        <v>0</v>
      </c>
      <c r="O215" s="37">
        <v>21.2</v>
      </c>
    </row>
    <row r="216" spans="1:15" x14ac:dyDescent="0.2">
      <c r="A216" s="20" t="s">
        <v>387</v>
      </c>
      <c r="B216" s="21"/>
      <c r="C216" s="21"/>
      <c r="D216" s="22" t="s">
        <v>47</v>
      </c>
      <c r="E216" s="21"/>
      <c r="F216" s="21"/>
      <c r="G216" s="21"/>
      <c r="H216" s="21"/>
      <c r="I216" s="23"/>
      <c r="J216" s="23"/>
      <c r="K216" s="24">
        <f>TRUNC(SUM(K217,K221),2)</f>
        <v>7791.74</v>
      </c>
      <c r="L216" s="25">
        <f>TRUNC(SUM(L217,L221),2)</f>
        <v>7791.74</v>
      </c>
      <c r="N216" s="46"/>
      <c r="O216" s="46"/>
    </row>
    <row r="217" spans="1:15" ht="13.5" x14ac:dyDescent="0.2">
      <c r="A217" s="49" t="s">
        <v>388</v>
      </c>
      <c r="B217" s="50"/>
      <c r="C217" s="50"/>
      <c r="D217" s="51" t="s">
        <v>125</v>
      </c>
      <c r="E217" s="50"/>
      <c r="F217" s="50"/>
      <c r="G217" s="50"/>
      <c r="H217" s="50"/>
      <c r="I217" s="52"/>
      <c r="J217" s="52"/>
      <c r="K217" s="53">
        <f>TRUNC(SUM(K218:K220),2)</f>
        <v>3839.92</v>
      </c>
      <c r="L217" s="54">
        <f>TRUNC(SUM(L218:L220),2)</f>
        <v>3839.92</v>
      </c>
      <c r="N217" s="46"/>
      <c r="O217" s="46"/>
    </row>
    <row r="218" spans="1:15" x14ac:dyDescent="0.25">
      <c r="A218" s="26" t="s">
        <v>389</v>
      </c>
      <c r="B218" s="27" t="s">
        <v>31</v>
      </c>
      <c r="C218" s="28">
        <v>50302</v>
      </c>
      <c r="D218" s="29" t="s">
        <v>127</v>
      </c>
      <c r="E218" s="30" t="s">
        <v>50</v>
      </c>
      <c r="F218" s="32">
        <v>40</v>
      </c>
      <c r="G218" s="32">
        <v>1</v>
      </c>
      <c r="H218" s="33">
        <v>40</v>
      </c>
      <c r="I218" s="34">
        <f t="shared" ref="I218:J220" si="40">TRUNC((N218*$O$9),2)</f>
        <v>25.7</v>
      </c>
      <c r="J218" s="34">
        <f t="shared" si="40"/>
        <v>27.31</v>
      </c>
      <c r="K218" s="34">
        <f>TRUNC(F218*($I218+$J218),2)</f>
        <v>2120.4</v>
      </c>
      <c r="L218" s="35">
        <f>TRUNC(H218*($I218+$J218),2)</f>
        <v>2120.4</v>
      </c>
      <c r="N218" s="37">
        <v>32.950000000000003</v>
      </c>
      <c r="O218" s="37">
        <v>35.020000000000003</v>
      </c>
    </row>
    <row r="219" spans="1:15" x14ac:dyDescent="0.25">
      <c r="A219" s="26" t="s">
        <v>390</v>
      </c>
      <c r="B219" s="27" t="s">
        <v>129</v>
      </c>
      <c r="C219" s="28">
        <v>95577</v>
      </c>
      <c r="D219" s="29" t="s">
        <v>130</v>
      </c>
      <c r="E219" s="30" t="s">
        <v>131</v>
      </c>
      <c r="F219" s="32">
        <v>145.25</v>
      </c>
      <c r="G219" s="32">
        <v>1</v>
      </c>
      <c r="H219" s="33">
        <v>145.25</v>
      </c>
      <c r="I219" s="34">
        <f t="shared" si="40"/>
        <v>7.96</v>
      </c>
      <c r="J219" s="34">
        <f t="shared" si="40"/>
        <v>0.7</v>
      </c>
      <c r="K219" s="34">
        <f>TRUNC(F219*($I219+$J219),2)</f>
        <v>1257.8599999999999</v>
      </c>
      <c r="L219" s="35">
        <f>TRUNC(H219*($I219+$J219),2)</f>
        <v>1257.8599999999999</v>
      </c>
      <c r="N219" s="37">
        <v>10.210000000000001</v>
      </c>
      <c r="O219" s="37">
        <v>0.9</v>
      </c>
    </row>
    <row r="220" spans="1:15" x14ac:dyDescent="0.25">
      <c r="A220" s="26" t="s">
        <v>391</v>
      </c>
      <c r="B220" s="27" t="s">
        <v>31</v>
      </c>
      <c r="C220" s="28">
        <v>52014</v>
      </c>
      <c r="D220" s="29" t="s">
        <v>133</v>
      </c>
      <c r="E220" s="30" t="s">
        <v>131</v>
      </c>
      <c r="F220" s="32">
        <v>36.64</v>
      </c>
      <c r="G220" s="32">
        <v>1</v>
      </c>
      <c r="H220" s="33">
        <v>36.64</v>
      </c>
      <c r="I220" s="34">
        <f t="shared" si="40"/>
        <v>10.67</v>
      </c>
      <c r="J220" s="34">
        <f t="shared" si="40"/>
        <v>1.93</v>
      </c>
      <c r="K220" s="34">
        <f>TRUNC(F220*($I220+$J220),2)</f>
        <v>461.66</v>
      </c>
      <c r="L220" s="35">
        <f>TRUNC(H220*($I220+$J220),2)</f>
        <v>461.66</v>
      </c>
      <c r="N220" s="37">
        <v>13.68</v>
      </c>
      <c r="O220" s="37">
        <v>2.48</v>
      </c>
    </row>
    <row r="221" spans="1:15" ht="13.5" x14ac:dyDescent="0.2">
      <c r="A221" s="49" t="s">
        <v>392</v>
      </c>
      <c r="B221" s="50"/>
      <c r="C221" s="50"/>
      <c r="D221" s="51" t="s">
        <v>135</v>
      </c>
      <c r="E221" s="50"/>
      <c r="F221" s="50"/>
      <c r="G221" s="50"/>
      <c r="H221" s="50"/>
      <c r="I221" s="52"/>
      <c r="J221" s="52"/>
      <c r="K221" s="53">
        <f>TRUNC(SUM(K222:K230),2)</f>
        <v>3951.82</v>
      </c>
      <c r="L221" s="54">
        <f>TRUNC(SUM(L222:L230),2)</f>
        <v>3951.82</v>
      </c>
      <c r="N221" s="46"/>
      <c r="O221" s="46"/>
    </row>
    <row r="222" spans="1:15" x14ac:dyDescent="0.25">
      <c r="A222" s="26" t="s">
        <v>393</v>
      </c>
      <c r="B222" s="27" t="s">
        <v>31</v>
      </c>
      <c r="C222" s="28">
        <v>50901</v>
      </c>
      <c r="D222" s="29" t="s">
        <v>137</v>
      </c>
      <c r="E222" s="30" t="s">
        <v>83</v>
      </c>
      <c r="F222" s="32">
        <v>4.55</v>
      </c>
      <c r="G222" s="32">
        <v>1</v>
      </c>
      <c r="H222" s="33">
        <v>4.55</v>
      </c>
      <c r="I222" s="34">
        <f t="shared" ref="I222:J230" si="41">TRUNC((N222*$O$9),2)</f>
        <v>0</v>
      </c>
      <c r="J222" s="34">
        <f t="shared" si="41"/>
        <v>31.6</v>
      </c>
      <c r="K222" s="34">
        <f t="shared" ref="K222:K230" si="42">TRUNC(F222*($I222+$J222),2)</f>
        <v>143.78</v>
      </c>
      <c r="L222" s="35">
        <f t="shared" ref="L222:L230" si="43">TRUNC(H222*($I222+$J222),2)</f>
        <v>143.78</v>
      </c>
      <c r="N222" s="37">
        <v>0</v>
      </c>
      <c r="O222" s="37">
        <v>40.520000000000003</v>
      </c>
    </row>
    <row r="223" spans="1:15" x14ac:dyDescent="0.25">
      <c r="A223" s="26" t="s">
        <v>394</v>
      </c>
      <c r="B223" s="27" t="s">
        <v>31</v>
      </c>
      <c r="C223" s="28">
        <v>50902</v>
      </c>
      <c r="D223" s="29" t="s">
        <v>139</v>
      </c>
      <c r="E223" s="30" t="s">
        <v>35</v>
      </c>
      <c r="F223" s="32">
        <v>8.2799999999999994</v>
      </c>
      <c r="G223" s="32">
        <v>1</v>
      </c>
      <c r="H223" s="33">
        <v>8.2799999999999994</v>
      </c>
      <c r="I223" s="34">
        <f t="shared" si="41"/>
        <v>0</v>
      </c>
      <c r="J223" s="34">
        <f t="shared" si="41"/>
        <v>3.89</v>
      </c>
      <c r="K223" s="34">
        <f t="shared" si="42"/>
        <v>32.200000000000003</v>
      </c>
      <c r="L223" s="35">
        <f t="shared" si="43"/>
        <v>32.200000000000003</v>
      </c>
      <c r="N223" s="37">
        <v>0</v>
      </c>
      <c r="O223" s="37">
        <v>4.99</v>
      </c>
    </row>
    <row r="224" spans="1:15" ht="25.5" x14ac:dyDescent="0.25">
      <c r="A224" s="26" t="s">
        <v>395</v>
      </c>
      <c r="B224" s="27" t="s">
        <v>129</v>
      </c>
      <c r="C224" s="28">
        <v>96616</v>
      </c>
      <c r="D224" s="29" t="s">
        <v>141</v>
      </c>
      <c r="E224" s="30" t="s">
        <v>83</v>
      </c>
      <c r="F224" s="32">
        <v>0.41</v>
      </c>
      <c r="G224" s="32">
        <v>1</v>
      </c>
      <c r="H224" s="33">
        <v>0.41</v>
      </c>
      <c r="I224" s="34">
        <f t="shared" si="41"/>
        <v>334.94</v>
      </c>
      <c r="J224" s="34">
        <f t="shared" si="41"/>
        <v>162.86000000000001</v>
      </c>
      <c r="K224" s="34">
        <f t="shared" si="42"/>
        <v>204.09</v>
      </c>
      <c r="L224" s="35">
        <f t="shared" si="43"/>
        <v>204.09</v>
      </c>
      <c r="N224" s="37">
        <v>429.42</v>
      </c>
      <c r="O224" s="37">
        <v>208.8</v>
      </c>
    </row>
    <row r="225" spans="1:15" ht="25.5" x14ac:dyDescent="0.25">
      <c r="A225" s="26" t="s">
        <v>396</v>
      </c>
      <c r="B225" s="27" t="s">
        <v>129</v>
      </c>
      <c r="C225" s="28">
        <v>94971</v>
      </c>
      <c r="D225" s="29" t="s">
        <v>143</v>
      </c>
      <c r="E225" s="30" t="s">
        <v>83</v>
      </c>
      <c r="F225" s="32">
        <v>4.74</v>
      </c>
      <c r="G225" s="32">
        <v>1</v>
      </c>
      <c r="H225" s="33">
        <v>4.74</v>
      </c>
      <c r="I225" s="34">
        <f t="shared" si="41"/>
        <v>337.06</v>
      </c>
      <c r="J225" s="34">
        <f t="shared" si="41"/>
        <v>35.83</v>
      </c>
      <c r="K225" s="34">
        <f t="shared" si="42"/>
        <v>1767.49</v>
      </c>
      <c r="L225" s="35">
        <f t="shared" si="43"/>
        <v>1767.49</v>
      </c>
      <c r="N225" s="37">
        <v>432.14</v>
      </c>
      <c r="O225" s="37">
        <v>45.94</v>
      </c>
    </row>
    <row r="226" spans="1:15" x14ac:dyDescent="0.25">
      <c r="A226" s="26" t="s">
        <v>397</v>
      </c>
      <c r="B226" s="27" t="s">
        <v>31</v>
      </c>
      <c r="C226" s="28">
        <v>51026</v>
      </c>
      <c r="D226" s="29" t="s">
        <v>145</v>
      </c>
      <c r="E226" s="30" t="s">
        <v>83</v>
      </c>
      <c r="F226" s="32">
        <v>4.74</v>
      </c>
      <c r="G226" s="32">
        <v>1</v>
      </c>
      <c r="H226" s="33">
        <v>4.74</v>
      </c>
      <c r="I226" s="34">
        <f t="shared" si="41"/>
        <v>7.0000000000000007E-2</v>
      </c>
      <c r="J226" s="34">
        <f t="shared" si="41"/>
        <v>29.42</v>
      </c>
      <c r="K226" s="34">
        <f t="shared" si="42"/>
        <v>139.78</v>
      </c>
      <c r="L226" s="35">
        <f t="shared" si="43"/>
        <v>139.78</v>
      </c>
      <c r="N226" s="37">
        <v>0.1</v>
      </c>
      <c r="O226" s="37">
        <v>37.729999999999997</v>
      </c>
    </row>
    <row r="227" spans="1:15" x14ac:dyDescent="0.25">
      <c r="A227" s="26" t="s">
        <v>398</v>
      </c>
      <c r="B227" s="27" t="s">
        <v>31</v>
      </c>
      <c r="C227" s="28">
        <v>52014</v>
      </c>
      <c r="D227" s="29" t="s">
        <v>133</v>
      </c>
      <c r="E227" s="30" t="s">
        <v>131</v>
      </c>
      <c r="F227" s="32">
        <v>75.27</v>
      </c>
      <c r="G227" s="32">
        <v>1</v>
      </c>
      <c r="H227" s="33">
        <v>75.27</v>
      </c>
      <c r="I227" s="34">
        <f t="shared" si="41"/>
        <v>10.67</v>
      </c>
      <c r="J227" s="34">
        <f t="shared" si="41"/>
        <v>1.93</v>
      </c>
      <c r="K227" s="34">
        <f t="shared" si="42"/>
        <v>948.4</v>
      </c>
      <c r="L227" s="35">
        <f t="shared" si="43"/>
        <v>948.4</v>
      </c>
      <c r="N227" s="37">
        <v>13.68</v>
      </c>
      <c r="O227" s="37">
        <v>2.48</v>
      </c>
    </row>
    <row r="228" spans="1:15" x14ac:dyDescent="0.25">
      <c r="A228" s="26" t="s">
        <v>399</v>
      </c>
      <c r="B228" s="27" t="s">
        <v>31</v>
      </c>
      <c r="C228" s="28">
        <v>52004</v>
      </c>
      <c r="D228" s="29" t="s">
        <v>148</v>
      </c>
      <c r="E228" s="30" t="s">
        <v>131</v>
      </c>
      <c r="F228" s="32">
        <v>18.73</v>
      </c>
      <c r="G228" s="32">
        <v>1</v>
      </c>
      <c r="H228" s="33">
        <v>18.73</v>
      </c>
      <c r="I228" s="34">
        <f t="shared" si="41"/>
        <v>7.85</v>
      </c>
      <c r="J228" s="34">
        <f t="shared" si="41"/>
        <v>2.19</v>
      </c>
      <c r="K228" s="34">
        <f t="shared" si="42"/>
        <v>188.04</v>
      </c>
      <c r="L228" s="35">
        <f t="shared" si="43"/>
        <v>188.04</v>
      </c>
      <c r="N228" s="37">
        <v>10.07</v>
      </c>
      <c r="O228" s="37">
        <v>2.82</v>
      </c>
    </row>
    <row r="229" spans="1:15" x14ac:dyDescent="0.25">
      <c r="A229" s="26" t="s">
        <v>400</v>
      </c>
      <c r="B229" s="27" t="s">
        <v>31</v>
      </c>
      <c r="C229" s="28">
        <v>52005</v>
      </c>
      <c r="D229" s="29" t="s">
        <v>150</v>
      </c>
      <c r="E229" s="30" t="s">
        <v>131</v>
      </c>
      <c r="F229" s="32">
        <v>47.64</v>
      </c>
      <c r="G229" s="32">
        <v>1</v>
      </c>
      <c r="H229" s="33">
        <v>47.64</v>
      </c>
      <c r="I229" s="34">
        <f t="shared" si="41"/>
        <v>7.51</v>
      </c>
      <c r="J229" s="34">
        <f t="shared" si="41"/>
        <v>2.19</v>
      </c>
      <c r="K229" s="34">
        <f t="shared" si="42"/>
        <v>462.1</v>
      </c>
      <c r="L229" s="35">
        <f t="shared" si="43"/>
        <v>462.1</v>
      </c>
      <c r="N229" s="37">
        <v>9.6300000000000008</v>
      </c>
      <c r="O229" s="37">
        <v>2.82</v>
      </c>
    </row>
    <row r="230" spans="1:15" x14ac:dyDescent="0.25">
      <c r="A230" s="26" t="s">
        <v>401</v>
      </c>
      <c r="B230" s="27" t="s">
        <v>31</v>
      </c>
      <c r="C230" s="28">
        <v>50251</v>
      </c>
      <c r="D230" s="29" t="s">
        <v>154</v>
      </c>
      <c r="E230" s="30" t="s">
        <v>27</v>
      </c>
      <c r="F230" s="32">
        <v>6</v>
      </c>
      <c r="G230" s="32">
        <v>1</v>
      </c>
      <c r="H230" s="33">
        <v>6</v>
      </c>
      <c r="I230" s="34">
        <f t="shared" si="41"/>
        <v>10.99</v>
      </c>
      <c r="J230" s="34">
        <f t="shared" si="41"/>
        <v>0</v>
      </c>
      <c r="K230" s="34">
        <f t="shared" si="42"/>
        <v>65.94</v>
      </c>
      <c r="L230" s="35">
        <f t="shared" si="43"/>
        <v>65.94</v>
      </c>
      <c r="N230" s="37">
        <v>14.09</v>
      </c>
      <c r="O230" s="37">
        <v>0</v>
      </c>
    </row>
    <row r="231" spans="1:15" x14ac:dyDescent="0.2">
      <c r="A231" s="20" t="s">
        <v>402</v>
      </c>
      <c r="B231" s="21"/>
      <c r="C231" s="21"/>
      <c r="D231" s="22" t="s">
        <v>156</v>
      </c>
      <c r="E231" s="21"/>
      <c r="F231" s="21"/>
      <c r="G231" s="21"/>
      <c r="H231" s="21"/>
      <c r="I231" s="23"/>
      <c r="J231" s="23"/>
      <c r="K231" s="24">
        <f>TRUNC(SUM(K232,K243,K250),2)</f>
        <v>12684.17</v>
      </c>
      <c r="L231" s="25">
        <f>TRUNC(SUM(L232,L243,L250),2)</f>
        <v>12684.17</v>
      </c>
      <c r="N231" s="46"/>
      <c r="O231" s="46"/>
    </row>
    <row r="232" spans="1:15" ht="13.5" x14ac:dyDescent="0.2">
      <c r="A232" s="49" t="s">
        <v>403</v>
      </c>
      <c r="B232" s="50"/>
      <c r="C232" s="50"/>
      <c r="D232" s="51" t="s">
        <v>273</v>
      </c>
      <c r="E232" s="50"/>
      <c r="F232" s="50"/>
      <c r="G232" s="50"/>
      <c r="H232" s="50"/>
      <c r="I232" s="52"/>
      <c r="J232" s="52"/>
      <c r="K232" s="53">
        <f>TRUNC(SUM(K233:K242),2)</f>
        <v>3244.89</v>
      </c>
      <c r="L232" s="54">
        <f>TRUNC(SUM(L233:L242),2)</f>
        <v>3244.89</v>
      </c>
      <c r="N232" s="46"/>
      <c r="O232" s="46"/>
    </row>
    <row r="233" spans="1:15" x14ac:dyDescent="0.25">
      <c r="A233" s="26" t="s">
        <v>404</v>
      </c>
      <c r="B233" s="27" t="s">
        <v>31</v>
      </c>
      <c r="C233" s="28">
        <v>40101</v>
      </c>
      <c r="D233" s="29" t="s">
        <v>108</v>
      </c>
      <c r="E233" s="30" t="s">
        <v>83</v>
      </c>
      <c r="F233" s="32">
        <v>3.39</v>
      </c>
      <c r="G233" s="32">
        <v>1</v>
      </c>
      <c r="H233" s="33">
        <v>3.39</v>
      </c>
      <c r="I233" s="34">
        <f t="shared" ref="I233:J242" si="44">TRUNC((N233*$O$9),2)</f>
        <v>0</v>
      </c>
      <c r="J233" s="34">
        <f t="shared" si="44"/>
        <v>24.96</v>
      </c>
      <c r="K233" s="34">
        <f t="shared" ref="K233:K242" si="45">TRUNC(F233*($I233+$J233),2)</f>
        <v>84.61</v>
      </c>
      <c r="L233" s="35">
        <f t="shared" ref="L233:L242" si="46">TRUNC(H233*($I233+$J233),2)</f>
        <v>84.61</v>
      </c>
      <c r="N233" s="37">
        <v>0</v>
      </c>
      <c r="O233" s="37">
        <v>32</v>
      </c>
    </row>
    <row r="234" spans="1:15" x14ac:dyDescent="0.25">
      <c r="A234" s="26" t="s">
        <v>405</v>
      </c>
      <c r="B234" s="27" t="s">
        <v>31</v>
      </c>
      <c r="C234" s="28">
        <v>50902</v>
      </c>
      <c r="D234" s="29" t="s">
        <v>139</v>
      </c>
      <c r="E234" s="30" t="s">
        <v>35</v>
      </c>
      <c r="F234" s="32">
        <v>11.31</v>
      </c>
      <c r="G234" s="32">
        <v>1</v>
      </c>
      <c r="H234" s="33">
        <v>11.31</v>
      </c>
      <c r="I234" s="34">
        <f t="shared" si="44"/>
        <v>0</v>
      </c>
      <c r="J234" s="34">
        <f t="shared" si="44"/>
        <v>3.89</v>
      </c>
      <c r="K234" s="34">
        <f t="shared" si="45"/>
        <v>43.99</v>
      </c>
      <c r="L234" s="35">
        <f t="shared" si="46"/>
        <v>43.99</v>
      </c>
      <c r="N234" s="37">
        <v>0</v>
      </c>
      <c r="O234" s="37">
        <v>4.99</v>
      </c>
    </row>
    <row r="235" spans="1:15" ht="25.5" x14ac:dyDescent="0.25">
      <c r="A235" s="26" t="s">
        <v>406</v>
      </c>
      <c r="B235" s="27" t="s">
        <v>129</v>
      </c>
      <c r="C235" s="28">
        <v>96616</v>
      </c>
      <c r="D235" s="29" t="s">
        <v>141</v>
      </c>
      <c r="E235" s="30" t="s">
        <v>83</v>
      </c>
      <c r="F235" s="32">
        <v>0.33</v>
      </c>
      <c r="G235" s="32">
        <v>1</v>
      </c>
      <c r="H235" s="33">
        <v>0.33</v>
      </c>
      <c r="I235" s="34">
        <f t="shared" si="44"/>
        <v>334.94</v>
      </c>
      <c r="J235" s="34">
        <f t="shared" si="44"/>
        <v>162.86000000000001</v>
      </c>
      <c r="K235" s="34">
        <f t="shared" si="45"/>
        <v>164.27</v>
      </c>
      <c r="L235" s="35">
        <f t="shared" si="46"/>
        <v>164.27</v>
      </c>
      <c r="N235" s="37">
        <v>429.42</v>
      </c>
      <c r="O235" s="37">
        <v>208.8</v>
      </c>
    </row>
    <row r="236" spans="1:15" x14ac:dyDescent="0.25">
      <c r="A236" s="26" t="s">
        <v>407</v>
      </c>
      <c r="B236" s="27" t="s">
        <v>31</v>
      </c>
      <c r="C236" s="28">
        <v>60191</v>
      </c>
      <c r="D236" s="29" t="s">
        <v>163</v>
      </c>
      <c r="E236" s="30" t="s">
        <v>35</v>
      </c>
      <c r="F236" s="32">
        <v>33.9</v>
      </c>
      <c r="G236" s="32">
        <v>1</v>
      </c>
      <c r="H236" s="33">
        <v>33.9</v>
      </c>
      <c r="I236" s="34">
        <f t="shared" si="44"/>
        <v>18.059999999999999</v>
      </c>
      <c r="J236" s="34">
        <f t="shared" si="44"/>
        <v>8.4</v>
      </c>
      <c r="K236" s="34">
        <f t="shared" si="45"/>
        <v>896.99</v>
      </c>
      <c r="L236" s="35">
        <f t="shared" si="46"/>
        <v>896.99</v>
      </c>
      <c r="N236" s="37">
        <v>23.16</v>
      </c>
      <c r="O236" s="37">
        <v>10.77</v>
      </c>
    </row>
    <row r="237" spans="1:15" ht="25.5" x14ac:dyDescent="0.25">
      <c r="A237" s="26" t="s">
        <v>408</v>
      </c>
      <c r="B237" s="27" t="s">
        <v>129</v>
      </c>
      <c r="C237" s="28">
        <v>94971</v>
      </c>
      <c r="D237" s="29" t="s">
        <v>143</v>
      </c>
      <c r="E237" s="30" t="s">
        <v>83</v>
      </c>
      <c r="F237" s="32">
        <v>2.0299999999999998</v>
      </c>
      <c r="G237" s="32">
        <v>1</v>
      </c>
      <c r="H237" s="33">
        <v>2.0299999999999998</v>
      </c>
      <c r="I237" s="34">
        <f t="shared" si="44"/>
        <v>337.06</v>
      </c>
      <c r="J237" s="34">
        <f t="shared" si="44"/>
        <v>35.83</v>
      </c>
      <c r="K237" s="34">
        <f t="shared" si="45"/>
        <v>756.96</v>
      </c>
      <c r="L237" s="35">
        <f t="shared" si="46"/>
        <v>756.96</v>
      </c>
      <c r="N237" s="37">
        <v>432.14</v>
      </c>
      <c r="O237" s="37">
        <v>45.94</v>
      </c>
    </row>
    <row r="238" spans="1:15" x14ac:dyDescent="0.25">
      <c r="A238" s="26" t="s">
        <v>409</v>
      </c>
      <c r="B238" s="27" t="s">
        <v>31</v>
      </c>
      <c r="C238" s="28">
        <v>60801</v>
      </c>
      <c r="D238" s="29" t="s">
        <v>166</v>
      </c>
      <c r="E238" s="30" t="s">
        <v>83</v>
      </c>
      <c r="F238" s="32">
        <v>2.0299999999999998</v>
      </c>
      <c r="G238" s="32">
        <v>1</v>
      </c>
      <c r="H238" s="33">
        <v>2.0299999999999998</v>
      </c>
      <c r="I238" s="34">
        <f t="shared" si="44"/>
        <v>0</v>
      </c>
      <c r="J238" s="34">
        <f t="shared" si="44"/>
        <v>35.31</v>
      </c>
      <c r="K238" s="34">
        <f t="shared" si="45"/>
        <v>71.67</v>
      </c>
      <c r="L238" s="35">
        <f t="shared" si="46"/>
        <v>71.67</v>
      </c>
      <c r="N238" s="37">
        <v>0</v>
      </c>
      <c r="O238" s="37">
        <v>45.27</v>
      </c>
    </row>
    <row r="239" spans="1:15" x14ac:dyDescent="0.25">
      <c r="A239" s="26" t="s">
        <v>410</v>
      </c>
      <c r="B239" s="27" t="s">
        <v>31</v>
      </c>
      <c r="C239" s="28">
        <v>40902</v>
      </c>
      <c r="D239" s="29" t="s">
        <v>110</v>
      </c>
      <c r="E239" s="30" t="s">
        <v>83</v>
      </c>
      <c r="F239" s="32">
        <v>1.36</v>
      </c>
      <c r="G239" s="32">
        <v>1</v>
      </c>
      <c r="H239" s="33">
        <v>1.36</v>
      </c>
      <c r="I239" s="34">
        <f t="shared" si="44"/>
        <v>0</v>
      </c>
      <c r="J239" s="34">
        <f t="shared" si="44"/>
        <v>16.53</v>
      </c>
      <c r="K239" s="34">
        <f t="shared" si="45"/>
        <v>22.48</v>
      </c>
      <c r="L239" s="35">
        <f t="shared" si="46"/>
        <v>22.48</v>
      </c>
      <c r="N239" s="37">
        <v>0</v>
      </c>
      <c r="O239" s="37">
        <v>21.2</v>
      </c>
    </row>
    <row r="240" spans="1:15" x14ac:dyDescent="0.25">
      <c r="A240" s="26" t="s">
        <v>411</v>
      </c>
      <c r="B240" s="27" t="s">
        <v>31</v>
      </c>
      <c r="C240" s="28">
        <v>52014</v>
      </c>
      <c r="D240" s="29" t="s">
        <v>133</v>
      </c>
      <c r="E240" s="30" t="s">
        <v>131</v>
      </c>
      <c r="F240" s="32">
        <v>32.729999999999997</v>
      </c>
      <c r="G240" s="32">
        <v>1</v>
      </c>
      <c r="H240" s="33">
        <v>32.729999999999997</v>
      </c>
      <c r="I240" s="34">
        <f t="shared" si="44"/>
        <v>10.67</v>
      </c>
      <c r="J240" s="34">
        <f t="shared" si="44"/>
        <v>1.93</v>
      </c>
      <c r="K240" s="34">
        <f t="shared" si="45"/>
        <v>412.39</v>
      </c>
      <c r="L240" s="35">
        <f t="shared" si="46"/>
        <v>412.39</v>
      </c>
      <c r="N240" s="37">
        <v>13.68</v>
      </c>
      <c r="O240" s="37">
        <v>2.48</v>
      </c>
    </row>
    <row r="241" spans="1:15" x14ac:dyDescent="0.25">
      <c r="A241" s="26" t="s">
        <v>412</v>
      </c>
      <c r="B241" s="27" t="s">
        <v>31</v>
      </c>
      <c r="C241" s="28">
        <v>52004</v>
      </c>
      <c r="D241" s="29" t="s">
        <v>148</v>
      </c>
      <c r="E241" s="30" t="s">
        <v>131</v>
      </c>
      <c r="F241" s="32">
        <v>72.27</v>
      </c>
      <c r="G241" s="32">
        <v>1</v>
      </c>
      <c r="H241" s="33">
        <v>72.27</v>
      </c>
      <c r="I241" s="34">
        <f t="shared" si="44"/>
        <v>7.85</v>
      </c>
      <c r="J241" s="34">
        <f t="shared" si="44"/>
        <v>2.19</v>
      </c>
      <c r="K241" s="34">
        <f t="shared" si="45"/>
        <v>725.59</v>
      </c>
      <c r="L241" s="35">
        <f t="shared" si="46"/>
        <v>725.59</v>
      </c>
      <c r="N241" s="37">
        <v>10.07</v>
      </c>
      <c r="O241" s="37">
        <v>2.82</v>
      </c>
    </row>
    <row r="242" spans="1:15" x14ac:dyDescent="0.25">
      <c r="A242" s="26" t="s">
        <v>413</v>
      </c>
      <c r="B242" s="27" t="s">
        <v>31</v>
      </c>
      <c r="C242" s="28">
        <v>60487</v>
      </c>
      <c r="D242" s="29" t="s">
        <v>154</v>
      </c>
      <c r="E242" s="30" t="s">
        <v>27</v>
      </c>
      <c r="F242" s="32">
        <v>6</v>
      </c>
      <c r="G242" s="32">
        <v>1</v>
      </c>
      <c r="H242" s="33">
        <v>6</v>
      </c>
      <c r="I242" s="34">
        <f t="shared" si="44"/>
        <v>10.99</v>
      </c>
      <c r="J242" s="34">
        <f t="shared" si="44"/>
        <v>0</v>
      </c>
      <c r="K242" s="34">
        <f t="shared" si="45"/>
        <v>65.94</v>
      </c>
      <c r="L242" s="35">
        <f t="shared" si="46"/>
        <v>65.94</v>
      </c>
      <c r="N242" s="37">
        <v>14.09</v>
      </c>
      <c r="O242" s="37">
        <v>0</v>
      </c>
    </row>
    <row r="243" spans="1:15" ht="13.5" x14ac:dyDescent="0.2">
      <c r="A243" s="49" t="s">
        <v>414</v>
      </c>
      <c r="B243" s="50"/>
      <c r="C243" s="50"/>
      <c r="D243" s="51" t="s">
        <v>171</v>
      </c>
      <c r="E243" s="50"/>
      <c r="F243" s="50"/>
      <c r="G243" s="50"/>
      <c r="H243" s="50"/>
      <c r="I243" s="52"/>
      <c r="J243" s="52"/>
      <c r="K243" s="53">
        <f>TRUNC(SUM(K244:K249),2)</f>
        <v>5910.59</v>
      </c>
      <c r="L243" s="54">
        <f>TRUNC(SUM(L244:L249),2)</f>
        <v>5910.59</v>
      </c>
      <c r="N243" s="46"/>
      <c r="O243" s="46"/>
    </row>
    <row r="244" spans="1:15" x14ac:dyDescent="0.25">
      <c r="A244" s="26" t="s">
        <v>415</v>
      </c>
      <c r="B244" s="27" t="s">
        <v>31</v>
      </c>
      <c r="C244" s="28">
        <v>60205</v>
      </c>
      <c r="D244" s="29" t="s">
        <v>173</v>
      </c>
      <c r="E244" s="30" t="s">
        <v>35</v>
      </c>
      <c r="F244" s="32">
        <v>48.86</v>
      </c>
      <c r="G244" s="32">
        <v>1</v>
      </c>
      <c r="H244" s="33">
        <v>48.86</v>
      </c>
      <c r="I244" s="34">
        <f t="shared" ref="I244:J249" si="47">TRUNC((N244*$O$9),2)</f>
        <v>27.37</v>
      </c>
      <c r="J244" s="34">
        <f t="shared" si="47"/>
        <v>17.12</v>
      </c>
      <c r="K244" s="34">
        <f t="shared" ref="K244:K249" si="48">TRUNC(F244*($I244+$J244),2)</f>
        <v>2173.7800000000002</v>
      </c>
      <c r="L244" s="35">
        <f t="shared" ref="L244:L249" si="49">TRUNC(H244*($I244+$J244),2)</f>
        <v>2173.7800000000002</v>
      </c>
      <c r="N244" s="37">
        <v>35.1</v>
      </c>
      <c r="O244" s="37">
        <v>21.96</v>
      </c>
    </row>
    <row r="245" spans="1:15" ht="25.5" x14ac:dyDescent="0.25">
      <c r="A245" s="26" t="s">
        <v>416</v>
      </c>
      <c r="B245" s="27" t="s">
        <v>129</v>
      </c>
      <c r="C245" s="28">
        <v>94971</v>
      </c>
      <c r="D245" s="29" t="s">
        <v>143</v>
      </c>
      <c r="E245" s="30" t="s">
        <v>83</v>
      </c>
      <c r="F245" s="32">
        <v>3.11</v>
      </c>
      <c r="G245" s="32">
        <v>1</v>
      </c>
      <c r="H245" s="33">
        <v>3.11</v>
      </c>
      <c r="I245" s="34">
        <f t="shared" si="47"/>
        <v>337.06</v>
      </c>
      <c r="J245" s="34">
        <f t="shared" si="47"/>
        <v>35.83</v>
      </c>
      <c r="K245" s="34">
        <f t="shared" si="48"/>
        <v>1159.68</v>
      </c>
      <c r="L245" s="35">
        <f t="shared" si="49"/>
        <v>1159.68</v>
      </c>
      <c r="N245" s="37">
        <v>432.14</v>
      </c>
      <c r="O245" s="37">
        <v>45.94</v>
      </c>
    </row>
    <row r="246" spans="1:15" x14ac:dyDescent="0.25">
      <c r="A246" s="26" t="s">
        <v>417</v>
      </c>
      <c r="B246" s="27" t="s">
        <v>31</v>
      </c>
      <c r="C246" s="28">
        <v>60801</v>
      </c>
      <c r="D246" s="29" t="s">
        <v>166</v>
      </c>
      <c r="E246" s="30" t="s">
        <v>83</v>
      </c>
      <c r="F246" s="32">
        <v>3.11</v>
      </c>
      <c r="G246" s="32">
        <v>1</v>
      </c>
      <c r="H246" s="33">
        <v>3.11</v>
      </c>
      <c r="I246" s="34">
        <f t="shared" si="47"/>
        <v>0</v>
      </c>
      <c r="J246" s="34">
        <f t="shared" si="47"/>
        <v>35.31</v>
      </c>
      <c r="K246" s="34">
        <f t="shared" si="48"/>
        <v>109.81</v>
      </c>
      <c r="L246" s="35">
        <f t="shared" si="49"/>
        <v>109.81</v>
      </c>
      <c r="N246" s="37">
        <v>0</v>
      </c>
      <c r="O246" s="37">
        <v>45.27</v>
      </c>
    </row>
    <row r="247" spans="1:15" ht="25.5" x14ac:dyDescent="0.25">
      <c r="A247" s="26" t="s">
        <v>418</v>
      </c>
      <c r="B247" s="27" t="s">
        <v>129</v>
      </c>
      <c r="C247" s="28">
        <v>92759</v>
      </c>
      <c r="D247" s="29" t="s">
        <v>178</v>
      </c>
      <c r="E247" s="30" t="s">
        <v>131</v>
      </c>
      <c r="F247" s="32">
        <v>76.91</v>
      </c>
      <c r="G247" s="32">
        <v>1</v>
      </c>
      <c r="H247" s="33">
        <v>76.91</v>
      </c>
      <c r="I247" s="34">
        <f t="shared" si="47"/>
        <v>8.1999999999999993</v>
      </c>
      <c r="J247" s="34">
        <f t="shared" si="47"/>
        <v>2.97</v>
      </c>
      <c r="K247" s="34">
        <f t="shared" si="48"/>
        <v>859.08</v>
      </c>
      <c r="L247" s="35">
        <f t="shared" si="49"/>
        <v>859.08</v>
      </c>
      <c r="N247" s="37">
        <v>10.52</v>
      </c>
      <c r="O247" s="37">
        <v>3.82</v>
      </c>
    </row>
    <row r="248" spans="1:15" x14ac:dyDescent="0.25">
      <c r="A248" s="26" t="s">
        <v>419</v>
      </c>
      <c r="B248" s="27" t="s">
        <v>31</v>
      </c>
      <c r="C248" s="28">
        <v>52005</v>
      </c>
      <c r="D248" s="29" t="s">
        <v>150</v>
      </c>
      <c r="E248" s="30" t="s">
        <v>131</v>
      </c>
      <c r="F248" s="32">
        <v>159</v>
      </c>
      <c r="G248" s="32">
        <v>1</v>
      </c>
      <c r="H248" s="33">
        <v>159</v>
      </c>
      <c r="I248" s="34">
        <f t="shared" si="47"/>
        <v>7.51</v>
      </c>
      <c r="J248" s="34">
        <f t="shared" si="47"/>
        <v>2.19</v>
      </c>
      <c r="K248" s="34">
        <f t="shared" si="48"/>
        <v>1542.3</v>
      </c>
      <c r="L248" s="35">
        <f t="shared" si="49"/>
        <v>1542.3</v>
      </c>
      <c r="N248" s="37">
        <v>9.6300000000000008</v>
      </c>
      <c r="O248" s="37">
        <v>2.82</v>
      </c>
    </row>
    <row r="249" spans="1:15" x14ac:dyDescent="0.25">
      <c r="A249" s="26" t="s">
        <v>420</v>
      </c>
      <c r="B249" s="27" t="s">
        <v>31</v>
      </c>
      <c r="C249" s="28">
        <v>60487</v>
      </c>
      <c r="D249" s="29" t="s">
        <v>154</v>
      </c>
      <c r="E249" s="30" t="s">
        <v>27</v>
      </c>
      <c r="F249" s="32">
        <v>6</v>
      </c>
      <c r="G249" s="32">
        <v>1</v>
      </c>
      <c r="H249" s="33">
        <v>6</v>
      </c>
      <c r="I249" s="34">
        <f t="shared" si="47"/>
        <v>10.99</v>
      </c>
      <c r="J249" s="34">
        <f t="shared" si="47"/>
        <v>0</v>
      </c>
      <c r="K249" s="34">
        <f t="shared" si="48"/>
        <v>65.94</v>
      </c>
      <c r="L249" s="35">
        <f t="shared" si="49"/>
        <v>65.94</v>
      </c>
      <c r="N249" s="37">
        <v>14.09</v>
      </c>
      <c r="O249" s="37">
        <v>0</v>
      </c>
    </row>
    <row r="250" spans="1:15" ht="13.5" x14ac:dyDescent="0.2">
      <c r="A250" s="49" t="s">
        <v>421</v>
      </c>
      <c r="B250" s="50"/>
      <c r="C250" s="50"/>
      <c r="D250" s="51" t="s">
        <v>187</v>
      </c>
      <c r="E250" s="50"/>
      <c r="F250" s="50"/>
      <c r="G250" s="50"/>
      <c r="H250" s="50"/>
      <c r="I250" s="52"/>
      <c r="J250" s="52"/>
      <c r="K250" s="53">
        <f>TRUNC(SUM(K251:K256),2)</f>
        <v>3528.69</v>
      </c>
      <c r="L250" s="54">
        <f>TRUNC(SUM(L251:L256),2)</f>
        <v>3528.69</v>
      </c>
      <c r="N250" s="46"/>
      <c r="O250" s="46"/>
    </row>
    <row r="251" spans="1:15" x14ac:dyDescent="0.25">
      <c r="A251" s="26" t="s">
        <v>422</v>
      </c>
      <c r="B251" s="27" t="s">
        <v>31</v>
      </c>
      <c r="C251" s="28">
        <v>60205</v>
      </c>
      <c r="D251" s="29" t="s">
        <v>173</v>
      </c>
      <c r="E251" s="30" t="s">
        <v>35</v>
      </c>
      <c r="F251" s="32">
        <v>33.9</v>
      </c>
      <c r="G251" s="32">
        <v>1</v>
      </c>
      <c r="H251" s="33">
        <v>33.9</v>
      </c>
      <c r="I251" s="34">
        <f t="shared" ref="I251:J256" si="50">TRUNC((N251*$O$9),2)</f>
        <v>27.37</v>
      </c>
      <c r="J251" s="34">
        <f t="shared" si="50"/>
        <v>17.12</v>
      </c>
      <c r="K251" s="34">
        <f t="shared" ref="K251:K256" si="51">TRUNC(F251*($I251+$J251),2)</f>
        <v>1508.21</v>
      </c>
      <c r="L251" s="35">
        <f t="shared" ref="L251:L256" si="52">TRUNC(H251*($I251+$J251),2)</f>
        <v>1508.21</v>
      </c>
      <c r="N251" s="37">
        <v>35.1</v>
      </c>
      <c r="O251" s="37">
        <v>21.96</v>
      </c>
    </row>
    <row r="252" spans="1:15" ht="25.5" x14ac:dyDescent="0.25">
      <c r="A252" s="26" t="s">
        <v>423</v>
      </c>
      <c r="B252" s="27" t="s">
        <v>129</v>
      </c>
      <c r="C252" s="28">
        <v>94971</v>
      </c>
      <c r="D252" s="29" t="s">
        <v>143</v>
      </c>
      <c r="E252" s="30" t="s">
        <v>83</v>
      </c>
      <c r="F252" s="32">
        <v>2.0299999999999998</v>
      </c>
      <c r="G252" s="32">
        <v>1</v>
      </c>
      <c r="H252" s="33">
        <v>2.0299999999999998</v>
      </c>
      <c r="I252" s="34">
        <f t="shared" si="50"/>
        <v>337.06</v>
      </c>
      <c r="J252" s="34">
        <f t="shared" si="50"/>
        <v>35.83</v>
      </c>
      <c r="K252" s="34">
        <f t="shared" si="51"/>
        <v>756.96</v>
      </c>
      <c r="L252" s="35">
        <f t="shared" si="52"/>
        <v>756.96</v>
      </c>
      <c r="N252" s="37">
        <v>432.14</v>
      </c>
      <c r="O252" s="37">
        <v>45.94</v>
      </c>
    </row>
    <row r="253" spans="1:15" x14ac:dyDescent="0.25">
      <c r="A253" s="26" t="s">
        <v>424</v>
      </c>
      <c r="B253" s="27" t="s">
        <v>31</v>
      </c>
      <c r="C253" s="28">
        <v>60801</v>
      </c>
      <c r="D253" s="29" t="s">
        <v>166</v>
      </c>
      <c r="E253" s="30" t="s">
        <v>83</v>
      </c>
      <c r="F253" s="32">
        <v>2.0299999999999998</v>
      </c>
      <c r="G253" s="32">
        <v>1</v>
      </c>
      <c r="H253" s="33">
        <v>2.0299999999999998</v>
      </c>
      <c r="I253" s="34">
        <f t="shared" si="50"/>
        <v>0</v>
      </c>
      <c r="J253" s="34">
        <f t="shared" si="50"/>
        <v>35.31</v>
      </c>
      <c r="K253" s="34">
        <f t="shared" si="51"/>
        <v>71.67</v>
      </c>
      <c r="L253" s="35">
        <f t="shared" si="52"/>
        <v>71.67</v>
      </c>
      <c r="N253" s="37">
        <v>0</v>
      </c>
      <c r="O253" s="37">
        <v>45.27</v>
      </c>
    </row>
    <row r="254" spans="1:15" ht="25.5" x14ac:dyDescent="0.25">
      <c r="A254" s="26" t="s">
        <v>425</v>
      </c>
      <c r="B254" s="27" t="s">
        <v>129</v>
      </c>
      <c r="C254" s="28">
        <v>92759</v>
      </c>
      <c r="D254" s="29" t="s">
        <v>178</v>
      </c>
      <c r="E254" s="30" t="s">
        <v>131</v>
      </c>
      <c r="F254" s="32">
        <v>32.729999999999997</v>
      </c>
      <c r="G254" s="32">
        <v>1</v>
      </c>
      <c r="H254" s="33">
        <v>32.729999999999997</v>
      </c>
      <c r="I254" s="34">
        <f t="shared" si="50"/>
        <v>8.1999999999999993</v>
      </c>
      <c r="J254" s="34">
        <f t="shared" si="50"/>
        <v>2.97</v>
      </c>
      <c r="K254" s="34">
        <f t="shared" si="51"/>
        <v>365.59</v>
      </c>
      <c r="L254" s="35">
        <f t="shared" si="52"/>
        <v>365.59</v>
      </c>
      <c r="N254" s="37">
        <v>10.52</v>
      </c>
      <c r="O254" s="37">
        <v>3.82</v>
      </c>
    </row>
    <row r="255" spans="1:15" x14ac:dyDescent="0.25">
      <c r="A255" s="26" t="s">
        <v>426</v>
      </c>
      <c r="B255" s="27" t="s">
        <v>31</v>
      </c>
      <c r="C255" s="28">
        <v>60304</v>
      </c>
      <c r="D255" s="29" t="s">
        <v>194</v>
      </c>
      <c r="E255" s="30" t="s">
        <v>131</v>
      </c>
      <c r="F255" s="32">
        <v>75.73</v>
      </c>
      <c r="G255" s="32">
        <v>1</v>
      </c>
      <c r="H255" s="33">
        <v>75.73</v>
      </c>
      <c r="I255" s="34">
        <f t="shared" si="50"/>
        <v>7.85</v>
      </c>
      <c r="J255" s="34">
        <f t="shared" si="50"/>
        <v>2.19</v>
      </c>
      <c r="K255" s="34">
        <f t="shared" si="51"/>
        <v>760.32</v>
      </c>
      <c r="L255" s="35">
        <f t="shared" si="52"/>
        <v>760.32</v>
      </c>
      <c r="N255" s="37">
        <v>10.07</v>
      </c>
      <c r="O255" s="37">
        <v>2.82</v>
      </c>
    </row>
    <row r="256" spans="1:15" x14ac:dyDescent="0.25">
      <c r="A256" s="26" t="s">
        <v>427</v>
      </c>
      <c r="B256" s="27" t="s">
        <v>31</v>
      </c>
      <c r="C256" s="28">
        <v>60487</v>
      </c>
      <c r="D256" s="29" t="s">
        <v>154</v>
      </c>
      <c r="E256" s="30" t="s">
        <v>27</v>
      </c>
      <c r="F256" s="32">
        <v>6</v>
      </c>
      <c r="G256" s="32">
        <v>1</v>
      </c>
      <c r="H256" s="33">
        <v>6</v>
      </c>
      <c r="I256" s="34">
        <f t="shared" si="50"/>
        <v>10.99</v>
      </c>
      <c r="J256" s="34">
        <f t="shared" si="50"/>
        <v>0</v>
      </c>
      <c r="K256" s="34">
        <f t="shared" si="51"/>
        <v>65.94</v>
      </c>
      <c r="L256" s="35">
        <f t="shared" si="52"/>
        <v>65.94</v>
      </c>
      <c r="N256" s="37">
        <v>14.09</v>
      </c>
      <c r="O256" s="37">
        <v>0</v>
      </c>
    </row>
    <row r="257" spans="1:15" x14ac:dyDescent="0.2">
      <c r="A257" s="20" t="s">
        <v>428</v>
      </c>
      <c r="B257" s="21"/>
      <c r="C257" s="21"/>
      <c r="D257" s="22" t="s">
        <v>202</v>
      </c>
      <c r="E257" s="21"/>
      <c r="F257" s="21"/>
      <c r="G257" s="21"/>
      <c r="H257" s="21"/>
      <c r="I257" s="23"/>
      <c r="J257" s="23"/>
      <c r="K257" s="24">
        <f>TRUNC(SUM(K258:K277),2)</f>
        <v>5342.9</v>
      </c>
      <c r="L257" s="25">
        <f>TRUNC(SUM(L258:L277),2)</f>
        <v>5342.9</v>
      </c>
      <c r="N257" s="46"/>
      <c r="O257" s="46"/>
    </row>
    <row r="258" spans="1:15" x14ac:dyDescent="0.25">
      <c r="A258" s="26" t="s">
        <v>429</v>
      </c>
      <c r="B258" s="27" t="s">
        <v>31</v>
      </c>
      <c r="C258" s="28">
        <v>70561</v>
      </c>
      <c r="D258" s="29" t="s">
        <v>430</v>
      </c>
      <c r="E258" s="30" t="s">
        <v>50</v>
      </c>
      <c r="F258" s="32">
        <v>36</v>
      </c>
      <c r="G258" s="32">
        <v>1</v>
      </c>
      <c r="H258" s="33">
        <v>36</v>
      </c>
      <c r="I258" s="34">
        <f t="shared" ref="I258:J277" si="53">TRUNC((N258*$O$9),2)</f>
        <v>7.18</v>
      </c>
      <c r="J258" s="34">
        <f t="shared" si="53"/>
        <v>3.75</v>
      </c>
      <c r="K258" s="34">
        <f t="shared" ref="K258:K277" si="54">TRUNC(F258*($I258+$J258),2)</f>
        <v>393.48</v>
      </c>
      <c r="L258" s="35">
        <f t="shared" ref="L258:L277" si="55">TRUNC(H258*($I258+$J258),2)</f>
        <v>393.48</v>
      </c>
      <c r="N258" s="37">
        <v>9.2100000000000009</v>
      </c>
      <c r="O258" s="37">
        <v>4.8099999999999996</v>
      </c>
    </row>
    <row r="259" spans="1:15" ht="25.5" x14ac:dyDescent="0.25">
      <c r="A259" s="26" t="s">
        <v>431</v>
      </c>
      <c r="B259" s="27" t="s">
        <v>129</v>
      </c>
      <c r="C259" s="28">
        <v>91926</v>
      </c>
      <c r="D259" s="29" t="s">
        <v>241</v>
      </c>
      <c r="E259" s="30" t="s">
        <v>50</v>
      </c>
      <c r="F259" s="32">
        <v>350</v>
      </c>
      <c r="G259" s="32">
        <v>1</v>
      </c>
      <c r="H259" s="33">
        <v>350</v>
      </c>
      <c r="I259" s="34">
        <f t="shared" si="53"/>
        <v>2.33</v>
      </c>
      <c r="J259" s="34">
        <f t="shared" si="53"/>
        <v>0.78</v>
      </c>
      <c r="K259" s="34">
        <f t="shared" si="54"/>
        <v>1088.5</v>
      </c>
      <c r="L259" s="35">
        <f t="shared" si="55"/>
        <v>1088.5</v>
      </c>
      <c r="N259" s="37">
        <v>2.99</v>
      </c>
      <c r="O259" s="37">
        <v>1.01</v>
      </c>
    </row>
    <row r="260" spans="1:15" x14ac:dyDescent="0.25">
      <c r="A260" s="26" t="s">
        <v>432</v>
      </c>
      <c r="B260" s="27" t="s">
        <v>31</v>
      </c>
      <c r="C260" s="28">
        <v>70682</v>
      </c>
      <c r="D260" s="29" t="s">
        <v>433</v>
      </c>
      <c r="E260" s="30" t="s">
        <v>27</v>
      </c>
      <c r="F260" s="32">
        <v>10</v>
      </c>
      <c r="G260" s="32">
        <v>1</v>
      </c>
      <c r="H260" s="33">
        <v>10</v>
      </c>
      <c r="I260" s="34">
        <f t="shared" si="53"/>
        <v>4.5599999999999996</v>
      </c>
      <c r="J260" s="34">
        <f t="shared" si="53"/>
        <v>4.13</v>
      </c>
      <c r="K260" s="34">
        <f t="shared" si="54"/>
        <v>86.9</v>
      </c>
      <c r="L260" s="35">
        <f t="shared" si="55"/>
        <v>86.9</v>
      </c>
      <c r="N260" s="37">
        <v>5.85</v>
      </c>
      <c r="O260" s="37">
        <v>5.3</v>
      </c>
    </row>
    <row r="261" spans="1:15" ht="25.5" x14ac:dyDescent="0.25">
      <c r="A261" s="26" t="s">
        <v>434</v>
      </c>
      <c r="B261" s="27" t="s">
        <v>129</v>
      </c>
      <c r="C261" s="28">
        <v>91937</v>
      </c>
      <c r="D261" s="29" t="s">
        <v>435</v>
      </c>
      <c r="E261" s="30" t="s">
        <v>27</v>
      </c>
      <c r="F261" s="32">
        <v>10</v>
      </c>
      <c r="G261" s="32">
        <v>1</v>
      </c>
      <c r="H261" s="33">
        <v>10</v>
      </c>
      <c r="I261" s="34">
        <f t="shared" si="53"/>
        <v>3.97</v>
      </c>
      <c r="J261" s="34">
        <f t="shared" si="53"/>
        <v>6.15</v>
      </c>
      <c r="K261" s="34">
        <f t="shared" si="54"/>
        <v>101.2</v>
      </c>
      <c r="L261" s="35">
        <f t="shared" si="55"/>
        <v>101.2</v>
      </c>
      <c r="N261" s="37">
        <v>5.09</v>
      </c>
      <c r="O261" s="37">
        <v>7.89</v>
      </c>
    </row>
    <row r="262" spans="1:15" x14ac:dyDescent="0.25">
      <c r="A262" s="26" t="s">
        <v>436</v>
      </c>
      <c r="B262" s="27" t="s">
        <v>31</v>
      </c>
      <c r="C262" s="28">
        <v>72198</v>
      </c>
      <c r="D262" s="29" t="s">
        <v>437</v>
      </c>
      <c r="E262" s="30" t="s">
        <v>27</v>
      </c>
      <c r="F262" s="32">
        <v>1</v>
      </c>
      <c r="G262" s="32">
        <v>1</v>
      </c>
      <c r="H262" s="33">
        <v>1</v>
      </c>
      <c r="I262" s="34">
        <f t="shared" si="53"/>
        <v>1184.82</v>
      </c>
      <c r="J262" s="34">
        <f t="shared" si="53"/>
        <v>110.26</v>
      </c>
      <c r="K262" s="34">
        <f t="shared" si="54"/>
        <v>1295.08</v>
      </c>
      <c r="L262" s="35">
        <f t="shared" si="55"/>
        <v>1295.08</v>
      </c>
      <c r="N262" s="36">
        <v>1519</v>
      </c>
      <c r="O262" s="37">
        <v>141.36000000000001</v>
      </c>
    </row>
    <row r="263" spans="1:15" x14ac:dyDescent="0.25">
      <c r="A263" s="26" t="s">
        <v>438</v>
      </c>
      <c r="B263" s="27" t="s">
        <v>31</v>
      </c>
      <c r="C263" s="28">
        <v>71184</v>
      </c>
      <c r="D263" s="29" t="s">
        <v>247</v>
      </c>
      <c r="E263" s="30" t="s">
        <v>27</v>
      </c>
      <c r="F263" s="32">
        <v>3</v>
      </c>
      <c r="G263" s="32">
        <v>1</v>
      </c>
      <c r="H263" s="33">
        <v>3</v>
      </c>
      <c r="I263" s="34">
        <f t="shared" si="53"/>
        <v>69.62</v>
      </c>
      <c r="J263" s="34">
        <f t="shared" si="53"/>
        <v>27.56</v>
      </c>
      <c r="K263" s="34">
        <f t="shared" si="54"/>
        <v>291.54000000000002</v>
      </c>
      <c r="L263" s="35">
        <f t="shared" si="55"/>
        <v>291.54000000000002</v>
      </c>
      <c r="N263" s="37">
        <v>89.26</v>
      </c>
      <c r="O263" s="37">
        <v>35.340000000000003</v>
      </c>
    </row>
    <row r="264" spans="1:15" ht="25.5" x14ac:dyDescent="0.25">
      <c r="A264" s="26" t="s">
        <v>439</v>
      </c>
      <c r="B264" s="27" t="s">
        <v>129</v>
      </c>
      <c r="C264" s="28">
        <v>93654</v>
      </c>
      <c r="D264" s="29" t="s">
        <v>251</v>
      </c>
      <c r="E264" s="30" t="s">
        <v>27</v>
      </c>
      <c r="F264" s="32">
        <v>1</v>
      </c>
      <c r="G264" s="32">
        <v>1</v>
      </c>
      <c r="H264" s="33">
        <v>1</v>
      </c>
      <c r="I264" s="34">
        <f t="shared" si="53"/>
        <v>7.7</v>
      </c>
      <c r="J264" s="34">
        <f t="shared" si="53"/>
        <v>1.29</v>
      </c>
      <c r="K264" s="34">
        <f t="shared" si="54"/>
        <v>8.99</v>
      </c>
      <c r="L264" s="35">
        <f t="shared" si="55"/>
        <v>8.99</v>
      </c>
      <c r="N264" s="37">
        <v>9.8800000000000008</v>
      </c>
      <c r="O264" s="37">
        <v>1.66</v>
      </c>
    </row>
    <row r="265" spans="1:15" ht="25.5" x14ac:dyDescent="0.25">
      <c r="A265" s="26" t="s">
        <v>440</v>
      </c>
      <c r="B265" s="27" t="s">
        <v>129</v>
      </c>
      <c r="C265" s="28">
        <v>93653</v>
      </c>
      <c r="D265" s="29" t="s">
        <v>441</v>
      </c>
      <c r="E265" s="30" t="s">
        <v>27</v>
      </c>
      <c r="F265" s="32">
        <v>1</v>
      </c>
      <c r="G265" s="32">
        <v>1</v>
      </c>
      <c r="H265" s="33">
        <v>1</v>
      </c>
      <c r="I265" s="34">
        <f t="shared" si="53"/>
        <v>7.58</v>
      </c>
      <c r="J265" s="34">
        <f t="shared" si="53"/>
        <v>0.95</v>
      </c>
      <c r="K265" s="34">
        <f t="shared" si="54"/>
        <v>8.5299999999999994</v>
      </c>
      <c r="L265" s="35">
        <f t="shared" si="55"/>
        <v>8.5299999999999994</v>
      </c>
      <c r="N265" s="37">
        <v>9.73</v>
      </c>
      <c r="O265" s="37">
        <v>1.22</v>
      </c>
    </row>
    <row r="266" spans="1:15" ht="25.5" x14ac:dyDescent="0.25">
      <c r="A266" s="26" t="s">
        <v>442</v>
      </c>
      <c r="B266" s="27" t="s">
        <v>129</v>
      </c>
      <c r="C266" s="28">
        <v>93654</v>
      </c>
      <c r="D266" s="29" t="s">
        <v>251</v>
      </c>
      <c r="E266" s="30" t="s">
        <v>27</v>
      </c>
      <c r="F266" s="32">
        <v>3</v>
      </c>
      <c r="G266" s="32">
        <v>1</v>
      </c>
      <c r="H266" s="33">
        <v>3</v>
      </c>
      <c r="I266" s="34">
        <f t="shared" si="53"/>
        <v>7.7</v>
      </c>
      <c r="J266" s="34">
        <f t="shared" si="53"/>
        <v>1.29</v>
      </c>
      <c r="K266" s="34">
        <f t="shared" si="54"/>
        <v>26.97</v>
      </c>
      <c r="L266" s="35">
        <f t="shared" si="55"/>
        <v>26.97</v>
      </c>
      <c r="N266" s="37">
        <v>9.8800000000000008</v>
      </c>
      <c r="O266" s="37">
        <v>1.66</v>
      </c>
    </row>
    <row r="267" spans="1:15" x14ac:dyDescent="0.25">
      <c r="A267" s="26" t="s">
        <v>443</v>
      </c>
      <c r="B267" s="27" t="s">
        <v>31</v>
      </c>
      <c r="C267" s="28">
        <v>71450</v>
      </c>
      <c r="D267" s="29" t="s">
        <v>253</v>
      </c>
      <c r="E267" s="30" t="s">
        <v>27</v>
      </c>
      <c r="F267" s="32">
        <v>1</v>
      </c>
      <c r="G267" s="32">
        <v>1</v>
      </c>
      <c r="H267" s="33">
        <v>1</v>
      </c>
      <c r="I267" s="34">
        <f t="shared" si="53"/>
        <v>109.26</v>
      </c>
      <c r="J267" s="34">
        <f t="shared" si="53"/>
        <v>16.53</v>
      </c>
      <c r="K267" s="34">
        <f t="shared" si="54"/>
        <v>125.79</v>
      </c>
      <c r="L267" s="35">
        <f t="shared" si="55"/>
        <v>125.79</v>
      </c>
      <c r="N267" s="37">
        <v>140.08000000000001</v>
      </c>
      <c r="O267" s="37">
        <v>21.2</v>
      </c>
    </row>
    <row r="268" spans="1:15" ht="25.5" x14ac:dyDescent="0.25">
      <c r="A268" s="26" t="s">
        <v>444</v>
      </c>
      <c r="B268" s="27" t="s">
        <v>129</v>
      </c>
      <c r="C268" s="28">
        <v>91844</v>
      </c>
      <c r="D268" s="29" t="s">
        <v>445</v>
      </c>
      <c r="E268" s="30" t="s">
        <v>50</v>
      </c>
      <c r="F268" s="32">
        <v>70</v>
      </c>
      <c r="G268" s="32">
        <v>1</v>
      </c>
      <c r="H268" s="33">
        <v>70</v>
      </c>
      <c r="I268" s="34">
        <f t="shared" si="53"/>
        <v>2.73</v>
      </c>
      <c r="J268" s="34">
        <f t="shared" si="53"/>
        <v>1.95</v>
      </c>
      <c r="K268" s="34">
        <f t="shared" si="54"/>
        <v>327.60000000000002</v>
      </c>
      <c r="L268" s="35">
        <f t="shared" si="55"/>
        <v>327.60000000000002</v>
      </c>
      <c r="N268" s="37">
        <v>3.5</v>
      </c>
      <c r="O268" s="37">
        <v>2.5099999999999998</v>
      </c>
    </row>
    <row r="269" spans="1:15" x14ac:dyDescent="0.25">
      <c r="A269" s="26" t="s">
        <v>446</v>
      </c>
      <c r="B269" s="27" t="s">
        <v>31</v>
      </c>
      <c r="C269" s="28">
        <v>71141</v>
      </c>
      <c r="D269" s="29" t="s">
        <v>447</v>
      </c>
      <c r="E269" s="30" t="s">
        <v>27</v>
      </c>
      <c r="F269" s="32">
        <v>4</v>
      </c>
      <c r="G269" s="32">
        <v>1</v>
      </c>
      <c r="H269" s="33">
        <v>4</v>
      </c>
      <c r="I269" s="34">
        <f t="shared" si="53"/>
        <v>1.86</v>
      </c>
      <c r="J269" s="34">
        <f t="shared" si="53"/>
        <v>2.75</v>
      </c>
      <c r="K269" s="34">
        <f t="shared" si="54"/>
        <v>18.440000000000001</v>
      </c>
      <c r="L269" s="35">
        <f t="shared" si="55"/>
        <v>18.440000000000001</v>
      </c>
      <c r="N269" s="37">
        <v>2.39</v>
      </c>
      <c r="O269" s="37">
        <v>3.53</v>
      </c>
    </row>
    <row r="270" spans="1:15" x14ac:dyDescent="0.25">
      <c r="A270" s="26" t="s">
        <v>448</v>
      </c>
      <c r="B270" s="27" t="s">
        <v>31</v>
      </c>
      <c r="C270" s="28">
        <v>71331</v>
      </c>
      <c r="D270" s="29" t="s">
        <v>449</v>
      </c>
      <c r="E270" s="30" t="s">
        <v>27</v>
      </c>
      <c r="F270" s="32">
        <v>2</v>
      </c>
      <c r="G270" s="32">
        <v>1</v>
      </c>
      <c r="H270" s="33">
        <v>2</v>
      </c>
      <c r="I270" s="34">
        <f t="shared" si="53"/>
        <v>6.65</v>
      </c>
      <c r="J270" s="34">
        <f t="shared" si="53"/>
        <v>11.02</v>
      </c>
      <c r="K270" s="34">
        <f t="shared" si="54"/>
        <v>35.340000000000003</v>
      </c>
      <c r="L270" s="35">
        <f t="shared" si="55"/>
        <v>35.340000000000003</v>
      </c>
      <c r="N270" s="37">
        <v>8.5299999999999994</v>
      </c>
      <c r="O270" s="37">
        <v>14.14</v>
      </c>
    </row>
    <row r="271" spans="1:15" x14ac:dyDescent="0.25">
      <c r="A271" s="26" t="s">
        <v>450</v>
      </c>
      <c r="B271" s="27" t="s">
        <v>31</v>
      </c>
      <c r="C271" s="28">
        <v>71321</v>
      </c>
      <c r="D271" s="29" t="s">
        <v>451</v>
      </c>
      <c r="E271" s="30" t="s">
        <v>27</v>
      </c>
      <c r="F271" s="32">
        <v>1</v>
      </c>
      <c r="G271" s="32">
        <v>1</v>
      </c>
      <c r="H271" s="33">
        <v>1</v>
      </c>
      <c r="I271" s="34">
        <f t="shared" si="53"/>
        <v>11.73</v>
      </c>
      <c r="J271" s="34">
        <f t="shared" si="53"/>
        <v>5.51</v>
      </c>
      <c r="K271" s="34">
        <f t="shared" si="54"/>
        <v>17.239999999999998</v>
      </c>
      <c r="L271" s="35">
        <f t="shared" si="55"/>
        <v>17.239999999999998</v>
      </c>
      <c r="N271" s="37">
        <v>15.04</v>
      </c>
      <c r="O271" s="37">
        <v>7.07</v>
      </c>
    </row>
    <row r="272" spans="1:15" ht="25.5" x14ac:dyDescent="0.25">
      <c r="A272" s="26" t="s">
        <v>452</v>
      </c>
      <c r="B272" s="27" t="s">
        <v>129</v>
      </c>
      <c r="C272" s="28">
        <v>91961</v>
      </c>
      <c r="D272" s="29" t="s">
        <v>453</v>
      </c>
      <c r="E272" s="30" t="s">
        <v>27</v>
      </c>
      <c r="F272" s="32">
        <v>1</v>
      </c>
      <c r="G272" s="32">
        <v>1</v>
      </c>
      <c r="H272" s="33">
        <v>1</v>
      </c>
      <c r="I272" s="34">
        <f t="shared" si="53"/>
        <v>21.7</v>
      </c>
      <c r="J272" s="34">
        <f t="shared" si="53"/>
        <v>19.350000000000001</v>
      </c>
      <c r="K272" s="34">
        <f t="shared" si="54"/>
        <v>41.05</v>
      </c>
      <c r="L272" s="35">
        <f t="shared" si="55"/>
        <v>41.05</v>
      </c>
      <c r="N272" s="37">
        <v>27.83</v>
      </c>
      <c r="O272" s="37">
        <v>24.82</v>
      </c>
    </row>
    <row r="273" spans="1:15" ht="25.5" x14ac:dyDescent="0.25">
      <c r="A273" s="26" t="s">
        <v>454</v>
      </c>
      <c r="B273" s="27" t="s">
        <v>227</v>
      </c>
      <c r="C273" s="56" t="s">
        <v>455</v>
      </c>
      <c r="D273" s="29" t="s">
        <v>456</v>
      </c>
      <c r="E273" s="30" t="s">
        <v>27</v>
      </c>
      <c r="F273" s="32">
        <v>10</v>
      </c>
      <c r="G273" s="32">
        <v>1</v>
      </c>
      <c r="H273" s="33">
        <v>10</v>
      </c>
      <c r="I273" s="34">
        <f t="shared" si="53"/>
        <v>71.19</v>
      </c>
      <c r="J273" s="34">
        <f t="shared" si="53"/>
        <v>10.65</v>
      </c>
      <c r="K273" s="34">
        <f t="shared" si="54"/>
        <v>818.4</v>
      </c>
      <c r="L273" s="35">
        <f t="shared" si="55"/>
        <v>818.4</v>
      </c>
      <c r="N273" s="37">
        <v>91.28</v>
      </c>
      <c r="O273" s="37">
        <v>13.66</v>
      </c>
    </row>
    <row r="274" spans="1:15" ht="25.5" x14ac:dyDescent="0.25">
      <c r="A274" s="26" t="s">
        <v>457</v>
      </c>
      <c r="B274" s="27" t="s">
        <v>129</v>
      </c>
      <c r="C274" s="28">
        <v>100903</v>
      </c>
      <c r="D274" s="29" t="s">
        <v>458</v>
      </c>
      <c r="E274" s="30" t="s">
        <v>27</v>
      </c>
      <c r="F274" s="32">
        <v>20</v>
      </c>
      <c r="G274" s="32">
        <v>1</v>
      </c>
      <c r="H274" s="33">
        <v>20</v>
      </c>
      <c r="I274" s="34">
        <f t="shared" si="53"/>
        <v>17.05</v>
      </c>
      <c r="J274" s="34">
        <f t="shared" si="53"/>
        <v>5.26</v>
      </c>
      <c r="K274" s="34">
        <f t="shared" si="54"/>
        <v>446.2</v>
      </c>
      <c r="L274" s="35">
        <f t="shared" si="55"/>
        <v>446.2</v>
      </c>
      <c r="N274" s="37">
        <v>21.86</v>
      </c>
      <c r="O274" s="37">
        <v>6.75</v>
      </c>
    </row>
    <row r="275" spans="1:15" ht="25.5" x14ac:dyDescent="0.25">
      <c r="A275" s="26" t="s">
        <v>459</v>
      </c>
      <c r="B275" s="27" t="s">
        <v>129</v>
      </c>
      <c r="C275" s="28">
        <v>92008</v>
      </c>
      <c r="D275" s="29" t="s">
        <v>237</v>
      </c>
      <c r="E275" s="30" t="s">
        <v>27</v>
      </c>
      <c r="F275" s="32">
        <v>4</v>
      </c>
      <c r="G275" s="32">
        <v>1</v>
      </c>
      <c r="H275" s="33">
        <v>4</v>
      </c>
      <c r="I275" s="34">
        <f t="shared" si="53"/>
        <v>18.75</v>
      </c>
      <c r="J275" s="34">
        <f t="shared" si="53"/>
        <v>15.19</v>
      </c>
      <c r="K275" s="34">
        <f t="shared" si="54"/>
        <v>135.76</v>
      </c>
      <c r="L275" s="35">
        <f t="shared" si="55"/>
        <v>135.76</v>
      </c>
      <c r="N275" s="37">
        <v>24.04</v>
      </c>
      <c r="O275" s="37">
        <v>19.48</v>
      </c>
    </row>
    <row r="276" spans="1:15" x14ac:dyDescent="0.25">
      <c r="A276" s="26" t="s">
        <v>460</v>
      </c>
      <c r="B276" s="27" t="s">
        <v>31</v>
      </c>
      <c r="C276" s="28">
        <v>72585</v>
      </c>
      <c r="D276" s="29" t="s">
        <v>461</v>
      </c>
      <c r="E276" s="30" t="s">
        <v>27</v>
      </c>
      <c r="F276" s="32">
        <v>1</v>
      </c>
      <c r="G276" s="32">
        <v>1</v>
      </c>
      <c r="H276" s="33">
        <v>1</v>
      </c>
      <c r="I276" s="34">
        <f t="shared" si="53"/>
        <v>9.7799999999999994</v>
      </c>
      <c r="J276" s="34">
        <f t="shared" si="53"/>
        <v>7.99</v>
      </c>
      <c r="K276" s="34">
        <f t="shared" si="54"/>
        <v>17.77</v>
      </c>
      <c r="L276" s="35">
        <f t="shared" si="55"/>
        <v>17.77</v>
      </c>
      <c r="N276" s="37">
        <v>12.55</v>
      </c>
      <c r="O276" s="37">
        <v>10.25</v>
      </c>
    </row>
    <row r="277" spans="1:15" x14ac:dyDescent="0.25">
      <c r="A277" s="26" t="s">
        <v>462</v>
      </c>
      <c r="B277" s="27" t="s">
        <v>31</v>
      </c>
      <c r="C277" s="28">
        <v>72578</v>
      </c>
      <c r="D277" s="29" t="s">
        <v>463</v>
      </c>
      <c r="E277" s="30" t="s">
        <v>27</v>
      </c>
      <c r="F277" s="32">
        <v>4</v>
      </c>
      <c r="G277" s="32">
        <v>1</v>
      </c>
      <c r="H277" s="33">
        <v>4</v>
      </c>
      <c r="I277" s="34">
        <f t="shared" si="53"/>
        <v>6.54</v>
      </c>
      <c r="J277" s="34">
        <f t="shared" si="53"/>
        <v>7.99</v>
      </c>
      <c r="K277" s="34">
        <f t="shared" si="54"/>
        <v>58.12</v>
      </c>
      <c r="L277" s="35">
        <f t="shared" si="55"/>
        <v>58.12</v>
      </c>
      <c r="N277" s="37">
        <v>8.39</v>
      </c>
      <c r="O277" s="37">
        <v>10.25</v>
      </c>
    </row>
    <row r="278" spans="1:15" x14ac:dyDescent="0.2">
      <c r="A278" s="20" t="s">
        <v>464</v>
      </c>
      <c r="B278" s="21"/>
      <c r="C278" s="21"/>
      <c r="D278" s="22" t="s">
        <v>465</v>
      </c>
      <c r="E278" s="21"/>
      <c r="F278" s="21"/>
      <c r="G278" s="21"/>
      <c r="H278" s="21"/>
      <c r="I278" s="23"/>
      <c r="J278" s="23"/>
      <c r="K278" s="24">
        <f>TRUNC(SUM(K279,K293,K312,K324),2)</f>
        <v>1888.68</v>
      </c>
      <c r="L278" s="25">
        <f>TRUNC(SUM(L279,L293,L312,L324),2)</f>
        <v>1888.68</v>
      </c>
      <c r="N278" s="46"/>
      <c r="O278" s="46"/>
    </row>
    <row r="279" spans="1:15" ht="13.5" x14ac:dyDescent="0.2">
      <c r="A279" s="49" t="s">
        <v>466</v>
      </c>
      <c r="B279" s="50"/>
      <c r="C279" s="50"/>
      <c r="D279" s="51" t="s">
        <v>467</v>
      </c>
      <c r="E279" s="50"/>
      <c r="F279" s="50"/>
      <c r="G279" s="50"/>
      <c r="H279" s="50"/>
      <c r="I279" s="52"/>
      <c r="J279" s="52"/>
      <c r="K279" s="53">
        <f>TRUNC(SUM(K280,K283,K291),2)</f>
        <v>1113.22</v>
      </c>
      <c r="L279" s="54">
        <f>TRUNC(SUM(L280,L283,L291),2)</f>
        <v>1113.22</v>
      </c>
      <c r="N279" s="46"/>
      <c r="O279" s="46"/>
    </row>
    <row r="280" spans="1:15" x14ac:dyDescent="0.2">
      <c r="A280" s="58" t="s">
        <v>468</v>
      </c>
      <c r="B280" s="59"/>
      <c r="C280" s="59"/>
      <c r="D280" s="60" t="s">
        <v>469</v>
      </c>
      <c r="E280" s="59"/>
      <c r="F280" s="59"/>
      <c r="G280" s="59"/>
      <c r="H280" s="59"/>
      <c r="I280" s="61"/>
      <c r="J280" s="61"/>
      <c r="K280" s="62">
        <f>TRUNC(SUM(K281:K282),2)</f>
        <v>390.97</v>
      </c>
      <c r="L280" s="63">
        <f>TRUNC(SUM(L281:L282),2)</f>
        <v>390.97</v>
      </c>
      <c r="N280" s="46"/>
      <c r="O280" s="46"/>
    </row>
    <row r="281" spans="1:15" x14ac:dyDescent="0.25">
      <c r="A281" s="26" t="s">
        <v>470</v>
      </c>
      <c r="B281" s="27" t="s">
        <v>31</v>
      </c>
      <c r="C281" s="28">
        <v>81825</v>
      </c>
      <c r="D281" s="29" t="s">
        <v>471</v>
      </c>
      <c r="E281" s="30" t="s">
        <v>27</v>
      </c>
      <c r="F281" s="32">
        <v>1</v>
      </c>
      <c r="G281" s="32">
        <v>1</v>
      </c>
      <c r="H281" s="33">
        <v>1</v>
      </c>
      <c r="I281" s="34">
        <f t="shared" ref="I281:J282" si="56">TRUNC((N281*$O$9),2)</f>
        <v>127.67</v>
      </c>
      <c r="J281" s="34">
        <f t="shared" si="56"/>
        <v>196.2</v>
      </c>
      <c r="K281" s="34">
        <f>TRUNC(F281*($I281+$J281),2)</f>
        <v>323.87</v>
      </c>
      <c r="L281" s="35">
        <f>TRUNC(H281*($I281+$J281),2)</f>
        <v>323.87</v>
      </c>
      <c r="N281" s="37">
        <v>163.69</v>
      </c>
      <c r="O281" s="37">
        <v>251.54</v>
      </c>
    </row>
    <row r="282" spans="1:15" x14ac:dyDescent="0.25">
      <c r="A282" s="26" t="s">
        <v>472</v>
      </c>
      <c r="B282" s="27" t="s">
        <v>31</v>
      </c>
      <c r="C282" s="28">
        <v>81826</v>
      </c>
      <c r="D282" s="29" t="s">
        <v>473</v>
      </c>
      <c r="E282" s="30" t="s">
        <v>27</v>
      </c>
      <c r="F282" s="32">
        <v>1</v>
      </c>
      <c r="G282" s="32">
        <v>1</v>
      </c>
      <c r="H282" s="33">
        <v>1</v>
      </c>
      <c r="I282" s="34">
        <f t="shared" si="56"/>
        <v>55.98</v>
      </c>
      <c r="J282" s="34">
        <f t="shared" si="56"/>
        <v>11.12</v>
      </c>
      <c r="K282" s="34">
        <f>TRUNC(F282*($I282+$J282),2)</f>
        <v>67.099999999999994</v>
      </c>
      <c r="L282" s="35">
        <f>TRUNC(H282*($I282+$J282),2)</f>
        <v>67.099999999999994</v>
      </c>
      <c r="N282" s="37">
        <v>71.78</v>
      </c>
      <c r="O282" s="37">
        <v>14.26</v>
      </c>
    </row>
    <row r="283" spans="1:15" x14ac:dyDescent="0.2">
      <c r="A283" s="58" t="s">
        <v>474</v>
      </c>
      <c r="B283" s="59"/>
      <c r="C283" s="59"/>
      <c r="D283" s="60" t="s">
        <v>475</v>
      </c>
      <c r="E283" s="59"/>
      <c r="F283" s="59"/>
      <c r="G283" s="59"/>
      <c r="H283" s="59"/>
      <c r="I283" s="61"/>
      <c r="J283" s="61"/>
      <c r="K283" s="62">
        <f>TRUNC(SUM(K284:K290),2)</f>
        <v>643.26</v>
      </c>
      <c r="L283" s="63">
        <f>TRUNC(SUM(L284:L290),2)</f>
        <v>643.26</v>
      </c>
      <c r="N283" s="46"/>
      <c r="O283" s="46"/>
    </row>
    <row r="284" spans="1:15" x14ac:dyDescent="0.25">
      <c r="A284" s="26" t="s">
        <v>476</v>
      </c>
      <c r="B284" s="27" t="s">
        <v>31</v>
      </c>
      <c r="C284" s="28">
        <v>80587</v>
      </c>
      <c r="D284" s="29" t="s">
        <v>477</v>
      </c>
      <c r="E284" s="30" t="s">
        <v>27</v>
      </c>
      <c r="F284" s="32">
        <v>2</v>
      </c>
      <c r="G284" s="32">
        <v>1</v>
      </c>
      <c r="H284" s="33">
        <v>2</v>
      </c>
      <c r="I284" s="34">
        <f t="shared" ref="I284:J290" si="57">TRUNC((N284*$O$9),2)</f>
        <v>68.989999999999995</v>
      </c>
      <c r="J284" s="34">
        <f t="shared" si="57"/>
        <v>10.74</v>
      </c>
      <c r="K284" s="34">
        <f t="shared" ref="K284:K290" si="58">TRUNC(F284*($I284+$J284),2)</f>
        <v>159.46</v>
      </c>
      <c r="L284" s="35">
        <f t="shared" ref="L284:L290" si="59">TRUNC(H284*($I284+$J284),2)</f>
        <v>159.46</v>
      </c>
      <c r="N284" s="37">
        <v>88.46</v>
      </c>
      <c r="O284" s="37">
        <v>13.78</v>
      </c>
    </row>
    <row r="285" spans="1:15" x14ac:dyDescent="0.25">
      <c r="A285" s="26" t="s">
        <v>478</v>
      </c>
      <c r="B285" s="27" t="s">
        <v>31</v>
      </c>
      <c r="C285" s="28">
        <v>80556</v>
      </c>
      <c r="D285" s="29" t="s">
        <v>479</v>
      </c>
      <c r="E285" s="30" t="s">
        <v>27</v>
      </c>
      <c r="F285" s="32">
        <v>2</v>
      </c>
      <c r="G285" s="32">
        <v>1</v>
      </c>
      <c r="H285" s="33">
        <v>2</v>
      </c>
      <c r="I285" s="34">
        <f t="shared" si="57"/>
        <v>2.96</v>
      </c>
      <c r="J285" s="34">
        <f t="shared" si="57"/>
        <v>6.89</v>
      </c>
      <c r="K285" s="34">
        <f t="shared" si="58"/>
        <v>19.7</v>
      </c>
      <c r="L285" s="35">
        <f t="shared" si="59"/>
        <v>19.7</v>
      </c>
      <c r="N285" s="37">
        <v>3.8</v>
      </c>
      <c r="O285" s="37">
        <v>8.84</v>
      </c>
    </row>
    <row r="286" spans="1:15" x14ac:dyDescent="0.25">
      <c r="A286" s="26" t="s">
        <v>480</v>
      </c>
      <c r="B286" s="27" t="s">
        <v>129</v>
      </c>
      <c r="C286" s="28">
        <v>86883</v>
      </c>
      <c r="D286" s="29" t="s">
        <v>481</v>
      </c>
      <c r="E286" s="30" t="s">
        <v>27</v>
      </c>
      <c r="F286" s="32">
        <v>2</v>
      </c>
      <c r="G286" s="32">
        <v>1</v>
      </c>
      <c r="H286" s="33">
        <v>2</v>
      </c>
      <c r="I286" s="34">
        <f t="shared" si="57"/>
        <v>6.8</v>
      </c>
      <c r="J286" s="34">
        <f t="shared" si="57"/>
        <v>1.65</v>
      </c>
      <c r="K286" s="34">
        <f t="shared" si="58"/>
        <v>16.899999999999999</v>
      </c>
      <c r="L286" s="35">
        <f t="shared" si="59"/>
        <v>16.899999999999999</v>
      </c>
      <c r="N286" s="37">
        <v>8.73</v>
      </c>
      <c r="O286" s="37">
        <v>2.12</v>
      </c>
    </row>
    <row r="287" spans="1:15" ht="25.5" x14ac:dyDescent="0.25">
      <c r="A287" s="26" t="s">
        <v>482</v>
      </c>
      <c r="B287" s="27" t="s">
        <v>31</v>
      </c>
      <c r="C287" s="28">
        <v>80572</v>
      </c>
      <c r="D287" s="29" t="s">
        <v>483</v>
      </c>
      <c r="E287" s="30" t="s">
        <v>27</v>
      </c>
      <c r="F287" s="32">
        <v>2</v>
      </c>
      <c r="G287" s="32">
        <v>1</v>
      </c>
      <c r="H287" s="33">
        <v>2</v>
      </c>
      <c r="I287" s="34">
        <f t="shared" si="57"/>
        <v>104.54</v>
      </c>
      <c r="J287" s="34">
        <f t="shared" si="57"/>
        <v>5.51</v>
      </c>
      <c r="K287" s="34">
        <f t="shared" si="58"/>
        <v>220.1</v>
      </c>
      <c r="L287" s="35">
        <f t="shared" si="59"/>
        <v>220.1</v>
      </c>
      <c r="N287" s="37">
        <v>134.03</v>
      </c>
      <c r="O287" s="37">
        <v>7.07</v>
      </c>
    </row>
    <row r="288" spans="1:15" x14ac:dyDescent="0.25">
      <c r="A288" s="26" t="s">
        <v>484</v>
      </c>
      <c r="B288" s="27" t="s">
        <v>31</v>
      </c>
      <c r="C288" s="28">
        <v>80811</v>
      </c>
      <c r="D288" s="29" t="s">
        <v>485</v>
      </c>
      <c r="E288" s="30" t="s">
        <v>27</v>
      </c>
      <c r="F288" s="32">
        <v>1</v>
      </c>
      <c r="G288" s="32">
        <v>1</v>
      </c>
      <c r="H288" s="33">
        <v>1</v>
      </c>
      <c r="I288" s="34">
        <f t="shared" si="57"/>
        <v>35.57</v>
      </c>
      <c r="J288" s="34">
        <f t="shared" si="57"/>
        <v>5.51</v>
      </c>
      <c r="K288" s="34">
        <f t="shared" si="58"/>
        <v>41.08</v>
      </c>
      <c r="L288" s="35">
        <f t="shared" si="59"/>
        <v>41.08</v>
      </c>
      <c r="N288" s="37">
        <v>45.61</v>
      </c>
      <c r="O288" s="37">
        <v>7.07</v>
      </c>
    </row>
    <row r="289" spans="1:15" ht="25.5" x14ac:dyDescent="0.25">
      <c r="A289" s="26" t="s">
        <v>486</v>
      </c>
      <c r="B289" s="27" t="s">
        <v>129</v>
      </c>
      <c r="C289" s="28">
        <v>86911</v>
      </c>
      <c r="D289" s="29" t="s">
        <v>487</v>
      </c>
      <c r="E289" s="30" t="s">
        <v>27</v>
      </c>
      <c r="F289" s="32">
        <v>1</v>
      </c>
      <c r="G289" s="32">
        <v>1</v>
      </c>
      <c r="H289" s="33">
        <v>1</v>
      </c>
      <c r="I289" s="34">
        <f t="shared" si="57"/>
        <v>74.03</v>
      </c>
      <c r="J289" s="34">
        <f t="shared" si="57"/>
        <v>2.27</v>
      </c>
      <c r="K289" s="34">
        <f t="shared" si="58"/>
        <v>76.3</v>
      </c>
      <c r="L289" s="35">
        <f t="shared" si="59"/>
        <v>76.3</v>
      </c>
      <c r="N289" s="37">
        <v>94.92</v>
      </c>
      <c r="O289" s="37">
        <v>2.92</v>
      </c>
    </row>
    <row r="290" spans="1:15" x14ac:dyDescent="0.25">
      <c r="A290" s="26" t="s">
        <v>488</v>
      </c>
      <c r="B290" s="27" t="s">
        <v>31</v>
      </c>
      <c r="C290" s="28">
        <v>80580</v>
      </c>
      <c r="D290" s="29" t="s">
        <v>489</v>
      </c>
      <c r="E290" s="30" t="s">
        <v>27</v>
      </c>
      <c r="F290" s="32">
        <v>2</v>
      </c>
      <c r="G290" s="32">
        <v>1</v>
      </c>
      <c r="H290" s="33">
        <v>2</v>
      </c>
      <c r="I290" s="34">
        <f t="shared" si="57"/>
        <v>50.73</v>
      </c>
      <c r="J290" s="34">
        <f t="shared" si="57"/>
        <v>4.13</v>
      </c>
      <c r="K290" s="34">
        <f t="shared" si="58"/>
        <v>109.72</v>
      </c>
      <c r="L290" s="35">
        <f t="shared" si="59"/>
        <v>109.72</v>
      </c>
      <c r="N290" s="37">
        <v>65.040000000000006</v>
      </c>
      <c r="O290" s="37">
        <v>5.3</v>
      </c>
    </row>
    <row r="291" spans="1:15" x14ac:dyDescent="0.2">
      <c r="A291" s="58" t="s">
        <v>490</v>
      </c>
      <c r="B291" s="59"/>
      <c r="C291" s="59"/>
      <c r="D291" s="60" t="s">
        <v>491</v>
      </c>
      <c r="E291" s="59"/>
      <c r="F291" s="59"/>
      <c r="G291" s="59"/>
      <c r="H291" s="59"/>
      <c r="I291" s="61"/>
      <c r="J291" s="61"/>
      <c r="K291" s="62">
        <f t="shared" ref="K291:L299" si="60">TRUNC(SUM(K292),2)</f>
        <v>78.989999999999995</v>
      </c>
      <c r="L291" s="63">
        <f t="shared" si="60"/>
        <v>78.989999999999995</v>
      </c>
      <c r="N291" s="46"/>
      <c r="O291" s="46"/>
    </row>
    <row r="292" spans="1:15" ht="25.5" x14ac:dyDescent="0.25">
      <c r="A292" s="26" t="s">
        <v>492</v>
      </c>
      <c r="B292" s="27" t="s">
        <v>129</v>
      </c>
      <c r="C292" s="28">
        <v>94792</v>
      </c>
      <c r="D292" s="29" t="s">
        <v>493</v>
      </c>
      <c r="E292" s="30" t="s">
        <v>27</v>
      </c>
      <c r="F292" s="32">
        <v>1</v>
      </c>
      <c r="G292" s="32">
        <v>1</v>
      </c>
      <c r="H292" s="33">
        <v>1</v>
      </c>
      <c r="I292" s="34">
        <f>TRUNC((N292*$O$9),2)</f>
        <v>71.97</v>
      </c>
      <c r="J292" s="34">
        <f>TRUNC((O292*$O$9),2)</f>
        <v>7.02</v>
      </c>
      <c r="K292" s="34">
        <f>TRUNC(F292*($I292+$J292),2)</f>
        <v>78.989999999999995</v>
      </c>
      <c r="L292" s="35">
        <f>TRUNC(H292*($I292+$J292),2)</f>
        <v>78.989999999999995</v>
      </c>
      <c r="N292" s="37">
        <v>92.27</v>
      </c>
      <c r="O292" s="37">
        <v>9</v>
      </c>
    </row>
    <row r="293" spans="1:15" ht="13.5" x14ac:dyDescent="0.2">
      <c r="A293" s="49" t="s">
        <v>494</v>
      </c>
      <c r="B293" s="50"/>
      <c r="C293" s="50"/>
      <c r="D293" s="51" t="s">
        <v>495</v>
      </c>
      <c r="E293" s="50"/>
      <c r="F293" s="50"/>
      <c r="G293" s="50"/>
      <c r="H293" s="50"/>
      <c r="I293" s="52"/>
      <c r="J293" s="52"/>
      <c r="K293" s="53">
        <f>TRUNC(SUM(K294,K297,K299,K301,K306,K309),2)</f>
        <v>396.92</v>
      </c>
      <c r="L293" s="54">
        <f>TRUNC(SUM(L294,L297,L299,L301,L306,L309),2)</f>
        <v>396.92</v>
      </c>
      <c r="N293" s="46"/>
      <c r="O293" s="46"/>
    </row>
    <row r="294" spans="1:15" x14ac:dyDescent="0.2">
      <c r="A294" s="58" t="s">
        <v>496</v>
      </c>
      <c r="B294" s="59"/>
      <c r="C294" s="59"/>
      <c r="D294" s="60" t="s">
        <v>497</v>
      </c>
      <c r="E294" s="59"/>
      <c r="F294" s="59"/>
      <c r="G294" s="59"/>
      <c r="H294" s="59"/>
      <c r="I294" s="61"/>
      <c r="J294" s="61"/>
      <c r="K294" s="62">
        <f>TRUNC(SUM(K295:K296),2)</f>
        <v>84.09</v>
      </c>
      <c r="L294" s="63">
        <f>TRUNC(SUM(L295:L296),2)</f>
        <v>84.09</v>
      </c>
      <c r="N294" s="46"/>
      <c r="O294" s="46"/>
    </row>
    <row r="295" spans="1:15" x14ac:dyDescent="0.25">
      <c r="A295" s="26" t="s">
        <v>498</v>
      </c>
      <c r="B295" s="27" t="s">
        <v>31</v>
      </c>
      <c r="C295" s="28">
        <v>81003</v>
      </c>
      <c r="D295" s="29" t="s">
        <v>499</v>
      </c>
      <c r="E295" s="30" t="s">
        <v>50</v>
      </c>
      <c r="F295" s="32">
        <v>3</v>
      </c>
      <c r="G295" s="32">
        <v>1</v>
      </c>
      <c r="H295" s="33">
        <v>3</v>
      </c>
      <c r="I295" s="34">
        <f t="shared" ref="I295:J296" si="61">TRUNC((N295*$O$9),2)</f>
        <v>3.13</v>
      </c>
      <c r="J295" s="34">
        <f t="shared" si="61"/>
        <v>3.3</v>
      </c>
      <c r="K295" s="34">
        <f>TRUNC(F295*($I295+$J295),2)</f>
        <v>19.29</v>
      </c>
      <c r="L295" s="35">
        <f>TRUNC(H295*($I295+$J295),2)</f>
        <v>19.29</v>
      </c>
      <c r="N295" s="37">
        <v>4.0199999999999996</v>
      </c>
      <c r="O295" s="37">
        <v>4.24</v>
      </c>
    </row>
    <row r="296" spans="1:15" ht="25.5" x14ac:dyDescent="0.25">
      <c r="A296" s="26" t="s">
        <v>500</v>
      </c>
      <c r="B296" s="27" t="s">
        <v>129</v>
      </c>
      <c r="C296" s="28">
        <v>89447</v>
      </c>
      <c r="D296" s="29" t="s">
        <v>501</v>
      </c>
      <c r="E296" s="30" t="s">
        <v>50</v>
      </c>
      <c r="F296" s="32">
        <v>6</v>
      </c>
      <c r="G296" s="32">
        <v>1</v>
      </c>
      <c r="H296" s="33">
        <v>6</v>
      </c>
      <c r="I296" s="34">
        <f t="shared" si="61"/>
        <v>10.19</v>
      </c>
      <c r="J296" s="34">
        <f t="shared" si="61"/>
        <v>0.61</v>
      </c>
      <c r="K296" s="34">
        <f>TRUNC(F296*($I296+$J296),2)</f>
        <v>64.8</v>
      </c>
      <c r="L296" s="35">
        <f>TRUNC(H296*($I296+$J296),2)</f>
        <v>64.8</v>
      </c>
      <c r="N296" s="37">
        <v>13.07</v>
      </c>
      <c r="O296" s="37">
        <v>0.79</v>
      </c>
    </row>
    <row r="297" spans="1:15" x14ac:dyDescent="0.2">
      <c r="A297" s="58" t="s">
        <v>502</v>
      </c>
      <c r="B297" s="59"/>
      <c r="C297" s="59"/>
      <c r="D297" s="60" t="s">
        <v>503</v>
      </c>
      <c r="E297" s="59"/>
      <c r="F297" s="59"/>
      <c r="G297" s="59"/>
      <c r="H297" s="59"/>
      <c r="I297" s="61"/>
      <c r="J297" s="61"/>
      <c r="K297" s="62">
        <f t="shared" si="60"/>
        <v>8.74</v>
      </c>
      <c r="L297" s="63">
        <f t="shared" si="60"/>
        <v>8.74</v>
      </c>
      <c r="N297" s="46"/>
      <c r="O297" s="46"/>
    </row>
    <row r="298" spans="1:15" x14ac:dyDescent="0.25">
      <c r="A298" s="26" t="s">
        <v>504</v>
      </c>
      <c r="B298" s="27" t="s">
        <v>31</v>
      </c>
      <c r="C298" s="28">
        <v>81067</v>
      </c>
      <c r="D298" s="29" t="s">
        <v>505</v>
      </c>
      <c r="E298" s="30" t="s">
        <v>27</v>
      </c>
      <c r="F298" s="32">
        <v>2</v>
      </c>
      <c r="G298" s="32">
        <v>1</v>
      </c>
      <c r="H298" s="33">
        <v>2</v>
      </c>
      <c r="I298" s="34">
        <f>TRUNC((N298*$O$9),2)</f>
        <v>1.89</v>
      </c>
      <c r="J298" s="34">
        <f>TRUNC((O298*$O$9),2)</f>
        <v>2.48</v>
      </c>
      <c r="K298" s="34">
        <f>TRUNC(F298*($I298+$J298),2)</f>
        <v>8.74</v>
      </c>
      <c r="L298" s="35">
        <f>TRUNC(H298*($I298+$J298),2)</f>
        <v>8.74</v>
      </c>
      <c r="N298" s="37">
        <v>2.4300000000000002</v>
      </c>
      <c r="O298" s="37">
        <v>3.18</v>
      </c>
    </row>
    <row r="299" spans="1:15" x14ac:dyDescent="0.2">
      <c r="A299" s="58" t="s">
        <v>506</v>
      </c>
      <c r="B299" s="59"/>
      <c r="C299" s="59"/>
      <c r="D299" s="60" t="s">
        <v>507</v>
      </c>
      <c r="E299" s="59"/>
      <c r="F299" s="59"/>
      <c r="G299" s="59"/>
      <c r="H299" s="59"/>
      <c r="I299" s="61"/>
      <c r="J299" s="61"/>
      <c r="K299" s="62">
        <f t="shared" si="60"/>
        <v>6.89</v>
      </c>
      <c r="L299" s="63">
        <f t="shared" si="60"/>
        <v>6.89</v>
      </c>
      <c r="N299" s="46"/>
      <c r="O299" s="46"/>
    </row>
    <row r="300" spans="1:15" ht="25.5" x14ac:dyDescent="0.25">
      <c r="A300" s="26" t="s">
        <v>508</v>
      </c>
      <c r="B300" s="27" t="s">
        <v>129</v>
      </c>
      <c r="C300" s="28">
        <v>96662</v>
      </c>
      <c r="D300" s="29" t="s">
        <v>509</v>
      </c>
      <c r="E300" s="30" t="s">
        <v>27</v>
      </c>
      <c r="F300" s="32">
        <v>1</v>
      </c>
      <c r="G300" s="32">
        <v>1</v>
      </c>
      <c r="H300" s="33">
        <v>1</v>
      </c>
      <c r="I300" s="34">
        <f>TRUNC((N300*$O$9),2)</f>
        <v>4.5599999999999996</v>
      </c>
      <c r="J300" s="34">
        <f>TRUNC((O300*$O$9),2)</f>
        <v>2.33</v>
      </c>
      <c r="K300" s="34">
        <f>TRUNC(F300*($I300+$J300),2)</f>
        <v>6.89</v>
      </c>
      <c r="L300" s="35">
        <f>TRUNC(H300*($I300+$J300),2)</f>
        <v>6.89</v>
      </c>
      <c r="N300" s="37">
        <v>5.85</v>
      </c>
      <c r="O300" s="37">
        <v>2.99</v>
      </c>
    </row>
    <row r="301" spans="1:15" x14ac:dyDescent="0.2">
      <c r="A301" s="58" t="s">
        <v>510</v>
      </c>
      <c r="B301" s="59"/>
      <c r="C301" s="59"/>
      <c r="D301" s="60" t="s">
        <v>511</v>
      </c>
      <c r="E301" s="59"/>
      <c r="F301" s="59"/>
      <c r="G301" s="59"/>
      <c r="H301" s="59"/>
      <c r="I301" s="61"/>
      <c r="J301" s="61"/>
      <c r="K301" s="62">
        <f>TRUNC(SUM(K302:K305),2)</f>
        <v>85.2</v>
      </c>
      <c r="L301" s="63">
        <f>TRUNC(SUM(L302:L305),2)</f>
        <v>85.2</v>
      </c>
      <c r="N301" s="46"/>
      <c r="O301" s="46"/>
    </row>
    <row r="302" spans="1:15" ht="25.5" x14ac:dyDescent="0.25">
      <c r="A302" s="26" t="s">
        <v>512</v>
      </c>
      <c r="B302" s="27" t="s">
        <v>129</v>
      </c>
      <c r="C302" s="28">
        <v>89481</v>
      </c>
      <c r="D302" s="29" t="s">
        <v>513</v>
      </c>
      <c r="E302" s="30" t="s">
        <v>27</v>
      </c>
      <c r="F302" s="32">
        <v>1</v>
      </c>
      <c r="G302" s="32">
        <v>1</v>
      </c>
      <c r="H302" s="33">
        <v>1</v>
      </c>
      <c r="I302" s="34">
        <f t="shared" ref="I302:J305" si="62">TRUNC((N302*$O$9),2)</f>
        <v>2.13</v>
      </c>
      <c r="J302" s="34">
        <f t="shared" si="62"/>
        <v>1.91</v>
      </c>
      <c r="K302" s="34">
        <f>TRUNC(F302*($I302+$J302),2)</f>
        <v>4.04</v>
      </c>
      <c r="L302" s="35">
        <f>TRUNC(H302*($I302+$J302),2)</f>
        <v>4.04</v>
      </c>
      <c r="N302" s="37">
        <v>2.74</v>
      </c>
      <c r="O302" s="37">
        <v>2.4500000000000002</v>
      </c>
    </row>
    <row r="303" spans="1:15" x14ac:dyDescent="0.25">
      <c r="A303" s="26" t="s">
        <v>514</v>
      </c>
      <c r="B303" s="27" t="s">
        <v>31</v>
      </c>
      <c r="C303" s="28">
        <v>81322</v>
      </c>
      <c r="D303" s="29" t="s">
        <v>515</v>
      </c>
      <c r="E303" s="30" t="s">
        <v>27</v>
      </c>
      <c r="F303" s="32">
        <v>2</v>
      </c>
      <c r="G303" s="32">
        <v>1</v>
      </c>
      <c r="H303" s="33">
        <v>2</v>
      </c>
      <c r="I303" s="34">
        <f t="shared" si="62"/>
        <v>1.67</v>
      </c>
      <c r="J303" s="34">
        <f t="shared" si="62"/>
        <v>4.96</v>
      </c>
      <c r="K303" s="34">
        <f>TRUNC(F303*($I303+$J303),2)</f>
        <v>13.26</v>
      </c>
      <c r="L303" s="35">
        <f>TRUNC(H303*($I303+$J303),2)</f>
        <v>13.26</v>
      </c>
      <c r="N303" s="37">
        <v>2.15</v>
      </c>
      <c r="O303" s="37">
        <v>6.36</v>
      </c>
    </row>
    <row r="304" spans="1:15" x14ac:dyDescent="0.25">
      <c r="A304" s="26" t="s">
        <v>516</v>
      </c>
      <c r="B304" s="27" t="s">
        <v>31</v>
      </c>
      <c r="C304" s="28">
        <v>81380</v>
      </c>
      <c r="D304" s="29" t="s">
        <v>517</v>
      </c>
      <c r="E304" s="30" t="s">
        <v>27</v>
      </c>
      <c r="F304" s="32">
        <v>3</v>
      </c>
      <c r="G304" s="32">
        <v>1</v>
      </c>
      <c r="H304" s="33">
        <v>3</v>
      </c>
      <c r="I304" s="34">
        <f t="shared" si="62"/>
        <v>10.15</v>
      </c>
      <c r="J304" s="34">
        <f t="shared" si="62"/>
        <v>6.06</v>
      </c>
      <c r="K304" s="34">
        <f>TRUNC(F304*($I304+$J304),2)</f>
        <v>48.63</v>
      </c>
      <c r="L304" s="35">
        <f>TRUNC(H304*($I304+$J304),2)</f>
        <v>48.63</v>
      </c>
      <c r="N304" s="37">
        <v>13.02</v>
      </c>
      <c r="O304" s="37">
        <v>7.78</v>
      </c>
    </row>
    <row r="305" spans="1:15" x14ac:dyDescent="0.25">
      <c r="A305" s="26" t="s">
        <v>518</v>
      </c>
      <c r="B305" s="27" t="s">
        <v>31</v>
      </c>
      <c r="C305" s="28">
        <v>81381</v>
      </c>
      <c r="D305" s="29" t="s">
        <v>519</v>
      </c>
      <c r="E305" s="30" t="s">
        <v>27</v>
      </c>
      <c r="F305" s="32">
        <v>1</v>
      </c>
      <c r="G305" s="32">
        <v>1</v>
      </c>
      <c r="H305" s="33">
        <v>1</v>
      </c>
      <c r="I305" s="34">
        <f t="shared" si="62"/>
        <v>13.21</v>
      </c>
      <c r="J305" s="34">
        <f t="shared" si="62"/>
        <v>6.06</v>
      </c>
      <c r="K305" s="34">
        <f>TRUNC(F305*($I305+$J305),2)</f>
        <v>19.27</v>
      </c>
      <c r="L305" s="35">
        <f>TRUNC(H305*($I305+$J305),2)</f>
        <v>19.27</v>
      </c>
      <c r="N305" s="37">
        <v>16.940000000000001</v>
      </c>
      <c r="O305" s="37">
        <v>7.78</v>
      </c>
    </row>
    <row r="306" spans="1:15" x14ac:dyDescent="0.2">
      <c r="A306" s="58" t="s">
        <v>520</v>
      </c>
      <c r="B306" s="59"/>
      <c r="C306" s="59"/>
      <c r="D306" s="60" t="s">
        <v>521</v>
      </c>
      <c r="E306" s="59"/>
      <c r="F306" s="59"/>
      <c r="G306" s="59"/>
      <c r="H306" s="59"/>
      <c r="I306" s="61"/>
      <c r="J306" s="61"/>
      <c r="K306" s="62">
        <f>TRUNC(SUM(K307:K308),2)</f>
        <v>28.78</v>
      </c>
      <c r="L306" s="63">
        <f>TRUNC(SUM(L307:L308),2)</f>
        <v>28.78</v>
      </c>
      <c r="N306" s="46"/>
      <c r="O306" s="46"/>
    </row>
    <row r="307" spans="1:15" ht="25.5" x14ac:dyDescent="0.25">
      <c r="A307" s="64" t="s">
        <v>522</v>
      </c>
      <c r="B307" s="65" t="s">
        <v>129</v>
      </c>
      <c r="C307" s="66">
        <v>89617</v>
      </c>
      <c r="D307" s="67" t="s">
        <v>523</v>
      </c>
      <c r="E307" s="67" t="s">
        <v>524</v>
      </c>
      <c r="F307" s="68">
        <v>1</v>
      </c>
      <c r="G307" s="69">
        <v>1</v>
      </c>
      <c r="H307" s="67">
        <v>1</v>
      </c>
      <c r="I307" s="34">
        <f t="shared" ref="I307:J308" si="63">TRUNC((N307*$O$9),2)</f>
        <v>3.23</v>
      </c>
      <c r="J307" s="34">
        <f t="shared" si="63"/>
        <v>2.5499999999999998</v>
      </c>
      <c r="K307" s="34">
        <f>TRUNC(F307*($I307+$J307),2)</f>
        <v>5.78</v>
      </c>
      <c r="L307" s="35">
        <f>TRUNC(H307*($I307+$J307),2)</f>
        <v>5.78</v>
      </c>
      <c r="N307" s="70">
        <v>4.1500000000000004</v>
      </c>
      <c r="O307" s="70">
        <v>3.27</v>
      </c>
    </row>
    <row r="308" spans="1:15" x14ac:dyDescent="0.25">
      <c r="A308" s="26" t="s">
        <v>525</v>
      </c>
      <c r="B308" s="27" t="s">
        <v>31</v>
      </c>
      <c r="C308" s="28">
        <v>81421</v>
      </c>
      <c r="D308" s="29" t="s">
        <v>526</v>
      </c>
      <c r="E308" s="30" t="s">
        <v>27</v>
      </c>
      <c r="F308" s="31">
        <v>2</v>
      </c>
      <c r="G308" s="32">
        <v>1</v>
      </c>
      <c r="H308" s="33">
        <v>2</v>
      </c>
      <c r="I308" s="34">
        <f t="shared" si="63"/>
        <v>6.27</v>
      </c>
      <c r="J308" s="34">
        <f t="shared" si="63"/>
        <v>5.23</v>
      </c>
      <c r="K308" s="34">
        <f>TRUNC(F308*($I308+$J308),2)</f>
        <v>23</v>
      </c>
      <c r="L308" s="35">
        <f>TRUNC(H308*($I308+$J308),2)</f>
        <v>23</v>
      </c>
      <c r="N308" s="37">
        <v>8.0399999999999991</v>
      </c>
      <c r="O308" s="37">
        <v>6.71</v>
      </c>
    </row>
    <row r="309" spans="1:15" x14ac:dyDescent="0.2">
      <c r="A309" s="58" t="s">
        <v>527</v>
      </c>
      <c r="B309" s="59"/>
      <c r="C309" s="59"/>
      <c r="D309" s="60" t="s">
        <v>528</v>
      </c>
      <c r="E309" s="59"/>
      <c r="F309" s="59"/>
      <c r="G309" s="59"/>
      <c r="H309" s="59"/>
      <c r="I309" s="61"/>
      <c r="J309" s="61"/>
      <c r="K309" s="62">
        <f>TRUNC(SUM(K310:K311),2)</f>
        <v>183.22</v>
      </c>
      <c r="L309" s="63">
        <f>TRUNC(SUM(L310:L311),2)</f>
        <v>183.22</v>
      </c>
      <c r="N309" s="46"/>
      <c r="O309" s="46"/>
    </row>
    <row r="310" spans="1:15" x14ac:dyDescent="0.25">
      <c r="A310" s="26" t="s">
        <v>529</v>
      </c>
      <c r="B310" s="27" t="s">
        <v>31</v>
      </c>
      <c r="C310" s="28">
        <v>81501</v>
      </c>
      <c r="D310" s="29" t="s">
        <v>530</v>
      </c>
      <c r="E310" s="30" t="s">
        <v>27</v>
      </c>
      <c r="F310" s="31">
        <v>2</v>
      </c>
      <c r="G310" s="32">
        <v>1</v>
      </c>
      <c r="H310" s="33">
        <v>2</v>
      </c>
      <c r="I310" s="34">
        <f t="shared" ref="I310:J311" si="64">TRUNC((N310*$O$9),2)</f>
        <v>48.57</v>
      </c>
      <c r="J310" s="34">
        <f t="shared" si="64"/>
        <v>0</v>
      </c>
      <c r="K310" s="34">
        <f>TRUNC(F310*($I310+$J310),2)</f>
        <v>97.14</v>
      </c>
      <c r="L310" s="35">
        <f>TRUNC(H310*($I310+$J310),2)</f>
        <v>97.14</v>
      </c>
      <c r="N310" s="37">
        <v>62.27</v>
      </c>
      <c r="O310" s="37">
        <v>0</v>
      </c>
    </row>
    <row r="311" spans="1:15" x14ac:dyDescent="0.25">
      <c r="A311" s="26" t="s">
        <v>531</v>
      </c>
      <c r="B311" s="27" t="s">
        <v>31</v>
      </c>
      <c r="C311" s="28">
        <v>81504</v>
      </c>
      <c r="D311" s="29" t="s">
        <v>532</v>
      </c>
      <c r="E311" s="30" t="s">
        <v>27</v>
      </c>
      <c r="F311" s="31">
        <v>2</v>
      </c>
      <c r="G311" s="32">
        <v>1</v>
      </c>
      <c r="H311" s="33">
        <v>2</v>
      </c>
      <c r="I311" s="34">
        <f t="shared" si="64"/>
        <v>43.04</v>
      </c>
      <c r="J311" s="34">
        <f t="shared" si="64"/>
        <v>0</v>
      </c>
      <c r="K311" s="34">
        <f>TRUNC(F311*($I311+$J311),2)</f>
        <v>86.08</v>
      </c>
      <c r="L311" s="35">
        <f>TRUNC(H311*($I311+$J311),2)</f>
        <v>86.08</v>
      </c>
      <c r="N311" s="37">
        <v>55.18</v>
      </c>
      <c r="O311" s="37">
        <v>0</v>
      </c>
    </row>
    <row r="312" spans="1:15" ht="13.5" x14ac:dyDescent="0.2">
      <c r="A312" s="49" t="s">
        <v>533</v>
      </c>
      <c r="B312" s="50"/>
      <c r="C312" s="50"/>
      <c r="D312" s="51" t="s">
        <v>534</v>
      </c>
      <c r="E312" s="50"/>
      <c r="F312" s="50"/>
      <c r="G312" s="50"/>
      <c r="H312" s="50"/>
      <c r="I312" s="52"/>
      <c r="J312" s="52"/>
      <c r="K312" s="53">
        <f>TRUNC(SUM(K313,K317,K321),2)</f>
        <v>266.95</v>
      </c>
      <c r="L312" s="54">
        <f>TRUNC(SUM(L313,L317,L321),2)</f>
        <v>266.95</v>
      </c>
      <c r="N312" s="46"/>
      <c r="O312" s="46"/>
    </row>
    <row r="313" spans="1:15" x14ac:dyDescent="0.2">
      <c r="A313" s="58" t="s">
        <v>535</v>
      </c>
      <c r="B313" s="59"/>
      <c r="C313" s="59"/>
      <c r="D313" s="60" t="s">
        <v>536</v>
      </c>
      <c r="E313" s="59"/>
      <c r="F313" s="59"/>
      <c r="G313" s="59"/>
      <c r="H313" s="59"/>
      <c r="I313" s="61"/>
      <c r="J313" s="61"/>
      <c r="K313" s="62">
        <f>TRUNC(SUM(K314:K316),2)</f>
        <v>87.67</v>
      </c>
      <c r="L313" s="63">
        <f>TRUNC(SUM(L314:L316),2)</f>
        <v>87.67</v>
      </c>
      <c r="N313" s="46"/>
      <c r="O313" s="46"/>
    </row>
    <row r="314" spans="1:15" x14ac:dyDescent="0.25">
      <c r="A314" s="26" t="s">
        <v>537</v>
      </c>
      <c r="B314" s="27" t="s">
        <v>31</v>
      </c>
      <c r="C314" s="28">
        <v>81663</v>
      </c>
      <c r="D314" s="29" t="s">
        <v>538</v>
      </c>
      <c r="E314" s="30" t="s">
        <v>27</v>
      </c>
      <c r="F314" s="31">
        <v>1</v>
      </c>
      <c r="G314" s="32">
        <v>1</v>
      </c>
      <c r="H314" s="33">
        <v>1</v>
      </c>
      <c r="I314" s="34">
        <f t="shared" ref="I314:J316" si="65">TRUNC((N314*$O$9),2)</f>
        <v>29.68</v>
      </c>
      <c r="J314" s="34">
        <f t="shared" si="65"/>
        <v>6.06</v>
      </c>
      <c r="K314" s="34">
        <f>TRUNC(F314*($I314+$J314),2)</f>
        <v>35.74</v>
      </c>
      <c r="L314" s="35">
        <f>TRUNC(H314*($I314+$J314),2)</f>
        <v>35.74</v>
      </c>
      <c r="N314" s="37">
        <v>38.06</v>
      </c>
      <c r="O314" s="37">
        <v>7.78</v>
      </c>
    </row>
    <row r="315" spans="1:15" x14ac:dyDescent="0.25">
      <c r="A315" s="26" t="s">
        <v>539</v>
      </c>
      <c r="B315" s="27" t="s">
        <v>31</v>
      </c>
      <c r="C315" s="28">
        <v>81696</v>
      </c>
      <c r="D315" s="29" t="s">
        <v>540</v>
      </c>
      <c r="E315" s="30" t="s">
        <v>50</v>
      </c>
      <c r="F315" s="31">
        <v>1</v>
      </c>
      <c r="G315" s="32">
        <v>1</v>
      </c>
      <c r="H315" s="33">
        <v>1</v>
      </c>
      <c r="I315" s="34">
        <f t="shared" si="65"/>
        <v>29.46</v>
      </c>
      <c r="J315" s="34">
        <f t="shared" si="65"/>
        <v>15.43</v>
      </c>
      <c r="K315" s="34">
        <f>TRUNC(F315*($I315+$J315),2)</f>
        <v>44.89</v>
      </c>
      <c r="L315" s="35">
        <f>TRUNC(H315*($I315+$J315),2)</f>
        <v>44.89</v>
      </c>
      <c r="N315" s="37">
        <v>37.770000000000003</v>
      </c>
      <c r="O315" s="37">
        <v>19.79</v>
      </c>
    </row>
    <row r="316" spans="1:15" x14ac:dyDescent="0.25">
      <c r="A316" s="26" t="s">
        <v>541</v>
      </c>
      <c r="B316" s="27" t="s">
        <v>31</v>
      </c>
      <c r="C316" s="28">
        <v>81791</v>
      </c>
      <c r="D316" s="29" t="s">
        <v>542</v>
      </c>
      <c r="E316" s="30" t="s">
        <v>27</v>
      </c>
      <c r="F316" s="31">
        <v>1</v>
      </c>
      <c r="G316" s="32">
        <v>1</v>
      </c>
      <c r="H316" s="33">
        <v>1</v>
      </c>
      <c r="I316" s="34">
        <f t="shared" si="65"/>
        <v>4.8499999999999996</v>
      </c>
      <c r="J316" s="34">
        <f t="shared" si="65"/>
        <v>2.19</v>
      </c>
      <c r="K316" s="34">
        <f>TRUNC(F316*($I316+$J316),2)</f>
        <v>7.04</v>
      </c>
      <c r="L316" s="35">
        <f>TRUNC(H316*($I316+$J316),2)</f>
        <v>7.04</v>
      </c>
      <c r="N316" s="37">
        <v>6.22</v>
      </c>
      <c r="O316" s="37">
        <v>2.82</v>
      </c>
    </row>
    <row r="317" spans="1:15" x14ac:dyDescent="0.2">
      <c r="A317" s="58" t="s">
        <v>543</v>
      </c>
      <c r="B317" s="59"/>
      <c r="C317" s="59"/>
      <c r="D317" s="60" t="s">
        <v>544</v>
      </c>
      <c r="E317" s="59"/>
      <c r="F317" s="59"/>
      <c r="G317" s="59"/>
      <c r="H317" s="59"/>
      <c r="I317" s="61"/>
      <c r="J317" s="61"/>
      <c r="K317" s="62">
        <f>TRUNC(SUM(K318:K320),2)</f>
        <v>76.38</v>
      </c>
      <c r="L317" s="63">
        <f>TRUNC(SUM(L318:L320),2)</f>
        <v>76.38</v>
      </c>
      <c r="N317" s="46"/>
      <c r="O317" s="46"/>
    </row>
    <row r="318" spans="1:15" ht="38.25" x14ac:dyDescent="0.25">
      <c r="A318" s="38" t="s">
        <v>545</v>
      </c>
      <c r="B318" s="39" t="s">
        <v>129</v>
      </c>
      <c r="C318" s="40">
        <v>89726</v>
      </c>
      <c r="D318" s="29" t="s">
        <v>546</v>
      </c>
      <c r="E318" s="41" t="s">
        <v>27</v>
      </c>
      <c r="F318" s="42">
        <v>3</v>
      </c>
      <c r="G318" s="43">
        <v>1</v>
      </c>
      <c r="H318" s="44">
        <v>3</v>
      </c>
      <c r="I318" s="34">
        <f t="shared" ref="I318:J320" si="66">TRUNC((N318*$O$9),2)</f>
        <v>4.29</v>
      </c>
      <c r="J318" s="34">
        <f t="shared" si="66"/>
        <v>3.44</v>
      </c>
      <c r="K318" s="34">
        <f>TRUNC(F318*($I318+$J318),2)</f>
        <v>23.19</v>
      </c>
      <c r="L318" s="35">
        <f>TRUNC(H318*($I318+$J318),2)</f>
        <v>23.19</v>
      </c>
      <c r="N318" s="45">
        <v>5.5</v>
      </c>
      <c r="O318" s="45">
        <v>4.42</v>
      </c>
    </row>
    <row r="319" spans="1:15" ht="38.25" x14ac:dyDescent="0.25">
      <c r="A319" s="38" t="s">
        <v>547</v>
      </c>
      <c r="B319" s="39" t="s">
        <v>129</v>
      </c>
      <c r="C319" s="40">
        <v>89724</v>
      </c>
      <c r="D319" s="29" t="s">
        <v>548</v>
      </c>
      <c r="E319" s="41" t="s">
        <v>27</v>
      </c>
      <c r="F319" s="42">
        <v>3</v>
      </c>
      <c r="G319" s="43">
        <v>1</v>
      </c>
      <c r="H319" s="44">
        <v>3</v>
      </c>
      <c r="I319" s="34">
        <f t="shared" si="66"/>
        <v>4.0999999999999996</v>
      </c>
      <c r="J319" s="34">
        <f t="shared" si="66"/>
        <v>3.44</v>
      </c>
      <c r="K319" s="34">
        <f>TRUNC(F319*($I319+$J319),2)</f>
        <v>22.62</v>
      </c>
      <c r="L319" s="35">
        <f>TRUNC(H319*($I319+$J319),2)</f>
        <v>22.62</v>
      </c>
      <c r="N319" s="45">
        <v>5.26</v>
      </c>
      <c r="O319" s="45">
        <v>4.42</v>
      </c>
    </row>
    <row r="320" spans="1:15" x14ac:dyDescent="0.25">
      <c r="A320" s="26" t="s">
        <v>549</v>
      </c>
      <c r="B320" s="27" t="s">
        <v>31</v>
      </c>
      <c r="C320" s="28">
        <v>81927</v>
      </c>
      <c r="D320" s="29" t="s">
        <v>550</v>
      </c>
      <c r="E320" s="30" t="s">
        <v>27</v>
      </c>
      <c r="F320" s="31">
        <v>3</v>
      </c>
      <c r="G320" s="32">
        <v>1</v>
      </c>
      <c r="H320" s="33">
        <v>3</v>
      </c>
      <c r="I320" s="34">
        <f t="shared" si="66"/>
        <v>2.48</v>
      </c>
      <c r="J320" s="34">
        <f t="shared" si="66"/>
        <v>7.71</v>
      </c>
      <c r="K320" s="34">
        <f>TRUNC(F320*($I320+$J320),2)</f>
        <v>30.57</v>
      </c>
      <c r="L320" s="35">
        <f>TRUNC(H320*($I320+$J320),2)</f>
        <v>30.57</v>
      </c>
      <c r="N320" s="37">
        <v>3.18</v>
      </c>
      <c r="O320" s="37">
        <v>9.89</v>
      </c>
    </row>
    <row r="321" spans="1:15" x14ac:dyDescent="0.2">
      <c r="A321" s="58" t="s">
        <v>551</v>
      </c>
      <c r="B321" s="59"/>
      <c r="C321" s="59"/>
      <c r="D321" s="60" t="s">
        <v>552</v>
      </c>
      <c r="E321" s="59"/>
      <c r="F321" s="59"/>
      <c r="G321" s="59"/>
      <c r="H321" s="59"/>
      <c r="I321" s="61"/>
      <c r="J321" s="61"/>
      <c r="K321" s="62">
        <f>TRUNC(SUM(K322:K323),2)</f>
        <v>102.9</v>
      </c>
      <c r="L321" s="63">
        <f>TRUNC(SUM(L322:L323),2)</f>
        <v>102.9</v>
      </c>
      <c r="N321" s="46"/>
      <c r="O321" s="46"/>
    </row>
    <row r="322" spans="1:15" x14ac:dyDescent="0.25">
      <c r="A322" s="26" t="s">
        <v>553</v>
      </c>
      <c r="B322" s="27" t="s">
        <v>31</v>
      </c>
      <c r="C322" s="28">
        <v>82301</v>
      </c>
      <c r="D322" s="29" t="s">
        <v>554</v>
      </c>
      <c r="E322" s="30" t="s">
        <v>50</v>
      </c>
      <c r="F322" s="31">
        <v>6</v>
      </c>
      <c r="G322" s="32">
        <v>1</v>
      </c>
      <c r="H322" s="33">
        <v>6</v>
      </c>
      <c r="I322" s="34">
        <f t="shared" ref="I322:J323" si="67">TRUNC((N322*$O$9),2)</f>
        <v>5.05</v>
      </c>
      <c r="J322" s="34">
        <f t="shared" si="67"/>
        <v>6.61</v>
      </c>
      <c r="K322" s="34">
        <f>TRUNC(F322*($I322+$J322),2)</f>
        <v>69.959999999999994</v>
      </c>
      <c r="L322" s="35">
        <f>TRUNC(H322*($I322+$J322),2)</f>
        <v>69.959999999999994</v>
      </c>
      <c r="N322" s="37">
        <v>6.48</v>
      </c>
      <c r="O322" s="37">
        <v>8.48</v>
      </c>
    </row>
    <row r="323" spans="1:15" ht="25.5" x14ac:dyDescent="0.25">
      <c r="A323" s="38" t="s">
        <v>555</v>
      </c>
      <c r="B323" s="39" t="s">
        <v>129</v>
      </c>
      <c r="C323" s="40">
        <v>89798</v>
      </c>
      <c r="D323" s="29" t="s">
        <v>556</v>
      </c>
      <c r="E323" s="41" t="s">
        <v>50</v>
      </c>
      <c r="F323" s="42">
        <v>3</v>
      </c>
      <c r="G323" s="43">
        <v>1</v>
      </c>
      <c r="H323" s="44">
        <v>3</v>
      </c>
      <c r="I323" s="34">
        <f t="shared" si="67"/>
        <v>9.8800000000000008</v>
      </c>
      <c r="J323" s="34">
        <f t="shared" si="67"/>
        <v>1.1000000000000001</v>
      </c>
      <c r="K323" s="34">
        <f>TRUNC(F323*($I323+$J323),2)</f>
        <v>32.94</v>
      </c>
      <c r="L323" s="35">
        <f>TRUNC(H323*($I323+$J323),2)</f>
        <v>32.94</v>
      </c>
      <c r="N323" s="45">
        <v>12.67</v>
      </c>
      <c r="O323" s="45">
        <v>1.42</v>
      </c>
    </row>
    <row r="324" spans="1:15" ht="13.5" x14ac:dyDescent="0.2">
      <c r="A324" s="49" t="s">
        <v>557</v>
      </c>
      <c r="B324" s="50"/>
      <c r="C324" s="50"/>
      <c r="D324" s="51" t="s">
        <v>558</v>
      </c>
      <c r="E324" s="50"/>
      <c r="F324" s="50"/>
      <c r="G324" s="50"/>
      <c r="H324" s="50"/>
      <c r="I324" s="52"/>
      <c r="J324" s="52"/>
      <c r="K324" s="53">
        <f>TRUNC(SUM(K325:K326),2)</f>
        <v>111.59</v>
      </c>
      <c r="L324" s="54">
        <f>TRUNC(SUM(L325:L326),2)</f>
        <v>111.59</v>
      </c>
      <c r="N324" s="46"/>
      <c r="O324" s="46"/>
    </row>
    <row r="325" spans="1:15" ht="25.5" x14ac:dyDescent="0.25">
      <c r="A325" s="26" t="s">
        <v>559</v>
      </c>
      <c r="B325" s="27" t="s">
        <v>227</v>
      </c>
      <c r="C325" s="56" t="s">
        <v>560</v>
      </c>
      <c r="D325" s="29" t="s">
        <v>561</v>
      </c>
      <c r="E325" s="30" t="s">
        <v>27</v>
      </c>
      <c r="F325" s="31">
        <v>1</v>
      </c>
      <c r="G325" s="32">
        <v>1</v>
      </c>
      <c r="H325" s="33">
        <v>1</v>
      </c>
      <c r="I325" s="34">
        <f t="shared" ref="I325:J326" si="68">TRUNC((N325*$O$9),2)</f>
        <v>69.09</v>
      </c>
      <c r="J325" s="34">
        <f t="shared" si="68"/>
        <v>6.89</v>
      </c>
      <c r="K325" s="34">
        <f>TRUNC(F325*($I325+$J325),2)</f>
        <v>75.98</v>
      </c>
      <c r="L325" s="35">
        <f>TRUNC(H325*($I325+$J325),2)</f>
        <v>75.98</v>
      </c>
      <c r="N325" s="37">
        <v>88.58</v>
      </c>
      <c r="O325" s="37">
        <v>8.84</v>
      </c>
    </row>
    <row r="326" spans="1:15" x14ac:dyDescent="0.25">
      <c r="A326" s="26" t="s">
        <v>562</v>
      </c>
      <c r="B326" s="27" t="s">
        <v>227</v>
      </c>
      <c r="C326" s="56" t="s">
        <v>563</v>
      </c>
      <c r="D326" s="29" t="s">
        <v>564</v>
      </c>
      <c r="E326" s="30" t="s">
        <v>27</v>
      </c>
      <c r="F326" s="31">
        <v>1</v>
      </c>
      <c r="G326" s="32">
        <v>1</v>
      </c>
      <c r="H326" s="33">
        <v>1</v>
      </c>
      <c r="I326" s="34">
        <f t="shared" si="68"/>
        <v>30.93</v>
      </c>
      <c r="J326" s="34">
        <f t="shared" si="68"/>
        <v>4.68</v>
      </c>
      <c r="K326" s="34">
        <f>TRUNC(F326*($I326+$J326),2)</f>
        <v>35.61</v>
      </c>
      <c r="L326" s="35">
        <f>TRUNC(H326*($I326+$J326),2)</f>
        <v>35.61</v>
      </c>
      <c r="N326" s="37">
        <v>39.659999999999997</v>
      </c>
      <c r="O326" s="37">
        <v>6.01</v>
      </c>
    </row>
    <row r="327" spans="1:15" x14ac:dyDescent="0.2">
      <c r="A327" s="20" t="s">
        <v>565</v>
      </c>
      <c r="B327" s="21"/>
      <c r="C327" s="21"/>
      <c r="D327" s="22" t="s">
        <v>255</v>
      </c>
      <c r="E327" s="21"/>
      <c r="F327" s="21"/>
      <c r="G327" s="21"/>
      <c r="H327" s="21"/>
      <c r="I327" s="23"/>
      <c r="J327" s="23"/>
      <c r="K327" s="24">
        <f>TRUNC(SUM(K328:K330),2)</f>
        <v>4367.6400000000003</v>
      </c>
      <c r="L327" s="25">
        <f>TRUNC(SUM(L328:L330),2)</f>
        <v>4367.6400000000003</v>
      </c>
      <c r="N327" s="46"/>
      <c r="O327" s="46"/>
    </row>
    <row r="328" spans="1:15" ht="25.5" x14ac:dyDescent="0.25">
      <c r="A328" s="26" t="s">
        <v>566</v>
      </c>
      <c r="B328" s="27" t="s">
        <v>31</v>
      </c>
      <c r="C328" s="28">
        <v>100160</v>
      </c>
      <c r="D328" s="29" t="s">
        <v>259</v>
      </c>
      <c r="E328" s="30" t="s">
        <v>35</v>
      </c>
      <c r="F328" s="31">
        <v>37.76</v>
      </c>
      <c r="G328" s="32">
        <v>1</v>
      </c>
      <c r="H328" s="33">
        <v>37.76</v>
      </c>
      <c r="I328" s="34">
        <f t="shared" ref="I328:J330" si="69">TRUNC((N328*$O$9),2)</f>
        <v>17.89</v>
      </c>
      <c r="J328" s="34">
        <f t="shared" si="69"/>
        <v>20.329999999999998</v>
      </c>
      <c r="K328" s="34">
        <f>TRUNC(F328*($I328+$J328),2)</f>
        <v>1443.18</v>
      </c>
      <c r="L328" s="35">
        <f>TRUNC(H328*($I328+$J328),2)</f>
        <v>1443.18</v>
      </c>
      <c r="N328" s="37">
        <v>22.94</v>
      </c>
      <c r="O328" s="37">
        <v>26.07</v>
      </c>
    </row>
    <row r="329" spans="1:15" ht="25.5" x14ac:dyDescent="0.25">
      <c r="A329" s="26" t="s">
        <v>567</v>
      </c>
      <c r="B329" s="27" t="s">
        <v>129</v>
      </c>
      <c r="C329" s="28">
        <v>93201</v>
      </c>
      <c r="D329" s="29" t="s">
        <v>568</v>
      </c>
      <c r="E329" s="30" t="s">
        <v>50</v>
      </c>
      <c r="F329" s="31">
        <v>18.2</v>
      </c>
      <c r="G329" s="32">
        <v>1</v>
      </c>
      <c r="H329" s="33">
        <v>18.2</v>
      </c>
      <c r="I329" s="34">
        <f t="shared" si="69"/>
        <v>2.21</v>
      </c>
      <c r="J329" s="34">
        <f t="shared" si="69"/>
        <v>2.98</v>
      </c>
      <c r="K329" s="34">
        <f>TRUNC(F329*($I329+$J329),2)</f>
        <v>94.45</v>
      </c>
      <c r="L329" s="35">
        <f>TRUNC(H329*($I329+$J329),2)</f>
        <v>94.45</v>
      </c>
      <c r="N329" s="37">
        <v>2.84</v>
      </c>
      <c r="O329" s="37">
        <v>3.83</v>
      </c>
    </row>
    <row r="330" spans="1:15" x14ac:dyDescent="0.25">
      <c r="A330" s="26" t="s">
        <v>569</v>
      </c>
      <c r="B330" s="27" t="s">
        <v>31</v>
      </c>
      <c r="C330" s="28">
        <v>100501</v>
      </c>
      <c r="D330" s="29" t="s">
        <v>261</v>
      </c>
      <c r="E330" s="30" t="s">
        <v>35</v>
      </c>
      <c r="F330" s="31">
        <v>22.68</v>
      </c>
      <c r="G330" s="32">
        <v>1</v>
      </c>
      <c r="H330" s="33">
        <v>22.68</v>
      </c>
      <c r="I330" s="34">
        <f t="shared" si="69"/>
        <v>85.7</v>
      </c>
      <c r="J330" s="34">
        <f t="shared" si="69"/>
        <v>39.08</v>
      </c>
      <c r="K330" s="34">
        <f>TRUNC(F330*($I330+$J330),2)</f>
        <v>2830.01</v>
      </c>
      <c r="L330" s="35">
        <f>TRUNC(H330*($I330+$J330),2)</f>
        <v>2830.01</v>
      </c>
      <c r="N330" s="37">
        <v>109.88</v>
      </c>
      <c r="O330" s="37">
        <v>50.11</v>
      </c>
    </row>
    <row r="331" spans="1:15" x14ac:dyDescent="0.2">
      <c r="A331" s="20" t="s">
        <v>570</v>
      </c>
      <c r="B331" s="21"/>
      <c r="C331" s="21"/>
      <c r="D331" s="22" t="s">
        <v>271</v>
      </c>
      <c r="E331" s="21"/>
      <c r="F331" s="21"/>
      <c r="G331" s="21"/>
      <c r="H331" s="21"/>
      <c r="I331" s="23"/>
      <c r="J331" s="23"/>
      <c r="K331" s="24">
        <f>TRUNC(SUM(K332,K334),2)</f>
        <v>951.37</v>
      </c>
      <c r="L331" s="25">
        <f>TRUNC(SUM(L332,L334),2)</f>
        <v>951.37</v>
      </c>
      <c r="N331" s="46"/>
      <c r="O331" s="46"/>
    </row>
    <row r="332" spans="1:15" ht="13.5" x14ac:dyDescent="0.2">
      <c r="A332" s="49" t="s">
        <v>571</v>
      </c>
      <c r="B332" s="50"/>
      <c r="C332" s="50"/>
      <c r="D332" s="51" t="s">
        <v>273</v>
      </c>
      <c r="E332" s="50"/>
      <c r="F332" s="50"/>
      <c r="G332" s="50"/>
      <c r="H332" s="50"/>
      <c r="I332" s="52"/>
      <c r="J332" s="52"/>
      <c r="K332" s="53">
        <f t="shared" ref="K332:L386" si="70">TRUNC(SUM(K333),2)</f>
        <v>891.34</v>
      </c>
      <c r="L332" s="54">
        <f t="shared" si="70"/>
        <v>891.34</v>
      </c>
      <c r="N332" s="46"/>
      <c r="O332" s="46"/>
    </row>
    <row r="333" spans="1:15" x14ac:dyDescent="0.25">
      <c r="A333" s="26" t="s">
        <v>572</v>
      </c>
      <c r="B333" s="27" t="s">
        <v>31</v>
      </c>
      <c r="C333" s="28">
        <v>120902</v>
      </c>
      <c r="D333" s="29" t="s">
        <v>275</v>
      </c>
      <c r="E333" s="30" t="s">
        <v>35</v>
      </c>
      <c r="F333" s="31">
        <v>33.93</v>
      </c>
      <c r="G333" s="32">
        <v>1</v>
      </c>
      <c r="H333" s="33">
        <v>33.93</v>
      </c>
      <c r="I333" s="34">
        <f>TRUNC((N333*$O$9),2)</f>
        <v>10.39</v>
      </c>
      <c r="J333" s="34">
        <f>TRUNC((O333*$O$9),2)</f>
        <v>15.88</v>
      </c>
      <c r="K333" s="34">
        <f>TRUNC(F333*($I333+$J333),2)</f>
        <v>891.34</v>
      </c>
      <c r="L333" s="35">
        <f>TRUNC(H333*($I333+$J333),2)</f>
        <v>891.34</v>
      </c>
      <c r="N333" s="37">
        <v>13.33</v>
      </c>
      <c r="O333" s="37">
        <v>20.36</v>
      </c>
    </row>
    <row r="334" spans="1:15" ht="13.5" x14ac:dyDescent="0.2">
      <c r="A334" s="49" t="s">
        <v>573</v>
      </c>
      <c r="B334" s="50"/>
      <c r="C334" s="50"/>
      <c r="D334" s="51" t="s">
        <v>574</v>
      </c>
      <c r="E334" s="50"/>
      <c r="F334" s="50"/>
      <c r="G334" s="50"/>
      <c r="H334" s="50"/>
      <c r="I334" s="52"/>
      <c r="J334" s="52"/>
      <c r="K334" s="53">
        <f t="shared" si="70"/>
        <v>60.03</v>
      </c>
      <c r="L334" s="54">
        <f t="shared" si="70"/>
        <v>60.03</v>
      </c>
      <c r="N334" s="46"/>
      <c r="O334" s="46"/>
    </row>
    <row r="335" spans="1:15" x14ac:dyDescent="0.25">
      <c r="A335" s="26" t="s">
        <v>575</v>
      </c>
      <c r="B335" s="27" t="s">
        <v>31</v>
      </c>
      <c r="C335" s="28">
        <v>120209</v>
      </c>
      <c r="D335" s="29" t="s">
        <v>576</v>
      </c>
      <c r="E335" s="30" t="s">
        <v>35</v>
      </c>
      <c r="F335" s="31">
        <v>3.15</v>
      </c>
      <c r="G335" s="32">
        <v>1</v>
      </c>
      <c r="H335" s="33">
        <v>3.15</v>
      </c>
      <c r="I335" s="34">
        <f>TRUNC((N335*$O$9),2)</f>
        <v>9.08</v>
      </c>
      <c r="J335" s="34">
        <f>TRUNC((O335*$O$9),2)</f>
        <v>9.98</v>
      </c>
      <c r="K335" s="34">
        <f>TRUNC(F335*($I335+$J335),2)</f>
        <v>60.03</v>
      </c>
      <c r="L335" s="35">
        <f>TRUNC(H335*($I335+$J335),2)</f>
        <v>60.03</v>
      </c>
      <c r="N335" s="37">
        <v>11.65</v>
      </c>
      <c r="O335" s="37">
        <v>12.8</v>
      </c>
    </row>
    <row r="336" spans="1:15" x14ac:dyDescent="0.2">
      <c r="A336" s="20" t="s">
        <v>577</v>
      </c>
      <c r="B336" s="21"/>
      <c r="C336" s="21"/>
      <c r="D336" s="22" t="s">
        <v>277</v>
      </c>
      <c r="E336" s="21"/>
      <c r="F336" s="21"/>
      <c r="G336" s="21"/>
      <c r="H336" s="21"/>
      <c r="I336" s="23"/>
      <c r="J336" s="23"/>
      <c r="K336" s="24">
        <f t="shared" si="70"/>
        <v>25092.54</v>
      </c>
      <c r="L336" s="25">
        <f t="shared" si="70"/>
        <v>25092.54</v>
      </c>
      <c r="N336" s="46"/>
      <c r="O336" s="46"/>
    </row>
    <row r="337" spans="1:15" ht="38.25" x14ac:dyDescent="0.25">
      <c r="A337" s="26" t="s">
        <v>578</v>
      </c>
      <c r="B337" s="39" t="s">
        <v>129</v>
      </c>
      <c r="C337" s="40">
        <v>100775</v>
      </c>
      <c r="D337" s="29" t="s">
        <v>579</v>
      </c>
      <c r="E337" s="30" t="s">
        <v>131</v>
      </c>
      <c r="F337" s="47">
        <v>2001</v>
      </c>
      <c r="G337" s="32">
        <v>1</v>
      </c>
      <c r="H337" s="48">
        <v>2001</v>
      </c>
      <c r="I337" s="34">
        <f>TRUNC((N337*$O$9),2)</f>
        <v>11.93</v>
      </c>
      <c r="J337" s="34">
        <f>TRUNC((O337*$O$9),2)</f>
        <v>0.61</v>
      </c>
      <c r="K337" s="34">
        <f>TRUNC(F337*($I337+$J337),2)</f>
        <v>25092.54</v>
      </c>
      <c r="L337" s="35">
        <f>TRUNC(H337*($I337+$J337),2)</f>
        <v>25092.54</v>
      </c>
      <c r="N337" s="37">
        <v>15.3</v>
      </c>
      <c r="O337" s="37">
        <v>0.79</v>
      </c>
    </row>
    <row r="338" spans="1:15" x14ac:dyDescent="0.2">
      <c r="A338" s="20" t="s">
        <v>580</v>
      </c>
      <c r="B338" s="21"/>
      <c r="C338" s="21"/>
      <c r="D338" s="22" t="s">
        <v>281</v>
      </c>
      <c r="E338" s="21"/>
      <c r="F338" s="21"/>
      <c r="G338" s="21"/>
      <c r="H338" s="21"/>
      <c r="I338" s="23"/>
      <c r="J338" s="23"/>
      <c r="K338" s="24">
        <f>TRUNC(SUM(K339:K342),2)</f>
        <v>5857.11</v>
      </c>
      <c r="L338" s="25">
        <f>TRUNC(SUM(L339:L342),2)</f>
        <v>5857.11</v>
      </c>
      <c r="N338" s="46"/>
      <c r="O338" s="46"/>
    </row>
    <row r="339" spans="1:15" x14ac:dyDescent="0.25">
      <c r="A339" s="26" t="s">
        <v>581</v>
      </c>
      <c r="B339" s="27" t="s">
        <v>31</v>
      </c>
      <c r="C339" s="28">
        <v>160100</v>
      </c>
      <c r="D339" s="29" t="s">
        <v>582</v>
      </c>
      <c r="E339" s="30" t="s">
        <v>35</v>
      </c>
      <c r="F339" s="31">
        <v>152.72</v>
      </c>
      <c r="G339" s="32">
        <v>1</v>
      </c>
      <c r="H339" s="33">
        <v>152.72</v>
      </c>
      <c r="I339" s="34">
        <f t="shared" ref="I339:J342" si="71">TRUNC((N339*$O$9),2)</f>
        <v>27.61</v>
      </c>
      <c r="J339" s="34">
        <f t="shared" si="71"/>
        <v>2.92</v>
      </c>
      <c r="K339" s="34">
        <f>TRUNC(F339*($I339+$J339),2)</f>
        <v>4662.54</v>
      </c>
      <c r="L339" s="35">
        <f>TRUNC(H339*($I339+$J339),2)</f>
        <v>4662.54</v>
      </c>
      <c r="N339" s="37">
        <v>35.4</v>
      </c>
      <c r="O339" s="37">
        <v>3.75</v>
      </c>
    </row>
    <row r="340" spans="1:15" x14ac:dyDescent="0.25">
      <c r="A340" s="26" t="s">
        <v>583</v>
      </c>
      <c r="B340" s="27" t="s">
        <v>31</v>
      </c>
      <c r="C340" s="28">
        <v>160101</v>
      </c>
      <c r="D340" s="29" t="s">
        <v>584</v>
      </c>
      <c r="E340" s="30" t="s">
        <v>50</v>
      </c>
      <c r="F340" s="31">
        <v>16.600000000000001</v>
      </c>
      <c r="G340" s="32">
        <v>1</v>
      </c>
      <c r="H340" s="33">
        <v>16.600000000000001</v>
      </c>
      <c r="I340" s="34">
        <f t="shared" si="71"/>
        <v>14.71</v>
      </c>
      <c r="J340" s="34">
        <f t="shared" si="71"/>
        <v>14.2</v>
      </c>
      <c r="K340" s="34">
        <f>TRUNC(F340*($I340+$J340),2)</f>
        <v>479.9</v>
      </c>
      <c r="L340" s="35">
        <f>TRUNC(H340*($I340+$J340),2)</f>
        <v>479.9</v>
      </c>
      <c r="N340" s="37">
        <v>18.87</v>
      </c>
      <c r="O340" s="37">
        <v>18.21</v>
      </c>
    </row>
    <row r="341" spans="1:15" x14ac:dyDescent="0.25">
      <c r="A341" s="26" t="s">
        <v>585</v>
      </c>
      <c r="B341" s="27" t="s">
        <v>31</v>
      </c>
      <c r="C341" s="28">
        <v>160404</v>
      </c>
      <c r="D341" s="29" t="s">
        <v>586</v>
      </c>
      <c r="E341" s="30" t="s">
        <v>50</v>
      </c>
      <c r="F341" s="31">
        <v>18.399999999999999</v>
      </c>
      <c r="G341" s="32">
        <v>1</v>
      </c>
      <c r="H341" s="33">
        <v>18.399999999999999</v>
      </c>
      <c r="I341" s="34">
        <f t="shared" si="71"/>
        <v>0.39</v>
      </c>
      <c r="J341" s="34">
        <f t="shared" si="71"/>
        <v>9.69</v>
      </c>
      <c r="K341" s="34">
        <f>TRUNC(F341*($I341+$J341),2)</f>
        <v>185.47</v>
      </c>
      <c r="L341" s="35">
        <f>TRUNC(H341*($I341+$J341),2)</f>
        <v>185.47</v>
      </c>
      <c r="N341" s="37">
        <v>0.51</v>
      </c>
      <c r="O341" s="37">
        <v>12.43</v>
      </c>
    </row>
    <row r="342" spans="1:15" x14ac:dyDescent="0.25">
      <c r="A342" s="26" t="s">
        <v>587</v>
      </c>
      <c r="B342" s="27" t="s">
        <v>31</v>
      </c>
      <c r="C342" s="28">
        <v>160403</v>
      </c>
      <c r="D342" s="29" t="s">
        <v>588</v>
      </c>
      <c r="E342" s="30" t="s">
        <v>50</v>
      </c>
      <c r="F342" s="31">
        <v>33.200000000000003</v>
      </c>
      <c r="G342" s="32">
        <v>1</v>
      </c>
      <c r="H342" s="33">
        <v>33.200000000000003</v>
      </c>
      <c r="I342" s="34">
        <f t="shared" si="71"/>
        <v>8.09</v>
      </c>
      <c r="J342" s="34">
        <f t="shared" si="71"/>
        <v>7.85</v>
      </c>
      <c r="K342" s="34">
        <f>TRUNC(F342*($I342+$J342),2)</f>
        <v>529.20000000000005</v>
      </c>
      <c r="L342" s="35">
        <f>TRUNC(H342*($I342+$J342),2)</f>
        <v>529.20000000000005</v>
      </c>
      <c r="N342" s="37">
        <v>10.38</v>
      </c>
      <c r="O342" s="37">
        <v>10.07</v>
      </c>
    </row>
    <row r="343" spans="1:15" x14ac:dyDescent="0.2">
      <c r="A343" s="20" t="s">
        <v>589</v>
      </c>
      <c r="B343" s="21"/>
      <c r="C343" s="21"/>
      <c r="D343" s="22" t="s">
        <v>292</v>
      </c>
      <c r="E343" s="21"/>
      <c r="F343" s="21"/>
      <c r="G343" s="21"/>
      <c r="H343" s="21"/>
      <c r="I343" s="23"/>
      <c r="J343" s="23"/>
      <c r="K343" s="24">
        <f>TRUNC(SUM(K344:K347),2)</f>
        <v>2610.65</v>
      </c>
      <c r="L343" s="25">
        <f>TRUNC(SUM(L344:L347),2)</f>
        <v>2610.65</v>
      </c>
      <c r="N343" s="46"/>
      <c r="O343" s="46"/>
    </row>
    <row r="344" spans="1:15" x14ac:dyDescent="0.25">
      <c r="A344" s="26" t="s">
        <v>590</v>
      </c>
      <c r="B344" s="27" t="s">
        <v>31</v>
      </c>
      <c r="C344" s="28">
        <v>200150</v>
      </c>
      <c r="D344" s="29" t="s">
        <v>294</v>
      </c>
      <c r="E344" s="30" t="s">
        <v>35</v>
      </c>
      <c r="F344" s="31">
        <v>145.79</v>
      </c>
      <c r="G344" s="32">
        <v>1</v>
      </c>
      <c r="H344" s="33">
        <v>145.79</v>
      </c>
      <c r="I344" s="34">
        <f t="shared" ref="I344:J347" si="72">TRUNC((N344*$O$9),2)</f>
        <v>2.69</v>
      </c>
      <c r="J344" s="34">
        <f t="shared" si="72"/>
        <v>0.89</v>
      </c>
      <c r="K344" s="34">
        <f>TRUNC(F344*($I344+$J344),2)</f>
        <v>521.91999999999996</v>
      </c>
      <c r="L344" s="35">
        <f>TRUNC(H344*($I344+$J344),2)</f>
        <v>521.91999999999996</v>
      </c>
      <c r="N344" s="37">
        <v>3.46</v>
      </c>
      <c r="O344" s="37">
        <v>1.1499999999999999</v>
      </c>
    </row>
    <row r="345" spans="1:15" x14ac:dyDescent="0.25">
      <c r="A345" s="26" t="s">
        <v>591</v>
      </c>
      <c r="B345" s="27" t="s">
        <v>31</v>
      </c>
      <c r="C345" s="28">
        <v>200201</v>
      </c>
      <c r="D345" s="29" t="s">
        <v>592</v>
      </c>
      <c r="E345" s="30" t="s">
        <v>35</v>
      </c>
      <c r="F345" s="31">
        <v>3.15</v>
      </c>
      <c r="G345" s="32">
        <v>1</v>
      </c>
      <c r="H345" s="33">
        <v>3.15</v>
      </c>
      <c r="I345" s="34">
        <f t="shared" si="72"/>
        <v>7.55</v>
      </c>
      <c r="J345" s="34">
        <f t="shared" si="72"/>
        <v>10.1</v>
      </c>
      <c r="K345" s="34">
        <f>TRUNC(F345*($I345+$J345),2)</f>
        <v>55.59</v>
      </c>
      <c r="L345" s="35">
        <f>TRUNC(H345*($I345+$J345),2)</f>
        <v>55.59</v>
      </c>
      <c r="N345" s="37">
        <v>9.68</v>
      </c>
      <c r="O345" s="37">
        <v>12.95</v>
      </c>
    </row>
    <row r="346" spans="1:15" x14ac:dyDescent="0.25">
      <c r="A346" s="26" t="s">
        <v>593</v>
      </c>
      <c r="B346" s="27" t="s">
        <v>31</v>
      </c>
      <c r="C346" s="28">
        <v>200403</v>
      </c>
      <c r="D346" s="29" t="s">
        <v>296</v>
      </c>
      <c r="E346" s="30" t="s">
        <v>35</v>
      </c>
      <c r="F346" s="31">
        <v>142.63999999999999</v>
      </c>
      <c r="G346" s="32">
        <v>1</v>
      </c>
      <c r="H346" s="33">
        <v>142.63999999999999</v>
      </c>
      <c r="I346" s="34">
        <f t="shared" si="72"/>
        <v>2.2400000000000002</v>
      </c>
      <c r="J346" s="34">
        <f t="shared" si="72"/>
        <v>11.01</v>
      </c>
      <c r="K346" s="34">
        <f>TRUNC(F346*($I346+$J346),2)</f>
        <v>1889.98</v>
      </c>
      <c r="L346" s="35">
        <f>TRUNC(H346*($I346+$J346),2)</f>
        <v>1889.98</v>
      </c>
      <c r="N346" s="37">
        <v>2.88</v>
      </c>
      <c r="O346" s="37">
        <v>14.12</v>
      </c>
    </row>
    <row r="347" spans="1:15" ht="38.25" x14ac:dyDescent="0.25">
      <c r="A347" s="38" t="s">
        <v>594</v>
      </c>
      <c r="B347" s="39" t="s">
        <v>129</v>
      </c>
      <c r="C347" s="40">
        <v>87273</v>
      </c>
      <c r="D347" s="29" t="s">
        <v>595</v>
      </c>
      <c r="E347" s="41" t="s">
        <v>35</v>
      </c>
      <c r="F347" s="42">
        <v>3.15</v>
      </c>
      <c r="G347" s="43">
        <v>1</v>
      </c>
      <c r="H347" s="44">
        <v>3.15</v>
      </c>
      <c r="I347" s="34">
        <f t="shared" si="72"/>
        <v>30.52</v>
      </c>
      <c r="J347" s="34">
        <f t="shared" si="72"/>
        <v>14.93</v>
      </c>
      <c r="K347" s="34">
        <f>TRUNC(F347*($I347+$J347),2)</f>
        <v>143.16</v>
      </c>
      <c r="L347" s="35">
        <f>TRUNC(H347*($I347+$J347),2)</f>
        <v>143.16</v>
      </c>
      <c r="N347" s="45">
        <v>39.130000000000003</v>
      </c>
      <c r="O347" s="45">
        <v>19.149999999999999</v>
      </c>
    </row>
    <row r="348" spans="1:15" x14ac:dyDescent="0.2">
      <c r="A348" s="20" t="s">
        <v>596</v>
      </c>
      <c r="B348" s="21"/>
      <c r="C348" s="21"/>
      <c r="D348" s="22" t="s">
        <v>298</v>
      </c>
      <c r="E348" s="21"/>
      <c r="F348" s="21"/>
      <c r="G348" s="21"/>
      <c r="H348" s="21"/>
      <c r="I348" s="23"/>
      <c r="J348" s="23"/>
      <c r="K348" s="24">
        <f>TRUNC(SUM(K349:K354),2)</f>
        <v>16147.36</v>
      </c>
      <c r="L348" s="25">
        <f>TRUNC(SUM(L349:L354),2)</f>
        <v>16147.36</v>
      </c>
      <c r="N348" s="46"/>
      <c r="O348" s="46"/>
    </row>
    <row r="349" spans="1:15" x14ac:dyDescent="0.25">
      <c r="A349" s="26" t="s">
        <v>597</v>
      </c>
      <c r="B349" s="27" t="s">
        <v>31</v>
      </c>
      <c r="C349" s="28">
        <v>220101</v>
      </c>
      <c r="D349" s="29" t="s">
        <v>598</v>
      </c>
      <c r="E349" s="30" t="s">
        <v>35</v>
      </c>
      <c r="F349" s="31">
        <v>110.47</v>
      </c>
      <c r="G349" s="32">
        <v>1</v>
      </c>
      <c r="H349" s="33">
        <v>110.47</v>
      </c>
      <c r="I349" s="34">
        <f t="shared" ref="I349:J354" si="73">TRUNC((N349*$O$9),2)</f>
        <v>21.24</v>
      </c>
      <c r="J349" s="34">
        <f t="shared" si="73"/>
        <v>8.0500000000000007</v>
      </c>
      <c r="K349" s="34">
        <f t="shared" ref="K349:K354" si="74">TRUNC(F349*($I349+$J349),2)</f>
        <v>3235.66</v>
      </c>
      <c r="L349" s="35">
        <f t="shared" ref="L349:L354" si="75">TRUNC(H349*($I349+$J349),2)</f>
        <v>3235.66</v>
      </c>
      <c r="N349" s="37">
        <v>27.24</v>
      </c>
      <c r="O349" s="37">
        <v>10.33</v>
      </c>
    </row>
    <row r="350" spans="1:15" ht="25.5" x14ac:dyDescent="0.25">
      <c r="A350" s="26" t="s">
        <v>599</v>
      </c>
      <c r="B350" s="27" t="s">
        <v>31</v>
      </c>
      <c r="C350" s="28">
        <v>221101</v>
      </c>
      <c r="D350" s="29" t="s">
        <v>600</v>
      </c>
      <c r="E350" s="30" t="s">
        <v>35</v>
      </c>
      <c r="F350" s="31">
        <v>110.47</v>
      </c>
      <c r="G350" s="32">
        <v>1</v>
      </c>
      <c r="H350" s="33">
        <v>110.47</v>
      </c>
      <c r="I350" s="34">
        <f t="shared" si="73"/>
        <v>54.17</v>
      </c>
      <c r="J350" s="34">
        <f t="shared" si="73"/>
        <v>13.33</v>
      </c>
      <c r="K350" s="34">
        <f t="shared" si="74"/>
        <v>7456.72</v>
      </c>
      <c r="L350" s="35">
        <f t="shared" si="75"/>
        <v>7456.72</v>
      </c>
      <c r="N350" s="37">
        <v>69.45</v>
      </c>
      <c r="O350" s="37">
        <v>17.100000000000001</v>
      </c>
    </row>
    <row r="351" spans="1:15" x14ac:dyDescent="0.25">
      <c r="A351" s="26" t="s">
        <v>601</v>
      </c>
      <c r="B351" s="27" t="s">
        <v>31</v>
      </c>
      <c r="C351" s="28">
        <v>221102</v>
      </c>
      <c r="D351" s="29" t="s">
        <v>602</v>
      </c>
      <c r="E351" s="30" t="s">
        <v>50</v>
      </c>
      <c r="F351" s="31">
        <v>25.4</v>
      </c>
      <c r="G351" s="32">
        <v>1</v>
      </c>
      <c r="H351" s="33">
        <v>25.4</v>
      </c>
      <c r="I351" s="34">
        <f t="shared" si="73"/>
        <v>14.43</v>
      </c>
      <c r="J351" s="34">
        <f t="shared" si="73"/>
        <v>0</v>
      </c>
      <c r="K351" s="34">
        <f t="shared" si="74"/>
        <v>366.52</v>
      </c>
      <c r="L351" s="35">
        <f t="shared" si="75"/>
        <v>366.52</v>
      </c>
      <c r="N351" s="37">
        <v>18.5</v>
      </c>
      <c r="O351" s="37">
        <v>0</v>
      </c>
    </row>
    <row r="352" spans="1:15" x14ac:dyDescent="0.25">
      <c r="A352" s="26" t="s">
        <v>603</v>
      </c>
      <c r="B352" s="27" t="s">
        <v>31</v>
      </c>
      <c r="C352" s="28">
        <v>221104</v>
      </c>
      <c r="D352" s="29" t="s">
        <v>604</v>
      </c>
      <c r="E352" s="30" t="s">
        <v>35</v>
      </c>
      <c r="F352" s="31">
        <v>112.24</v>
      </c>
      <c r="G352" s="32">
        <v>1</v>
      </c>
      <c r="H352" s="33">
        <v>112.24</v>
      </c>
      <c r="I352" s="34">
        <f t="shared" si="73"/>
        <v>27.29</v>
      </c>
      <c r="J352" s="34">
        <f t="shared" si="73"/>
        <v>0</v>
      </c>
      <c r="K352" s="34">
        <f t="shared" si="74"/>
        <v>3063.02</v>
      </c>
      <c r="L352" s="35">
        <f t="shared" si="75"/>
        <v>3063.02</v>
      </c>
      <c r="N352" s="37">
        <v>34.99</v>
      </c>
      <c r="O352" s="37">
        <v>0</v>
      </c>
    </row>
    <row r="353" spans="1:15" ht="25.5" x14ac:dyDescent="0.25">
      <c r="A353" s="26" t="s">
        <v>605</v>
      </c>
      <c r="B353" s="27" t="s">
        <v>31</v>
      </c>
      <c r="C353" s="28">
        <v>220100</v>
      </c>
      <c r="D353" s="29" t="s">
        <v>310</v>
      </c>
      <c r="E353" s="30" t="s">
        <v>35</v>
      </c>
      <c r="F353" s="31">
        <v>28.56</v>
      </c>
      <c r="G353" s="32">
        <v>1</v>
      </c>
      <c r="H353" s="33">
        <v>28.56</v>
      </c>
      <c r="I353" s="34">
        <f t="shared" si="73"/>
        <v>37.619999999999997</v>
      </c>
      <c r="J353" s="34">
        <f t="shared" si="73"/>
        <v>28.66</v>
      </c>
      <c r="K353" s="34">
        <f t="shared" si="74"/>
        <v>1892.95</v>
      </c>
      <c r="L353" s="35">
        <f t="shared" si="75"/>
        <v>1892.95</v>
      </c>
      <c r="N353" s="37">
        <v>48.24</v>
      </c>
      <c r="O353" s="37">
        <v>36.75</v>
      </c>
    </row>
    <row r="354" spans="1:15" x14ac:dyDescent="0.25">
      <c r="A354" s="26" t="s">
        <v>606</v>
      </c>
      <c r="B354" s="27" t="s">
        <v>31</v>
      </c>
      <c r="C354" s="28">
        <v>220902</v>
      </c>
      <c r="D354" s="29" t="s">
        <v>607</v>
      </c>
      <c r="E354" s="30" t="s">
        <v>50</v>
      </c>
      <c r="F354" s="31">
        <v>18.25</v>
      </c>
      <c r="G354" s="32">
        <v>1</v>
      </c>
      <c r="H354" s="33">
        <v>18.25</v>
      </c>
      <c r="I354" s="34">
        <f t="shared" si="73"/>
        <v>1.17</v>
      </c>
      <c r="J354" s="34">
        <f t="shared" si="73"/>
        <v>6.09</v>
      </c>
      <c r="K354" s="34">
        <f t="shared" si="74"/>
        <v>132.49</v>
      </c>
      <c r="L354" s="35">
        <f t="shared" si="75"/>
        <v>132.49</v>
      </c>
      <c r="N354" s="37">
        <v>1.51</v>
      </c>
      <c r="O354" s="37">
        <v>7.82</v>
      </c>
    </row>
    <row r="355" spans="1:15" x14ac:dyDescent="0.2">
      <c r="A355" s="20" t="s">
        <v>608</v>
      </c>
      <c r="B355" s="21"/>
      <c r="C355" s="21"/>
      <c r="D355" s="22" t="s">
        <v>312</v>
      </c>
      <c r="E355" s="21"/>
      <c r="F355" s="21"/>
      <c r="G355" s="21"/>
      <c r="H355" s="21"/>
      <c r="I355" s="23"/>
      <c r="J355" s="23"/>
      <c r="K355" s="24">
        <f>TRUNC(SUM(K356,K359,K362,K364,K366),2)</f>
        <v>4075.66</v>
      </c>
      <c r="L355" s="25">
        <f>TRUNC(SUM(L356,L359,L362,L364,L366),2)</f>
        <v>4075.66</v>
      </c>
      <c r="N355" s="46"/>
      <c r="O355" s="46"/>
    </row>
    <row r="356" spans="1:15" ht="13.5" x14ac:dyDescent="0.2">
      <c r="A356" s="49" t="s">
        <v>609</v>
      </c>
      <c r="B356" s="50"/>
      <c r="C356" s="50"/>
      <c r="D356" s="51" t="s">
        <v>610</v>
      </c>
      <c r="E356" s="50"/>
      <c r="F356" s="50"/>
      <c r="G356" s="50"/>
      <c r="H356" s="50"/>
      <c r="I356" s="52"/>
      <c r="J356" s="52"/>
      <c r="K356" s="53">
        <f>TRUNC(SUM(K357:K358),2)</f>
        <v>714.18</v>
      </c>
      <c r="L356" s="54">
        <f>TRUNC(SUM(L357:L358),2)</f>
        <v>714.18</v>
      </c>
      <c r="N356" s="46"/>
      <c r="O356" s="46"/>
    </row>
    <row r="357" spans="1:15" x14ac:dyDescent="0.25">
      <c r="A357" s="26" t="s">
        <v>611</v>
      </c>
      <c r="B357" s="27" t="s">
        <v>31</v>
      </c>
      <c r="C357" s="28">
        <v>261300</v>
      </c>
      <c r="D357" s="29" t="s">
        <v>612</v>
      </c>
      <c r="E357" s="30" t="s">
        <v>35</v>
      </c>
      <c r="F357" s="31">
        <v>33.880000000000003</v>
      </c>
      <c r="G357" s="32">
        <v>1</v>
      </c>
      <c r="H357" s="33">
        <v>33.880000000000003</v>
      </c>
      <c r="I357" s="34">
        <f t="shared" ref="I357:J358" si="76">TRUNC((N357*$O$9),2)</f>
        <v>1.59</v>
      </c>
      <c r="J357" s="34">
        <f t="shared" si="76"/>
        <v>7.13</v>
      </c>
      <c r="K357" s="34">
        <f>TRUNC(F357*($I357+$J357),2)</f>
        <v>295.43</v>
      </c>
      <c r="L357" s="35">
        <f>TRUNC(H357*($I357+$J357),2)</f>
        <v>295.43</v>
      </c>
      <c r="N357" s="37">
        <v>2.0499999999999998</v>
      </c>
      <c r="O357" s="37">
        <v>9.15</v>
      </c>
    </row>
    <row r="358" spans="1:15" x14ac:dyDescent="0.25">
      <c r="A358" s="26" t="s">
        <v>613</v>
      </c>
      <c r="B358" s="27" t="s">
        <v>31</v>
      </c>
      <c r="C358" s="28">
        <v>261550</v>
      </c>
      <c r="D358" s="29" t="s">
        <v>614</v>
      </c>
      <c r="E358" s="30" t="s">
        <v>35</v>
      </c>
      <c r="F358" s="31">
        <v>33.880000000000003</v>
      </c>
      <c r="G358" s="32">
        <v>1</v>
      </c>
      <c r="H358" s="33">
        <v>33.880000000000003</v>
      </c>
      <c r="I358" s="34">
        <f t="shared" si="76"/>
        <v>5.81</v>
      </c>
      <c r="J358" s="34">
        <f t="shared" si="76"/>
        <v>6.55</v>
      </c>
      <c r="K358" s="34">
        <f>TRUNC(F358*($I358+$J358),2)</f>
        <v>418.75</v>
      </c>
      <c r="L358" s="35">
        <f>TRUNC(H358*($I358+$J358),2)</f>
        <v>418.75</v>
      </c>
      <c r="N358" s="37">
        <v>7.46</v>
      </c>
      <c r="O358" s="37">
        <v>8.4</v>
      </c>
    </row>
    <row r="359" spans="1:15" ht="13.5" x14ac:dyDescent="0.2">
      <c r="A359" s="49" t="s">
        <v>615</v>
      </c>
      <c r="B359" s="50"/>
      <c r="C359" s="50"/>
      <c r="D359" s="51" t="s">
        <v>616</v>
      </c>
      <c r="E359" s="50"/>
      <c r="F359" s="50"/>
      <c r="G359" s="50"/>
      <c r="H359" s="50"/>
      <c r="I359" s="52"/>
      <c r="J359" s="52"/>
      <c r="K359" s="53">
        <f>TRUNC(SUM(K360:K361),2)</f>
        <v>762.12</v>
      </c>
      <c r="L359" s="54">
        <f>TRUNC(SUM(L360:L361),2)</f>
        <v>762.12</v>
      </c>
      <c r="N359" s="46"/>
      <c r="O359" s="46"/>
    </row>
    <row r="360" spans="1:15" x14ac:dyDescent="0.25">
      <c r="A360" s="26" t="s">
        <v>617</v>
      </c>
      <c r="B360" s="27" t="s">
        <v>31</v>
      </c>
      <c r="C360" s="28">
        <v>261300</v>
      </c>
      <c r="D360" s="29" t="s">
        <v>612</v>
      </c>
      <c r="E360" s="30" t="s">
        <v>35</v>
      </c>
      <c r="F360" s="31">
        <v>42.2</v>
      </c>
      <c r="G360" s="32">
        <v>1</v>
      </c>
      <c r="H360" s="33">
        <v>42.2</v>
      </c>
      <c r="I360" s="34">
        <f t="shared" ref="I360:J361" si="77">TRUNC((N360*$O$9),2)</f>
        <v>1.59</v>
      </c>
      <c r="J360" s="34">
        <f t="shared" si="77"/>
        <v>7.13</v>
      </c>
      <c r="K360" s="34">
        <f>TRUNC(F360*($I360+$J360),2)</f>
        <v>367.98</v>
      </c>
      <c r="L360" s="35">
        <f>TRUNC(H360*($I360+$J360),2)</f>
        <v>367.98</v>
      </c>
      <c r="N360" s="37">
        <v>2.0499999999999998</v>
      </c>
      <c r="O360" s="37">
        <v>9.15</v>
      </c>
    </row>
    <row r="361" spans="1:15" x14ac:dyDescent="0.25">
      <c r="A361" s="26" t="s">
        <v>618</v>
      </c>
      <c r="B361" s="27" t="s">
        <v>31</v>
      </c>
      <c r="C361" s="28">
        <v>261001</v>
      </c>
      <c r="D361" s="29" t="s">
        <v>619</v>
      </c>
      <c r="E361" s="30" t="s">
        <v>35</v>
      </c>
      <c r="F361" s="31">
        <v>42.2</v>
      </c>
      <c r="G361" s="32">
        <v>1</v>
      </c>
      <c r="H361" s="33">
        <v>42.2</v>
      </c>
      <c r="I361" s="34">
        <f t="shared" si="77"/>
        <v>3.54</v>
      </c>
      <c r="J361" s="34">
        <f t="shared" si="77"/>
        <v>5.8</v>
      </c>
      <c r="K361" s="34">
        <f>TRUNC(F361*($I361+$J361),2)</f>
        <v>394.14</v>
      </c>
      <c r="L361" s="35">
        <f>TRUNC(H361*($I361+$J361),2)</f>
        <v>394.14</v>
      </c>
      <c r="N361" s="37">
        <v>4.54</v>
      </c>
      <c r="O361" s="37">
        <v>7.44</v>
      </c>
    </row>
    <row r="362" spans="1:15" ht="13.5" x14ac:dyDescent="0.2">
      <c r="A362" s="49" t="s">
        <v>620</v>
      </c>
      <c r="B362" s="50"/>
      <c r="C362" s="50"/>
      <c r="D362" s="51" t="s">
        <v>621</v>
      </c>
      <c r="E362" s="50"/>
      <c r="F362" s="50"/>
      <c r="G362" s="50"/>
      <c r="H362" s="50"/>
      <c r="I362" s="52"/>
      <c r="J362" s="52"/>
      <c r="K362" s="53">
        <f t="shared" si="70"/>
        <v>626.66999999999996</v>
      </c>
      <c r="L362" s="54">
        <f t="shared" si="70"/>
        <v>626.66999999999996</v>
      </c>
      <c r="N362" s="46"/>
      <c r="O362" s="46"/>
    </row>
    <row r="363" spans="1:15" x14ac:dyDescent="0.25">
      <c r="A363" s="26" t="s">
        <v>622</v>
      </c>
      <c r="B363" s="27" t="s">
        <v>31</v>
      </c>
      <c r="C363" s="28">
        <v>261000</v>
      </c>
      <c r="D363" s="29" t="s">
        <v>316</v>
      </c>
      <c r="E363" s="30" t="s">
        <v>35</v>
      </c>
      <c r="F363" s="31">
        <v>61.02</v>
      </c>
      <c r="G363" s="32">
        <v>1</v>
      </c>
      <c r="H363" s="33">
        <v>61.02</v>
      </c>
      <c r="I363" s="34">
        <f>TRUNC((N363*$O$9),2)</f>
        <v>4.4400000000000004</v>
      </c>
      <c r="J363" s="34">
        <f>TRUNC((O363*$O$9),2)</f>
        <v>5.83</v>
      </c>
      <c r="K363" s="34">
        <f>TRUNC(F363*($I363+$J363),2)</f>
        <v>626.66999999999996</v>
      </c>
      <c r="L363" s="35">
        <f>TRUNC(H363*($I363+$J363),2)</f>
        <v>626.66999999999996</v>
      </c>
      <c r="N363" s="37">
        <v>5.7</v>
      </c>
      <c r="O363" s="37">
        <v>7.48</v>
      </c>
    </row>
    <row r="364" spans="1:15" ht="13.5" x14ac:dyDescent="0.2">
      <c r="A364" s="49" t="s">
        <v>623</v>
      </c>
      <c r="B364" s="50"/>
      <c r="C364" s="50"/>
      <c r="D364" s="51" t="s">
        <v>624</v>
      </c>
      <c r="E364" s="50"/>
      <c r="F364" s="50"/>
      <c r="G364" s="50"/>
      <c r="H364" s="50"/>
      <c r="I364" s="52"/>
      <c r="J364" s="52"/>
      <c r="K364" s="53">
        <f t="shared" si="70"/>
        <v>1693.66</v>
      </c>
      <c r="L364" s="54">
        <f t="shared" si="70"/>
        <v>1693.66</v>
      </c>
      <c r="N364" s="46"/>
      <c r="O364" s="46"/>
    </row>
    <row r="365" spans="1:15" x14ac:dyDescent="0.25">
      <c r="A365" s="26" t="s">
        <v>625</v>
      </c>
      <c r="B365" s="27" t="s">
        <v>31</v>
      </c>
      <c r="C365" s="28">
        <v>261609</v>
      </c>
      <c r="D365" s="29" t="s">
        <v>320</v>
      </c>
      <c r="E365" s="30" t="s">
        <v>35</v>
      </c>
      <c r="F365" s="31">
        <v>152.72</v>
      </c>
      <c r="G365" s="32">
        <v>1</v>
      </c>
      <c r="H365" s="33">
        <v>152.72</v>
      </c>
      <c r="I365" s="34">
        <f>TRUNC((N365*$O$9),2)</f>
        <v>8.19</v>
      </c>
      <c r="J365" s="34">
        <f>TRUNC((O365*$O$9),2)</f>
        <v>2.9</v>
      </c>
      <c r="K365" s="34">
        <f>TRUNC(F365*($I365+$J365),2)</f>
        <v>1693.66</v>
      </c>
      <c r="L365" s="35">
        <f>TRUNC(H365*($I365+$J365),2)</f>
        <v>1693.66</v>
      </c>
      <c r="N365" s="37">
        <v>10.51</v>
      </c>
      <c r="O365" s="37">
        <v>3.72</v>
      </c>
    </row>
    <row r="366" spans="1:15" ht="13.5" x14ac:dyDescent="0.2">
      <c r="A366" s="49" t="s">
        <v>626</v>
      </c>
      <c r="B366" s="50"/>
      <c r="C366" s="50"/>
      <c r="D366" s="51" t="s">
        <v>331</v>
      </c>
      <c r="E366" s="50"/>
      <c r="F366" s="50"/>
      <c r="G366" s="50"/>
      <c r="H366" s="50"/>
      <c r="I366" s="52"/>
      <c r="J366" s="52"/>
      <c r="K366" s="53">
        <f t="shared" si="70"/>
        <v>279.02999999999997</v>
      </c>
      <c r="L366" s="54">
        <f t="shared" si="70"/>
        <v>279.02999999999997</v>
      </c>
      <c r="N366" s="46"/>
      <c r="O366" s="46"/>
    </row>
    <row r="367" spans="1:15" x14ac:dyDescent="0.25">
      <c r="A367" s="26" t="s">
        <v>627</v>
      </c>
      <c r="B367" s="27" t="s">
        <v>31</v>
      </c>
      <c r="C367" s="28">
        <v>261703</v>
      </c>
      <c r="D367" s="29" t="s">
        <v>333</v>
      </c>
      <c r="E367" s="30" t="s">
        <v>35</v>
      </c>
      <c r="F367" s="31">
        <v>28.56</v>
      </c>
      <c r="G367" s="32">
        <v>1</v>
      </c>
      <c r="H367" s="33">
        <v>28.56</v>
      </c>
      <c r="I367" s="34">
        <f>TRUNC((N367*$O$9),2)</f>
        <v>3.22</v>
      </c>
      <c r="J367" s="34">
        <f>TRUNC((O367*$O$9),2)</f>
        <v>6.55</v>
      </c>
      <c r="K367" s="34">
        <f>TRUNC(F367*($I367+$J367),2)</f>
        <v>279.02999999999997</v>
      </c>
      <c r="L367" s="35">
        <f>TRUNC(H367*($I367+$J367),2)</f>
        <v>279.02999999999997</v>
      </c>
      <c r="N367" s="37">
        <v>4.13</v>
      </c>
      <c r="O367" s="37">
        <v>8.4</v>
      </c>
    </row>
    <row r="368" spans="1:15" x14ac:dyDescent="0.2">
      <c r="A368" s="20" t="s">
        <v>628</v>
      </c>
      <c r="B368" s="21"/>
      <c r="C368" s="21"/>
      <c r="D368" s="22" t="s">
        <v>52</v>
      </c>
      <c r="E368" s="21"/>
      <c r="F368" s="21"/>
      <c r="G368" s="21"/>
      <c r="H368" s="21"/>
      <c r="I368" s="23"/>
      <c r="J368" s="23"/>
      <c r="K368" s="24">
        <f>TRUNC(SUM(K369:K371),2)</f>
        <v>2995.47</v>
      </c>
      <c r="L368" s="25">
        <f>TRUNC(SUM(L369:L371),2)</f>
        <v>2995.47</v>
      </c>
      <c r="N368" s="46"/>
      <c r="O368" s="46"/>
    </row>
    <row r="369" spans="1:15" x14ac:dyDescent="0.25">
      <c r="A369" s="26" t="s">
        <v>629</v>
      </c>
      <c r="B369" s="27" t="s">
        <v>31</v>
      </c>
      <c r="C369" s="28">
        <v>271608</v>
      </c>
      <c r="D369" s="29" t="s">
        <v>630</v>
      </c>
      <c r="E369" s="30" t="s">
        <v>35</v>
      </c>
      <c r="F369" s="31">
        <v>1.1000000000000001</v>
      </c>
      <c r="G369" s="32">
        <v>1</v>
      </c>
      <c r="H369" s="33">
        <v>1.1000000000000001</v>
      </c>
      <c r="I369" s="34">
        <f t="shared" ref="I369:J371" si="78">TRUNC((N369*$O$9),2)</f>
        <v>344.73</v>
      </c>
      <c r="J369" s="34">
        <f t="shared" si="78"/>
        <v>37.43</v>
      </c>
      <c r="K369" s="34">
        <f>TRUNC(F369*($I369+$J369),2)</f>
        <v>420.37</v>
      </c>
      <c r="L369" s="35">
        <f>TRUNC(H369*($I369+$J369),2)</f>
        <v>420.37</v>
      </c>
      <c r="N369" s="37">
        <v>441.97</v>
      </c>
      <c r="O369" s="37">
        <v>47.99</v>
      </c>
    </row>
    <row r="370" spans="1:15" ht="25.5" x14ac:dyDescent="0.25">
      <c r="A370" s="26" t="s">
        <v>631</v>
      </c>
      <c r="B370" s="27" t="s">
        <v>31</v>
      </c>
      <c r="C370" s="28">
        <v>271303</v>
      </c>
      <c r="D370" s="29" t="s">
        <v>632</v>
      </c>
      <c r="E370" s="30" t="s">
        <v>50</v>
      </c>
      <c r="F370" s="31">
        <v>9.4499999999999993</v>
      </c>
      <c r="G370" s="32">
        <v>1</v>
      </c>
      <c r="H370" s="33">
        <v>9.4499999999999993</v>
      </c>
      <c r="I370" s="34">
        <f t="shared" si="78"/>
        <v>159.68</v>
      </c>
      <c r="J370" s="34">
        <f t="shared" si="78"/>
        <v>80.97</v>
      </c>
      <c r="K370" s="34">
        <f>TRUNC(F370*($I370+$J370),2)</f>
        <v>2274.14</v>
      </c>
      <c r="L370" s="35">
        <f>TRUNC(H370*($I370+$J370),2)</f>
        <v>2274.14</v>
      </c>
      <c r="N370" s="37">
        <v>204.73</v>
      </c>
      <c r="O370" s="37">
        <v>103.82</v>
      </c>
    </row>
    <row r="371" spans="1:15" x14ac:dyDescent="0.25">
      <c r="A371" s="26" t="s">
        <v>633</v>
      </c>
      <c r="B371" s="27" t="s">
        <v>31</v>
      </c>
      <c r="C371" s="28">
        <v>270501</v>
      </c>
      <c r="D371" s="29" t="s">
        <v>54</v>
      </c>
      <c r="E371" s="30" t="s">
        <v>35</v>
      </c>
      <c r="F371" s="31">
        <v>114</v>
      </c>
      <c r="G371" s="32">
        <v>1</v>
      </c>
      <c r="H371" s="33">
        <v>114</v>
      </c>
      <c r="I371" s="34">
        <f t="shared" si="78"/>
        <v>1.19</v>
      </c>
      <c r="J371" s="34">
        <f t="shared" si="78"/>
        <v>1.45</v>
      </c>
      <c r="K371" s="34">
        <f>TRUNC(F371*($I371+$J371),2)</f>
        <v>300.95999999999998</v>
      </c>
      <c r="L371" s="35">
        <f>TRUNC(H371*($I371+$J371),2)</f>
        <v>300.95999999999998</v>
      </c>
      <c r="N371" s="37">
        <v>1.53</v>
      </c>
      <c r="O371" s="37">
        <v>1.87</v>
      </c>
    </row>
    <row r="372" spans="1:15" ht="25.5" x14ac:dyDescent="0.25">
      <c r="A372" s="11">
        <v>7</v>
      </c>
      <c r="B372" s="71"/>
      <c r="C372" s="71"/>
      <c r="D372" s="72" t="s">
        <v>634</v>
      </c>
      <c r="E372" s="14" t="s">
        <v>27</v>
      </c>
      <c r="F372" s="15">
        <v>1</v>
      </c>
      <c r="G372" s="16">
        <v>1</v>
      </c>
      <c r="H372" s="71"/>
      <c r="I372" s="73"/>
      <c r="J372" s="73"/>
      <c r="K372" s="18">
        <f t="shared" si="70"/>
        <v>579.96</v>
      </c>
      <c r="L372" s="19">
        <f t="shared" si="70"/>
        <v>579.96</v>
      </c>
      <c r="N372" s="74"/>
      <c r="O372" s="74"/>
    </row>
    <row r="373" spans="1:15" x14ac:dyDescent="0.2">
      <c r="A373" s="20" t="s">
        <v>635</v>
      </c>
      <c r="B373" s="21"/>
      <c r="C373" s="21"/>
      <c r="D373" s="22" t="s">
        <v>80</v>
      </c>
      <c r="E373" s="21"/>
      <c r="F373" s="21"/>
      <c r="G373" s="21"/>
      <c r="H373" s="21"/>
      <c r="I373" s="23"/>
      <c r="J373" s="23"/>
      <c r="K373" s="24">
        <f>TRUNC(SUM(K374:K380),2)</f>
        <v>579.96</v>
      </c>
      <c r="L373" s="25">
        <f>TRUNC(SUM(L374:L380),2)</f>
        <v>579.96</v>
      </c>
      <c r="N373" s="46"/>
      <c r="O373" s="46"/>
    </row>
    <row r="374" spans="1:15" x14ac:dyDescent="0.25">
      <c r="A374" s="26" t="s">
        <v>636</v>
      </c>
      <c r="B374" s="27" t="s">
        <v>31</v>
      </c>
      <c r="C374" s="28">
        <v>41004</v>
      </c>
      <c r="D374" s="29" t="s">
        <v>82</v>
      </c>
      <c r="E374" s="30" t="s">
        <v>83</v>
      </c>
      <c r="F374" s="31">
        <v>15.91</v>
      </c>
      <c r="G374" s="32">
        <v>1</v>
      </c>
      <c r="H374" s="33">
        <v>15.91</v>
      </c>
      <c r="I374" s="34">
        <f t="shared" ref="I374:J380" si="79">TRUNC((N374*$O$9),2)</f>
        <v>1.45</v>
      </c>
      <c r="J374" s="34">
        <f t="shared" si="79"/>
        <v>0</v>
      </c>
      <c r="K374" s="34">
        <f t="shared" ref="K374:K380" si="80">TRUNC(F374*($I374+$J374),2)</f>
        <v>23.06</v>
      </c>
      <c r="L374" s="35">
        <f t="shared" ref="L374:L380" si="81">TRUNC(H374*($I374+$J374),2)</f>
        <v>23.06</v>
      </c>
      <c r="N374" s="37">
        <v>1.87</v>
      </c>
      <c r="O374" s="37">
        <v>0</v>
      </c>
    </row>
    <row r="375" spans="1:15" x14ac:dyDescent="0.25">
      <c r="A375" s="26" t="s">
        <v>637</v>
      </c>
      <c r="B375" s="27" t="s">
        <v>31</v>
      </c>
      <c r="C375" s="28">
        <v>41005</v>
      </c>
      <c r="D375" s="29" t="s">
        <v>85</v>
      </c>
      <c r="E375" s="30" t="s">
        <v>83</v>
      </c>
      <c r="F375" s="31">
        <v>15.91</v>
      </c>
      <c r="G375" s="32">
        <v>1</v>
      </c>
      <c r="H375" s="33">
        <v>15.91</v>
      </c>
      <c r="I375" s="34">
        <f t="shared" si="79"/>
        <v>1.0900000000000001</v>
      </c>
      <c r="J375" s="34">
        <f t="shared" si="79"/>
        <v>0</v>
      </c>
      <c r="K375" s="34">
        <f t="shared" si="80"/>
        <v>17.34</v>
      </c>
      <c r="L375" s="35">
        <f t="shared" si="81"/>
        <v>17.34</v>
      </c>
      <c r="N375" s="37">
        <v>1.4</v>
      </c>
      <c r="O375" s="37">
        <v>0</v>
      </c>
    </row>
    <row r="376" spans="1:15" x14ac:dyDescent="0.25">
      <c r="A376" s="26" t="s">
        <v>638</v>
      </c>
      <c r="B376" s="27" t="s">
        <v>31</v>
      </c>
      <c r="C376" s="28">
        <v>41012</v>
      </c>
      <c r="D376" s="29" t="s">
        <v>87</v>
      </c>
      <c r="E376" s="30" t="s">
        <v>83</v>
      </c>
      <c r="F376" s="31">
        <v>15.91</v>
      </c>
      <c r="G376" s="32">
        <v>1</v>
      </c>
      <c r="H376" s="33">
        <v>15.91</v>
      </c>
      <c r="I376" s="34">
        <f t="shared" si="79"/>
        <v>3.9</v>
      </c>
      <c r="J376" s="34">
        <f t="shared" si="79"/>
        <v>0</v>
      </c>
      <c r="K376" s="34">
        <f t="shared" si="80"/>
        <v>62.04</v>
      </c>
      <c r="L376" s="35">
        <f t="shared" si="81"/>
        <v>62.04</v>
      </c>
      <c r="N376" s="37">
        <v>5</v>
      </c>
      <c r="O376" s="37">
        <v>0</v>
      </c>
    </row>
    <row r="377" spans="1:15" x14ac:dyDescent="0.25">
      <c r="A377" s="26" t="s">
        <v>639</v>
      </c>
      <c r="B377" s="27" t="s">
        <v>31</v>
      </c>
      <c r="C377" s="28">
        <v>41006</v>
      </c>
      <c r="D377" s="29" t="s">
        <v>89</v>
      </c>
      <c r="E377" s="30" t="s">
        <v>90</v>
      </c>
      <c r="F377" s="31">
        <v>79.55</v>
      </c>
      <c r="G377" s="32">
        <v>1</v>
      </c>
      <c r="H377" s="33">
        <v>79.55</v>
      </c>
      <c r="I377" s="34">
        <f t="shared" si="79"/>
        <v>2.09</v>
      </c>
      <c r="J377" s="34">
        <f t="shared" si="79"/>
        <v>0</v>
      </c>
      <c r="K377" s="34">
        <f t="shared" si="80"/>
        <v>166.25</v>
      </c>
      <c r="L377" s="35">
        <f t="shared" si="81"/>
        <v>166.25</v>
      </c>
      <c r="N377" s="37">
        <v>2.68</v>
      </c>
      <c r="O377" s="37">
        <v>0</v>
      </c>
    </row>
    <row r="378" spans="1:15" x14ac:dyDescent="0.25">
      <c r="A378" s="26" t="s">
        <v>640</v>
      </c>
      <c r="B378" s="27" t="s">
        <v>31</v>
      </c>
      <c r="C378" s="28">
        <v>41009</v>
      </c>
      <c r="D378" s="29" t="s">
        <v>92</v>
      </c>
      <c r="E378" s="30" t="s">
        <v>83</v>
      </c>
      <c r="F378" s="31">
        <v>12.73</v>
      </c>
      <c r="G378" s="32">
        <v>1</v>
      </c>
      <c r="H378" s="33">
        <v>12.73</v>
      </c>
      <c r="I378" s="34">
        <f t="shared" si="79"/>
        <v>1.46</v>
      </c>
      <c r="J378" s="34">
        <f t="shared" si="79"/>
        <v>0</v>
      </c>
      <c r="K378" s="34">
        <f t="shared" si="80"/>
        <v>18.579999999999998</v>
      </c>
      <c r="L378" s="35">
        <f t="shared" si="81"/>
        <v>18.579999999999998</v>
      </c>
      <c r="N378" s="37">
        <v>1.88</v>
      </c>
      <c r="O378" s="37">
        <v>0</v>
      </c>
    </row>
    <row r="379" spans="1:15" ht="25.5" x14ac:dyDescent="0.25">
      <c r="A379" s="26" t="s">
        <v>641</v>
      </c>
      <c r="B379" s="27" t="s">
        <v>31</v>
      </c>
      <c r="C379" s="28">
        <v>41140</v>
      </c>
      <c r="D379" s="29" t="s">
        <v>94</v>
      </c>
      <c r="E379" s="30" t="s">
        <v>35</v>
      </c>
      <c r="F379" s="31">
        <v>127.26</v>
      </c>
      <c r="G379" s="32">
        <v>1</v>
      </c>
      <c r="H379" s="33">
        <v>127.26</v>
      </c>
      <c r="I379" s="34">
        <f t="shared" si="79"/>
        <v>0</v>
      </c>
      <c r="J379" s="34">
        <f t="shared" si="79"/>
        <v>1.98</v>
      </c>
      <c r="K379" s="34">
        <f t="shared" si="80"/>
        <v>251.97</v>
      </c>
      <c r="L379" s="35">
        <f t="shared" si="81"/>
        <v>251.97</v>
      </c>
      <c r="N379" s="37">
        <v>0</v>
      </c>
      <c r="O379" s="37">
        <v>2.54</v>
      </c>
    </row>
    <row r="380" spans="1:15" x14ac:dyDescent="0.25">
      <c r="A380" s="75" t="s">
        <v>642</v>
      </c>
      <c r="B380" s="76" t="s">
        <v>31</v>
      </c>
      <c r="C380" s="77">
        <v>40905</v>
      </c>
      <c r="D380" s="78" t="s">
        <v>96</v>
      </c>
      <c r="E380" s="79" t="s">
        <v>35</v>
      </c>
      <c r="F380" s="80">
        <v>127.26</v>
      </c>
      <c r="G380" s="81">
        <v>1</v>
      </c>
      <c r="H380" s="82">
        <v>127.26</v>
      </c>
      <c r="I380" s="34">
        <f t="shared" si="79"/>
        <v>0.08</v>
      </c>
      <c r="J380" s="34">
        <f t="shared" si="79"/>
        <v>0.24</v>
      </c>
      <c r="K380" s="34">
        <f t="shared" si="80"/>
        <v>40.72</v>
      </c>
      <c r="L380" s="35">
        <f t="shared" si="81"/>
        <v>40.72</v>
      </c>
      <c r="N380" s="37">
        <v>0.11</v>
      </c>
      <c r="O380" s="37">
        <v>0.31</v>
      </c>
    </row>
    <row r="381" spans="1:15" x14ac:dyDescent="0.25">
      <c r="A381" s="11">
        <v>8</v>
      </c>
      <c r="B381" s="71"/>
      <c r="C381" s="71"/>
      <c r="D381" s="13" t="s">
        <v>643</v>
      </c>
      <c r="E381" s="14" t="s">
        <v>27</v>
      </c>
      <c r="F381" s="16">
        <v>1</v>
      </c>
      <c r="G381" s="16">
        <v>1</v>
      </c>
      <c r="H381" s="71"/>
      <c r="I381" s="73"/>
      <c r="J381" s="73"/>
      <c r="K381" s="18">
        <f>TRUNC(SUM(K382,K384,K386,K390,K405,K437,K465,K471,K474,K476,K481,K486,K488,K493,K496,K506,K526),2)</f>
        <v>152675.56</v>
      </c>
      <c r="L381" s="19">
        <f>TRUNC(SUM(L382,L384,L386,L390,L405,L437,L465,L471,L474,L476,L481,L486,L488,L493,L496,L506,L526),2)</f>
        <v>152675.56</v>
      </c>
      <c r="N381" s="74"/>
      <c r="O381" s="74"/>
    </row>
    <row r="382" spans="1:15" x14ac:dyDescent="0.2">
      <c r="A382" s="20" t="s">
        <v>644</v>
      </c>
      <c r="B382" s="21"/>
      <c r="C382" s="21"/>
      <c r="D382" s="22" t="s">
        <v>29</v>
      </c>
      <c r="E382" s="21"/>
      <c r="F382" s="21"/>
      <c r="G382" s="21"/>
      <c r="H382" s="21"/>
      <c r="I382" s="23"/>
      <c r="J382" s="23"/>
      <c r="K382" s="24">
        <f t="shared" si="70"/>
        <v>502.67</v>
      </c>
      <c r="L382" s="25">
        <f t="shared" si="70"/>
        <v>502.67</v>
      </c>
      <c r="N382" s="46"/>
      <c r="O382" s="46"/>
    </row>
    <row r="383" spans="1:15" ht="25.5" x14ac:dyDescent="0.25">
      <c r="A383" s="38" t="s">
        <v>645</v>
      </c>
      <c r="B383" s="39" t="s">
        <v>31</v>
      </c>
      <c r="C383" s="40">
        <v>20701</v>
      </c>
      <c r="D383" s="29" t="s">
        <v>100</v>
      </c>
      <c r="E383" s="41" t="s">
        <v>35</v>
      </c>
      <c r="F383" s="43">
        <v>127.26</v>
      </c>
      <c r="G383" s="43">
        <v>1</v>
      </c>
      <c r="H383" s="44">
        <v>127.26</v>
      </c>
      <c r="I383" s="34">
        <f>TRUNC((N383*$O$9),2)</f>
        <v>2.77</v>
      </c>
      <c r="J383" s="34">
        <f>TRUNC((O383*$O$9),2)</f>
        <v>1.18</v>
      </c>
      <c r="K383" s="34">
        <f>TRUNC(F383*($I383+$J383),2)</f>
        <v>502.67</v>
      </c>
      <c r="L383" s="35">
        <f>TRUNC(H383*($I383+$J383),2)</f>
        <v>502.67</v>
      </c>
      <c r="N383" s="45">
        <v>3.56</v>
      </c>
      <c r="O383" s="45">
        <v>1.52</v>
      </c>
    </row>
    <row r="384" spans="1:15" x14ac:dyDescent="0.2">
      <c r="A384" s="20" t="s">
        <v>646</v>
      </c>
      <c r="B384" s="21"/>
      <c r="C384" s="21"/>
      <c r="D384" s="22" t="s">
        <v>41</v>
      </c>
      <c r="E384" s="21"/>
      <c r="F384" s="21"/>
      <c r="G384" s="21"/>
      <c r="H384" s="21"/>
      <c r="I384" s="23"/>
      <c r="J384" s="23"/>
      <c r="K384" s="24">
        <f t="shared" si="70"/>
        <v>302.33</v>
      </c>
      <c r="L384" s="25">
        <f t="shared" si="70"/>
        <v>302.33</v>
      </c>
      <c r="N384" s="46"/>
      <c r="O384" s="46"/>
    </row>
    <row r="385" spans="1:15" x14ac:dyDescent="0.25">
      <c r="A385" s="26" t="s">
        <v>647</v>
      </c>
      <c r="B385" s="27" t="s">
        <v>31</v>
      </c>
      <c r="C385" s="28">
        <v>30101</v>
      </c>
      <c r="D385" s="29" t="s">
        <v>103</v>
      </c>
      <c r="E385" s="30" t="s">
        <v>83</v>
      </c>
      <c r="F385" s="32">
        <v>8.9</v>
      </c>
      <c r="G385" s="32">
        <v>1</v>
      </c>
      <c r="H385" s="33">
        <v>8.9</v>
      </c>
      <c r="I385" s="34">
        <f>TRUNC((N385*$O$9),2)</f>
        <v>26.97</v>
      </c>
      <c r="J385" s="34">
        <f>TRUNC((O385*$O$9),2)</f>
        <v>7</v>
      </c>
      <c r="K385" s="34">
        <f>TRUNC(F385*($I385+$J385),2)</f>
        <v>302.33</v>
      </c>
      <c r="L385" s="35">
        <f>TRUNC(H385*($I385+$J385),2)</f>
        <v>302.33</v>
      </c>
      <c r="N385" s="37">
        <v>34.58</v>
      </c>
      <c r="O385" s="37">
        <v>8.98</v>
      </c>
    </row>
    <row r="386" spans="1:15" x14ac:dyDescent="0.2">
      <c r="A386" s="20" t="s">
        <v>648</v>
      </c>
      <c r="B386" s="21"/>
      <c r="C386" s="21"/>
      <c r="D386" s="22" t="s">
        <v>80</v>
      </c>
      <c r="E386" s="21"/>
      <c r="F386" s="21"/>
      <c r="G386" s="21"/>
      <c r="H386" s="21"/>
      <c r="I386" s="23"/>
      <c r="J386" s="23"/>
      <c r="K386" s="24">
        <f t="shared" si="70"/>
        <v>747.01</v>
      </c>
      <c r="L386" s="25">
        <f t="shared" si="70"/>
        <v>747.01</v>
      </c>
      <c r="N386" s="46"/>
      <c r="O386" s="46"/>
    </row>
    <row r="387" spans="1:15" ht="13.5" x14ac:dyDescent="0.2">
      <c r="A387" s="49" t="s">
        <v>649</v>
      </c>
      <c r="B387" s="50"/>
      <c r="C387" s="50"/>
      <c r="D387" s="51" t="s">
        <v>650</v>
      </c>
      <c r="E387" s="50"/>
      <c r="F387" s="50"/>
      <c r="G387" s="50"/>
      <c r="H387" s="50"/>
      <c r="I387" s="52"/>
      <c r="J387" s="52"/>
      <c r="K387" s="53">
        <f>TRUNC(SUM(K388:K389),2)</f>
        <v>747.01</v>
      </c>
      <c r="L387" s="54">
        <f>TRUNC(SUM(L388:L389),2)</f>
        <v>747.01</v>
      </c>
      <c r="N387" s="46"/>
      <c r="O387" s="46"/>
    </row>
    <row r="388" spans="1:15" ht="25.5" x14ac:dyDescent="0.25">
      <c r="A388" s="26" t="s">
        <v>651</v>
      </c>
      <c r="B388" s="27" t="s">
        <v>31</v>
      </c>
      <c r="C388" s="28">
        <v>41140</v>
      </c>
      <c r="D388" s="29" t="s">
        <v>94</v>
      </c>
      <c r="E388" s="30" t="s">
        <v>35</v>
      </c>
      <c r="F388" s="32">
        <v>127.26</v>
      </c>
      <c r="G388" s="32">
        <v>1</v>
      </c>
      <c r="H388" s="33">
        <v>127.26</v>
      </c>
      <c r="I388" s="34">
        <f t="shared" ref="I388:J389" si="82">TRUNC((N388*$O$9),2)</f>
        <v>0</v>
      </c>
      <c r="J388" s="34">
        <f t="shared" si="82"/>
        <v>1.98</v>
      </c>
      <c r="K388" s="34">
        <f>TRUNC(F388*($I388+$J388),2)</f>
        <v>251.97</v>
      </c>
      <c r="L388" s="35">
        <f>TRUNC(H388*($I388+$J388),2)</f>
        <v>251.97</v>
      </c>
      <c r="N388" s="37">
        <v>0</v>
      </c>
      <c r="O388" s="37">
        <v>2.54</v>
      </c>
    </row>
    <row r="389" spans="1:15" x14ac:dyDescent="0.25">
      <c r="A389" s="26" t="s">
        <v>652</v>
      </c>
      <c r="B389" s="27" t="s">
        <v>31</v>
      </c>
      <c r="C389" s="28">
        <v>41002</v>
      </c>
      <c r="D389" s="29" t="s">
        <v>122</v>
      </c>
      <c r="E389" s="30" t="s">
        <v>35</v>
      </c>
      <c r="F389" s="32">
        <v>127.26</v>
      </c>
      <c r="G389" s="32">
        <v>1</v>
      </c>
      <c r="H389" s="33">
        <v>127.26</v>
      </c>
      <c r="I389" s="34">
        <f t="shared" si="82"/>
        <v>0</v>
      </c>
      <c r="J389" s="34">
        <f t="shared" si="82"/>
        <v>3.89</v>
      </c>
      <c r="K389" s="34">
        <f>TRUNC(F389*($I389+$J389),2)</f>
        <v>495.04</v>
      </c>
      <c r="L389" s="35">
        <f>TRUNC(H389*($I389+$J389),2)</f>
        <v>495.04</v>
      </c>
      <c r="N389" s="37">
        <v>0</v>
      </c>
      <c r="O389" s="37">
        <v>4.99</v>
      </c>
    </row>
    <row r="390" spans="1:15" x14ac:dyDescent="0.2">
      <c r="A390" s="20" t="s">
        <v>653</v>
      </c>
      <c r="B390" s="21"/>
      <c r="C390" s="21"/>
      <c r="D390" s="22" t="s">
        <v>47</v>
      </c>
      <c r="E390" s="21"/>
      <c r="F390" s="21"/>
      <c r="G390" s="21"/>
      <c r="H390" s="21"/>
      <c r="I390" s="23"/>
      <c r="J390" s="23"/>
      <c r="K390" s="24">
        <f>TRUNC(SUM(K391,K395,K403),2)</f>
        <v>11744.09</v>
      </c>
      <c r="L390" s="25">
        <f>TRUNC(SUM(L391,L395,L403),2)</f>
        <v>11744.09</v>
      </c>
      <c r="N390" s="46"/>
      <c r="O390" s="46"/>
    </row>
    <row r="391" spans="1:15" ht="13.5" x14ac:dyDescent="0.2">
      <c r="A391" s="49" t="s">
        <v>654</v>
      </c>
      <c r="B391" s="50"/>
      <c r="C391" s="50"/>
      <c r="D391" s="51" t="s">
        <v>125</v>
      </c>
      <c r="E391" s="50"/>
      <c r="F391" s="50"/>
      <c r="G391" s="50"/>
      <c r="H391" s="50"/>
      <c r="I391" s="52"/>
      <c r="J391" s="52"/>
      <c r="K391" s="53">
        <f>TRUNC(SUM(K392:K394),2)</f>
        <v>8357.5300000000007</v>
      </c>
      <c r="L391" s="54">
        <f>TRUNC(SUM(L392:L394),2)</f>
        <v>8357.5300000000007</v>
      </c>
      <c r="N391" s="46"/>
      <c r="O391" s="46"/>
    </row>
    <row r="392" spans="1:15" x14ac:dyDescent="0.25">
      <c r="A392" s="26" t="s">
        <v>655</v>
      </c>
      <c r="B392" s="27" t="s">
        <v>31</v>
      </c>
      <c r="C392" s="28">
        <v>50302</v>
      </c>
      <c r="D392" s="29" t="s">
        <v>127</v>
      </c>
      <c r="E392" s="30" t="s">
        <v>50</v>
      </c>
      <c r="F392" s="32">
        <v>87</v>
      </c>
      <c r="G392" s="32">
        <v>1</v>
      </c>
      <c r="H392" s="33">
        <v>87</v>
      </c>
      <c r="I392" s="34">
        <f t="shared" ref="I392:J394" si="83">TRUNC((N392*$O$9),2)</f>
        <v>25.7</v>
      </c>
      <c r="J392" s="34">
        <f t="shared" si="83"/>
        <v>27.31</v>
      </c>
      <c r="K392" s="34">
        <f>TRUNC(F392*($I392+$J392),2)</f>
        <v>4611.87</v>
      </c>
      <c r="L392" s="35">
        <f>TRUNC(H392*($I392+$J392),2)</f>
        <v>4611.87</v>
      </c>
      <c r="N392" s="37">
        <v>32.950000000000003</v>
      </c>
      <c r="O392" s="37">
        <v>35.020000000000003</v>
      </c>
    </row>
    <row r="393" spans="1:15" x14ac:dyDescent="0.25">
      <c r="A393" s="26" t="s">
        <v>656</v>
      </c>
      <c r="B393" s="27" t="s">
        <v>129</v>
      </c>
      <c r="C393" s="28">
        <v>95577</v>
      </c>
      <c r="D393" s="29" t="s">
        <v>130</v>
      </c>
      <c r="E393" s="30" t="s">
        <v>131</v>
      </c>
      <c r="F393" s="32">
        <v>291</v>
      </c>
      <c r="G393" s="32">
        <v>1</v>
      </c>
      <c r="H393" s="33">
        <v>291</v>
      </c>
      <c r="I393" s="34">
        <f t="shared" si="83"/>
        <v>7.96</v>
      </c>
      <c r="J393" s="34">
        <f t="shared" si="83"/>
        <v>0.7</v>
      </c>
      <c r="K393" s="34">
        <f>TRUNC(F393*($I393+$J393),2)</f>
        <v>2520.06</v>
      </c>
      <c r="L393" s="35">
        <f>TRUNC(H393*($I393+$J393),2)</f>
        <v>2520.06</v>
      </c>
      <c r="N393" s="37">
        <v>10.210000000000001</v>
      </c>
      <c r="O393" s="37">
        <v>0.9</v>
      </c>
    </row>
    <row r="394" spans="1:15" x14ac:dyDescent="0.25">
      <c r="A394" s="26" t="s">
        <v>657</v>
      </c>
      <c r="B394" s="27" t="s">
        <v>31</v>
      </c>
      <c r="C394" s="28">
        <v>52014</v>
      </c>
      <c r="D394" s="29" t="s">
        <v>133</v>
      </c>
      <c r="E394" s="30" t="s">
        <v>131</v>
      </c>
      <c r="F394" s="32">
        <v>97.27</v>
      </c>
      <c r="G394" s="32">
        <v>1</v>
      </c>
      <c r="H394" s="33">
        <v>97.27</v>
      </c>
      <c r="I394" s="34">
        <f t="shared" si="83"/>
        <v>10.67</v>
      </c>
      <c r="J394" s="34">
        <f t="shared" si="83"/>
        <v>1.93</v>
      </c>
      <c r="K394" s="34">
        <f>TRUNC(F394*($I394+$J394),2)</f>
        <v>1225.5999999999999</v>
      </c>
      <c r="L394" s="35">
        <f>TRUNC(H394*($I394+$J394),2)</f>
        <v>1225.5999999999999</v>
      </c>
      <c r="N394" s="37">
        <v>13.68</v>
      </c>
      <c r="O394" s="37">
        <v>2.48</v>
      </c>
    </row>
    <row r="395" spans="1:15" ht="13.5" x14ac:dyDescent="0.2">
      <c r="A395" s="49" t="s">
        <v>658</v>
      </c>
      <c r="B395" s="50"/>
      <c r="C395" s="50"/>
      <c r="D395" s="51" t="s">
        <v>135</v>
      </c>
      <c r="E395" s="50"/>
      <c r="F395" s="50"/>
      <c r="G395" s="50"/>
      <c r="H395" s="50"/>
      <c r="I395" s="52"/>
      <c r="J395" s="52"/>
      <c r="K395" s="53">
        <f>TRUNC(SUM(K396:K402),2)</f>
        <v>3320.62</v>
      </c>
      <c r="L395" s="54">
        <f>TRUNC(SUM(L396:L402),2)</f>
        <v>3320.62</v>
      </c>
      <c r="N395" s="46"/>
      <c r="O395" s="46"/>
    </row>
    <row r="396" spans="1:15" x14ac:dyDescent="0.25">
      <c r="A396" s="26" t="s">
        <v>659</v>
      </c>
      <c r="B396" s="27" t="s">
        <v>31</v>
      </c>
      <c r="C396" s="28">
        <v>50901</v>
      </c>
      <c r="D396" s="29" t="s">
        <v>137</v>
      </c>
      <c r="E396" s="30" t="s">
        <v>83</v>
      </c>
      <c r="F396" s="32">
        <v>4.79</v>
      </c>
      <c r="G396" s="32">
        <v>1</v>
      </c>
      <c r="H396" s="33">
        <v>4.79</v>
      </c>
      <c r="I396" s="34">
        <f t="shared" ref="I396:J402" si="84">TRUNC((N396*$O$9),2)</f>
        <v>0</v>
      </c>
      <c r="J396" s="34">
        <f t="shared" si="84"/>
        <v>31.6</v>
      </c>
      <c r="K396" s="34">
        <f t="shared" ref="K396:K402" si="85">TRUNC(F396*($I396+$J396),2)</f>
        <v>151.36000000000001</v>
      </c>
      <c r="L396" s="35">
        <f t="shared" ref="L396:L402" si="86">TRUNC(H396*($I396+$J396),2)</f>
        <v>151.36000000000001</v>
      </c>
      <c r="N396" s="37">
        <v>0</v>
      </c>
      <c r="O396" s="37">
        <v>40.520000000000003</v>
      </c>
    </row>
    <row r="397" spans="1:15" x14ac:dyDescent="0.25">
      <c r="A397" s="26" t="s">
        <v>660</v>
      </c>
      <c r="B397" s="27" t="s">
        <v>31</v>
      </c>
      <c r="C397" s="28">
        <v>50902</v>
      </c>
      <c r="D397" s="29" t="s">
        <v>139</v>
      </c>
      <c r="E397" s="30" t="s">
        <v>35</v>
      </c>
      <c r="F397" s="32">
        <v>8.4600000000000009</v>
      </c>
      <c r="G397" s="32">
        <v>1</v>
      </c>
      <c r="H397" s="33">
        <v>8.4600000000000009</v>
      </c>
      <c r="I397" s="34">
        <f t="shared" si="84"/>
        <v>0</v>
      </c>
      <c r="J397" s="34">
        <f t="shared" si="84"/>
        <v>3.89</v>
      </c>
      <c r="K397" s="34">
        <f t="shared" si="85"/>
        <v>32.9</v>
      </c>
      <c r="L397" s="35">
        <f t="shared" si="86"/>
        <v>32.9</v>
      </c>
      <c r="N397" s="37">
        <v>0</v>
      </c>
      <c r="O397" s="37">
        <v>4.99</v>
      </c>
    </row>
    <row r="398" spans="1:15" ht="25.5" x14ac:dyDescent="0.25">
      <c r="A398" s="26" t="s">
        <v>661</v>
      </c>
      <c r="B398" s="27" t="s">
        <v>129</v>
      </c>
      <c r="C398" s="28">
        <v>96616</v>
      </c>
      <c r="D398" s="29" t="s">
        <v>141</v>
      </c>
      <c r="E398" s="30" t="s">
        <v>83</v>
      </c>
      <c r="F398" s="32">
        <v>0.42</v>
      </c>
      <c r="G398" s="32">
        <v>1</v>
      </c>
      <c r="H398" s="33">
        <v>0.42</v>
      </c>
      <c r="I398" s="34">
        <f t="shared" si="84"/>
        <v>334.94</v>
      </c>
      <c r="J398" s="34">
        <f t="shared" si="84"/>
        <v>162.86000000000001</v>
      </c>
      <c r="K398" s="34">
        <f t="shared" si="85"/>
        <v>209.07</v>
      </c>
      <c r="L398" s="35">
        <f t="shared" si="86"/>
        <v>209.07</v>
      </c>
      <c r="N398" s="37">
        <v>429.42</v>
      </c>
      <c r="O398" s="37">
        <v>208.8</v>
      </c>
    </row>
    <row r="399" spans="1:15" ht="25.5" x14ac:dyDescent="0.25">
      <c r="A399" s="26" t="s">
        <v>662</v>
      </c>
      <c r="B399" s="27" t="s">
        <v>129</v>
      </c>
      <c r="C399" s="28">
        <v>94971</v>
      </c>
      <c r="D399" s="29" t="s">
        <v>143</v>
      </c>
      <c r="E399" s="30" t="s">
        <v>83</v>
      </c>
      <c r="F399" s="32">
        <v>4.58</v>
      </c>
      <c r="G399" s="32">
        <v>1</v>
      </c>
      <c r="H399" s="33">
        <v>4.58</v>
      </c>
      <c r="I399" s="34">
        <f t="shared" si="84"/>
        <v>337.06</v>
      </c>
      <c r="J399" s="34">
        <f t="shared" si="84"/>
        <v>35.83</v>
      </c>
      <c r="K399" s="34">
        <f t="shared" si="85"/>
        <v>1707.83</v>
      </c>
      <c r="L399" s="35">
        <f t="shared" si="86"/>
        <v>1707.83</v>
      </c>
      <c r="N399" s="37">
        <v>432.14</v>
      </c>
      <c r="O399" s="37">
        <v>45.94</v>
      </c>
    </row>
    <row r="400" spans="1:15" x14ac:dyDescent="0.25">
      <c r="A400" s="26" t="s">
        <v>663</v>
      </c>
      <c r="B400" s="27" t="s">
        <v>31</v>
      </c>
      <c r="C400" s="28">
        <v>51026</v>
      </c>
      <c r="D400" s="29" t="s">
        <v>145</v>
      </c>
      <c r="E400" s="30" t="s">
        <v>83</v>
      </c>
      <c r="F400" s="32">
        <v>4.58</v>
      </c>
      <c r="G400" s="32">
        <v>1</v>
      </c>
      <c r="H400" s="33">
        <v>4.58</v>
      </c>
      <c r="I400" s="34">
        <f t="shared" si="84"/>
        <v>7.0000000000000007E-2</v>
      </c>
      <c r="J400" s="34">
        <f t="shared" si="84"/>
        <v>29.42</v>
      </c>
      <c r="K400" s="34">
        <f t="shared" si="85"/>
        <v>135.06</v>
      </c>
      <c r="L400" s="35">
        <f t="shared" si="86"/>
        <v>135.06</v>
      </c>
      <c r="N400" s="37">
        <v>0.1</v>
      </c>
      <c r="O400" s="37">
        <v>37.729999999999997</v>
      </c>
    </row>
    <row r="401" spans="1:15" x14ac:dyDescent="0.25">
      <c r="A401" s="26" t="s">
        <v>664</v>
      </c>
      <c r="B401" s="27" t="s">
        <v>31</v>
      </c>
      <c r="C401" s="28">
        <v>52004</v>
      </c>
      <c r="D401" s="29" t="s">
        <v>148</v>
      </c>
      <c r="E401" s="30" t="s">
        <v>131</v>
      </c>
      <c r="F401" s="32">
        <v>30.2</v>
      </c>
      <c r="G401" s="32">
        <v>1</v>
      </c>
      <c r="H401" s="33">
        <v>30.2</v>
      </c>
      <c r="I401" s="34">
        <f t="shared" si="84"/>
        <v>7.85</v>
      </c>
      <c r="J401" s="34">
        <f t="shared" si="84"/>
        <v>2.19</v>
      </c>
      <c r="K401" s="34">
        <f t="shared" si="85"/>
        <v>303.2</v>
      </c>
      <c r="L401" s="35">
        <f t="shared" si="86"/>
        <v>303.2</v>
      </c>
      <c r="N401" s="37">
        <v>10.07</v>
      </c>
      <c r="O401" s="37">
        <v>2.82</v>
      </c>
    </row>
    <row r="402" spans="1:15" x14ac:dyDescent="0.25">
      <c r="A402" s="26" t="s">
        <v>665</v>
      </c>
      <c r="B402" s="27" t="s">
        <v>31</v>
      </c>
      <c r="C402" s="28">
        <v>52014</v>
      </c>
      <c r="D402" s="29" t="s">
        <v>133</v>
      </c>
      <c r="E402" s="30" t="s">
        <v>131</v>
      </c>
      <c r="F402" s="32">
        <v>62</v>
      </c>
      <c r="G402" s="32">
        <v>1</v>
      </c>
      <c r="H402" s="33">
        <v>62</v>
      </c>
      <c r="I402" s="34">
        <f t="shared" si="84"/>
        <v>10.67</v>
      </c>
      <c r="J402" s="34">
        <f t="shared" si="84"/>
        <v>1.93</v>
      </c>
      <c r="K402" s="34">
        <f t="shared" si="85"/>
        <v>781.2</v>
      </c>
      <c r="L402" s="35">
        <f t="shared" si="86"/>
        <v>781.2</v>
      </c>
      <c r="N402" s="37">
        <v>13.68</v>
      </c>
      <c r="O402" s="37">
        <v>2.48</v>
      </c>
    </row>
    <row r="403" spans="1:15" ht="13.5" x14ac:dyDescent="0.2">
      <c r="A403" s="49" t="s">
        <v>666</v>
      </c>
      <c r="B403" s="50"/>
      <c r="C403" s="50"/>
      <c r="D403" s="51" t="s">
        <v>152</v>
      </c>
      <c r="E403" s="50"/>
      <c r="F403" s="50"/>
      <c r="G403" s="50"/>
      <c r="H403" s="50"/>
      <c r="I403" s="52"/>
      <c r="J403" s="52"/>
      <c r="K403" s="53">
        <f t="shared" ref="K403:L435" si="87">TRUNC(SUM(K404),2)</f>
        <v>65.94</v>
      </c>
      <c r="L403" s="54">
        <f t="shared" si="87"/>
        <v>65.94</v>
      </c>
      <c r="N403" s="46"/>
      <c r="O403" s="46"/>
    </row>
    <row r="404" spans="1:15" x14ac:dyDescent="0.25">
      <c r="A404" s="26" t="s">
        <v>667</v>
      </c>
      <c r="B404" s="27" t="s">
        <v>31</v>
      </c>
      <c r="C404" s="28">
        <v>50251</v>
      </c>
      <c r="D404" s="29" t="s">
        <v>154</v>
      </c>
      <c r="E404" s="30" t="s">
        <v>27</v>
      </c>
      <c r="F404" s="32">
        <v>6</v>
      </c>
      <c r="G404" s="32">
        <v>1</v>
      </c>
      <c r="H404" s="33">
        <v>6</v>
      </c>
      <c r="I404" s="34">
        <f>TRUNC((N404*$O$9),2)</f>
        <v>10.99</v>
      </c>
      <c r="J404" s="34">
        <f>TRUNC((O404*$O$9),2)</f>
        <v>0</v>
      </c>
      <c r="K404" s="34">
        <f>TRUNC(F404*($I404+$J404),2)</f>
        <v>65.94</v>
      </c>
      <c r="L404" s="35">
        <f>TRUNC(H404*($I404+$J404),2)</f>
        <v>65.94</v>
      </c>
      <c r="N404" s="37">
        <v>14.09</v>
      </c>
      <c r="O404" s="37">
        <v>0</v>
      </c>
    </row>
    <row r="405" spans="1:15" x14ac:dyDescent="0.2">
      <c r="A405" s="20" t="s">
        <v>668</v>
      </c>
      <c r="B405" s="21"/>
      <c r="C405" s="21"/>
      <c r="D405" s="22" t="s">
        <v>156</v>
      </c>
      <c r="E405" s="21"/>
      <c r="F405" s="21"/>
      <c r="G405" s="21"/>
      <c r="H405" s="21"/>
      <c r="I405" s="23"/>
      <c r="J405" s="23"/>
      <c r="K405" s="24">
        <f>TRUNC(SUM(K406,K416,K422,K430,K433,K435),2)</f>
        <v>27609.45</v>
      </c>
      <c r="L405" s="25">
        <f>TRUNC(SUM(L406,L416,L422,L430,L433,L435),2)</f>
        <v>27609.45</v>
      </c>
      <c r="N405" s="46"/>
      <c r="O405" s="46"/>
    </row>
    <row r="406" spans="1:15" ht="13.5" x14ac:dyDescent="0.2">
      <c r="A406" s="49" t="s">
        <v>669</v>
      </c>
      <c r="B406" s="50"/>
      <c r="C406" s="50"/>
      <c r="D406" s="51" t="s">
        <v>273</v>
      </c>
      <c r="E406" s="50"/>
      <c r="F406" s="50"/>
      <c r="G406" s="50"/>
      <c r="H406" s="50"/>
      <c r="I406" s="52"/>
      <c r="J406" s="52"/>
      <c r="K406" s="53">
        <f>TRUNC(SUM(K407:K415),2)</f>
        <v>3335.39</v>
      </c>
      <c r="L406" s="54">
        <f>TRUNC(SUM(L407:L415),2)</f>
        <v>3335.39</v>
      </c>
      <c r="N406" s="46"/>
      <c r="O406" s="46"/>
    </row>
    <row r="407" spans="1:15" x14ac:dyDescent="0.25">
      <c r="A407" s="26" t="s">
        <v>670</v>
      </c>
      <c r="B407" s="27" t="s">
        <v>31</v>
      </c>
      <c r="C407" s="28">
        <v>40101</v>
      </c>
      <c r="D407" s="29" t="s">
        <v>108</v>
      </c>
      <c r="E407" s="30" t="s">
        <v>83</v>
      </c>
      <c r="F407" s="32">
        <v>3.67</v>
      </c>
      <c r="G407" s="32">
        <v>1</v>
      </c>
      <c r="H407" s="33">
        <v>3.67</v>
      </c>
      <c r="I407" s="34">
        <f t="shared" ref="I407:J415" si="88">TRUNC((N407*$O$9),2)</f>
        <v>0</v>
      </c>
      <c r="J407" s="34">
        <f t="shared" si="88"/>
        <v>24.96</v>
      </c>
      <c r="K407" s="34">
        <f t="shared" ref="K407:K415" si="89">TRUNC(F407*($I407+$J407),2)</f>
        <v>91.6</v>
      </c>
      <c r="L407" s="35">
        <f t="shared" ref="L407:L415" si="90">TRUNC(H407*($I407+$J407),2)</f>
        <v>91.6</v>
      </c>
      <c r="N407" s="37">
        <v>0</v>
      </c>
      <c r="O407" s="37">
        <v>32</v>
      </c>
    </row>
    <row r="408" spans="1:15" x14ac:dyDescent="0.25">
      <c r="A408" s="26" t="s">
        <v>671</v>
      </c>
      <c r="B408" s="27" t="s">
        <v>31</v>
      </c>
      <c r="C408" s="28">
        <v>50902</v>
      </c>
      <c r="D408" s="29" t="s">
        <v>139</v>
      </c>
      <c r="E408" s="30" t="s">
        <v>35</v>
      </c>
      <c r="F408" s="32">
        <v>12.23</v>
      </c>
      <c r="G408" s="32">
        <v>1</v>
      </c>
      <c r="H408" s="33">
        <v>12.23</v>
      </c>
      <c r="I408" s="34">
        <f t="shared" si="88"/>
        <v>0</v>
      </c>
      <c r="J408" s="34">
        <f t="shared" si="88"/>
        <v>3.89</v>
      </c>
      <c r="K408" s="34">
        <f t="shared" si="89"/>
        <v>47.57</v>
      </c>
      <c r="L408" s="35">
        <f t="shared" si="90"/>
        <v>47.57</v>
      </c>
      <c r="N408" s="37">
        <v>0</v>
      </c>
      <c r="O408" s="37">
        <v>4.99</v>
      </c>
    </row>
    <row r="409" spans="1:15" ht="25.5" x14ac:dyDescent="0.25">
      <c r="A409" s="26" t="s">
        <v>672</v>
      </c>
      <c r="B409" s="27" t="s">
        <v>129</v>
      </c>
      <c r="C409" s="28">
        <v>96616</v>
      </c>
      <c r="D409" s="29" t="s">
        <v>141</v>
      </c>
      <c r="E409" s="30" t="s">
        <v>83</v>
      </c>
      <c r="F409" s="32">
        <v>0.35</v>
      </c>
      <c r="G409" s="32">
        <v>1</v>
      </c>
      <c r="H409" s="33">
        <v>0.35</v>
      </c>
      <c r="I409" s="34">
        <f t="shared" si="88"/>
        <v>334.94</v>
      </c>
      <c r="J409" s="34">
        <f t="shared" si="88"/>
        <v>162.86000000000001</v>
      </c>
      <c r="K409" s="34">
        <f t="shared" si="89"/>
        <v>174.23</v>
      </c>
      <c r="L409" s="35">
        <f t="shared" si="90"/>
        <v>174.23</v>
      </c>
      <c r="N409" s="37">
        <v>429.42</v>
      </c>
      <c r="O409" s="37">
        <v>208.8</v>
      </c>
    </row>
    <row r="410" spans="1:15" x14ac:dyDescent="0.25">
      <c r="A410" s="26" t="s">
        <v>673</v>
      </c>
      <c r="B410" s="27" t="s">
        <v>31</v>
      </c>
      <c r="C410" s="28">
        <v>60191</v>
      </c>
      <c r="D410" s="29" t="s">
        <v>163</v>
      </c>
      <c r="E410" s="30" t="s">
        <v>35</v>
      </c>
      <c r="F410" s="32">
        <v>30.57</v>
      </c>
      <c r="G410" s="32">
        <v>1</v>
      </c>
      <c r="H410" s="33">
        <v>30.57</v>
      </c>
      <c r="I410" s="34">
        <f t="shared" si="88"/>
        <v>18.059999999999999</v>
      </c>
      <c r="J410" s="34">
        <f t="shared" si="88"/>
        <v>8.4</v>
      </c>
      <c r="K410" s="34">
        <f t="shared" si="89"/>
        <v>808.88</v>
      </c>
      <c r="L410" s="35">
        <f t="shared" si="90"/>
        <v>808.88</v>
      </c>
      <c r="N410" s="37">
        <v>23.16</v>
      </c>
      <c r="O410" s="37">
        <v>10.77</v>
      </c>
    </row>
    <row r="411" spans="1:15" ht="25.5" x14ac:dyDescent="0.25">
      <c r="A411" s="26" t="s">
        <v>674</v>
      </c>
      <c r="B411" s="27" t="s">
        <v>129</v>
      </c>
      <c r="C411" s="28">
        <v>94971</v>
      </c>
      <c r="D411" s="29" t="s">
        <v>143</v>
      </c>
      <c r="E411" s="30" t="s">
        <v>83</v>
      </c>
      <c r="F411" s="32">
        <v>2.14</v>
      </c>
      <c r="G411" s="32">
        <v>1</v>
      </c>
      <c r="H411" s="33">
        <v>2.14</v>
      </c>
      <c r="I411" s="34">
        <f t="shared" si="88"/>
        <v>337.06</v>
      </c>
      <c r="J411" s="34">
        <f t="shared" si="88"/>
        <v>35.83</v>
      </c>
      <c r="K411" s="34">
        <f t="shared" si="89"/>
        <v>797.98</v>
      </c>
      <c r="L411" s="35">
        <f t="shared" si="90"/>
        <v>797.98</v>
      </c>
      <c r="N411" s="37">
        <v>432.14</v>
      </c>
      <c r="O411" s="37">
        <v>45.94</v>
      </c>
    </row>
    <row r="412" spans="1:15" x14ac:dyDescent="0.25">
      <c r="A412" s="26" t="s">
        <v>675</v>
      </c>
      <c r="B412" s="27" t="s">
        <v>31</v>
      </c>
      <c r="C412" s="28">
        <v>60801</v>
      </c>
      <c r="D412" s="29" t="s">
        <v>166</v>
      </c>
      <c r="E412" s="30" t="s">
        <v>83</v>
      </c>
      <c r="F412" s="32">
        <v>2.14</v>
      </c>
      <c r="G412" s="32">
        <v>1</v>
      </c>
      <c r="H412" s="33">
        <v>2.14</v>
      </c>
      <c r="I412" s="34">
        <f t="shared" si="88"/>
        <v>0</v>
      </c>
      <c r="J412" s="34">
        <f t="shared" si="88"/>
        <v>35.31</v>
      </c>
      <c r="K412" s="34">
        <f t="shared" si="89"/>
        <v>75.56</v>
      </c>
      <c r="L412" s="35">
        <f t="shared" si="90"/>
        <v>75.56</v>
      </c>
      <c r="N412" s="37">
        <v>0</v>
      </c>
      <c r="O412" s="37">
        <v>45.27</v>
      </c>
    </row>
    <row r="413" spans="1:15" x14ac:dyDescent="0.25">
      <c r="A413" s="26" t="s">
        <v>676</v>
      </c>
      <c r="B413" s="27" t="s">
        <v>31</v>
      </c>
      <c r="C413" s="28">
        <v>40902</v>
      </c>
      <c r="D413" s="29" t="s">
        <v>110</v>
      </c>
      <c r="E413" s="30" t="s">
        <v>83</v>
      </c>
      <c r="F413" s="32">
        <v>1.53</v>
      </c>
      <c r="G413" s="32">
        <v>1</v>
      </c>
      <c r="H413" s="33">
        <v>1.53</v>
      </c>
      <c r="I413" s="34">
        <f t="shared" si="88"/>
        <v>0</v>
      </c>
      <c r="J413" s="34">
        <f t="shared" si="88"/>
        <v>16.53</v>
      </c>
      <c r="K413" s="34">
        <f t="shared" si="89"/>
        <v>25.29</v>
      </c>
      <c r="L413" s="35">
        <f t="shared" si="90"/>
        <v>25.29</v>
      </c>
      <c r="N413" s="37">
        <v>0</v>
      </c>
      <c r="O413" s="37">
        <v>21.2</v>
      </c>
    </row>
    <row r="414" spans="1:15" x14ac:dyDescent="0.25">
      <c r="A414" s="26" t="s">
        <v>677</v>
      </c>
      <c r="B414" s="27" t="s">
        <v>31</v>
      </c>
      <c r="C414" s="28">
        <v>52004</v>
      </c>
      <c r="D414" s="29" t="s">
        <v>148</v>
      </c>
      <c r="E414" s="30" t="s">
        <v>131</v>
      </c>
      <c r="F414" s="32">
        <v>85.6</v>
      </c>
      <c r="G414" s="32">
        <v>1</v>
      </c>
      <c r="H414" s="33">
        <v>85.6</v>
      </c>
      <c r="I414" s="34">
        <f t="shared" si="88"/>
        <v>7.85</v>
      </c>
      <c r="J414" s="34">
        <f t="shared" si="88"/>
        <v>2.19</v>
      </c>
      <c r="K414" s="34">
        <f t="shared" si="89"/>
        <v>859.42</v>
      </c>
      <c r="L414" s="35">
        <f t="shared" si="90"/>
        <v>859.42</v>
      </c>
      <c r="N414" s="37">
        <v>10.07</v>
      </c>
      <c r="O414" s="37">
        <v>2.82</v>
      </c>
    </row>
    <row r="415" spans="1:15" x14ac:dyDescent="0.25">
      <c r="A415" s="26" t="s">
        <v>678</v>
      </c>
      <c r="B415" s="27" t="s">
        <v>31</v>
      </c>
      <c r="C415" s="28">
        <v>52014</v>
      </c>
      <c r="D415" s="29" t="s">
        <v>133</v>
      </c>
      <c r="E415" s="30" t="s">
        <v>131</v>
      </c>
      <c r="F415" s="32">
        <v>36.1</v>
      </c>
      <c r="G415" s="32">
        <v>1</v>
      </c>
      <c r="H415" s="33">
        <v>36.1</v>
      </c>
      <c r="I415" s="34">
        <f t="shared" si="88"/>
        <v>10.67</v>
      </c>
      <c r="J415" s="34">
        <f t="shared" si="88"/>
        <v>1.93</v>
      </c>
      <c r="K415" s="34">
        <f t="shared" si="89"/>
        <v>454.86</v>
      </c>
      <c r="L415" s="35">
        <f t="shared" si="90"/>
        <v>454.86</v>
      </c>
      <c r="N415" s="37">
        <v>13.68</v>
      </c>
      <c r="O415" s="37">
        <v>2.48</v>
      </c>
    </row>
    <row r="416" spans="1:15" ht="13.5" x14ac:dyDescent="0.2">
      <c r="A416" s="49" t="s">
        <v>679</v>
      </c>
      <c r="B416" s="50"/>
      <c r="C416" s="50"/>
      <c r="D416" s="51" t="s">
        <v>171</v>
      </c>
      <c r="E416" s="50"/>
      <c r="F416" s="50"/>
      <c r="G416" s="50"/>
      <c r="H416" s="50"/>
      <c r="I416" s="52"/>
      <c r="J416" s="52"/>
      <c r="K416" s="53">
        <f>TRUNC(SUM(K417:K421),2)</f>
        <v>5911.51</v>
      </c>
      <c r="L416" s="54">
        <f>TRUNC(SUM(L417:L421),2)</f>
        <v>5911.51</v>
      </c>
      <c r="N416" s="46"/>
      <c r="O416" s="46"/>
    </row>
    <row r="417" spans="1:15" x14ac:dyDescent="0.25">
      <c r="A417" s="26" t="s">
        <v>680</v>
      </c>
      <c r="B417" s="27" t="s">
        <v>31</v>
      </c>
      <c r="C417" s="28">
        <v>60205</v>
      </c>
      <c r="D417" s="29" t="s">
        <v>173</v>
      </c>
      <c r="E417" s="30" t="s">
        <v>35</v>
      </c>
      <c r="F417" s="32">
        <v>48.41</v>
      </c>
      <c r="G417" s="32">
        <v>1</v>
      </c>
      <c r="H417" s="33">
        <v>48.41</v>
      </c>
      <c r="I417" s="34">
        <f t="shared" ref="I417:J421" si="91">TRUNC((N417*$O$9),2)</f>
        <v>27.37</v>
      </c>
      <c r="J417" s="34">
        <f t="shared" si="91"/>
        <v>17.12</v>
      </c>
      <c r="K417" s="34">
        <f>TRUNC(F417*($I417+$J417),2)</f>
        <v>2153.7600000000002</v>
      </c>
      <c r="L417" s="35">
        <f>TRUNC(H417*($I417+$J417),2)</f>
        <v>2153.7600000000002</v>
      </c>
      <c r="N417" s="37">
        <v>35.1</v>
      </c>
      <c r="O417" s="37">
        <v>21.96</v>
      </c>
    </row>
    <row r="418" spans="1:15" ht="25.5" x14ac:dyDescent="0.25">
      <c r="A418" s="26" t="s">
        <v>681</v>
      </c>
      <c r="B418" s="27" t="s">
        <v>129</v>
      </c>
      <c r="C418" s="28">
        <v>94971</v>
      </c>
      <c r="D418" s="29" t="s">
        <v>143</v>
      </c>
      <c r="E418" s="30" t="s">
        <v>83</v>
      </c>
      <c r="F418" s="32">
        <v>2.5099999999999998</v>
      </c>
      <c r="G418" s="32">
        <v>1</v>
      </c>
      <c r="H418" s="33">
        <v>2.5099999999999998</v>
      </c>
      <c r="I418" s="34">
        <f t="shared" si="91"/>
        <v>337.06</v>
      </c>
      <c r="J418" s="34">
        <f t="shared" si="91"/>
        <v>35.83</v>
      </c>
      <c r="K418" s="34">
        <f>TRUNC(F418*($I418+$J418),2)</f>
        <v>935.95</v>
      </c>
      <c r="L418" s="35">
        <f>TRUNC(H418*($I418+$J418),2)</f>
        <v>935.95</v>
      </c>
      <c r="N418" s="37">
        <v>432.14</v>
      </c>
      <c r="O418" s="37">
        <v>45.94</v>
      </c>
    </row>
    <row r="419" spans="1:15" x14ac:dyDescent="0.25">
      <c r="A419" s="26" t="s">
        <v>682</v>
      </c>
      <c r="B419" s="27" t="s">
        <v>31</v>
      </c>
      <c r="C419" s="28">
        <v>60801</v>
      </c>
      <c r="D419" s="29" t="s">
        <v>166</v>
      </c>
      <c r="E419" s="30" t="s">
        <v>83</v>
      </c>
      <c r="F419" s="32">
        <v>2.5099999999999998</v>
      </c>
      <c r="G419" s="32">
        <v>1</v>
      </c>
      <c r="H419" s="33">
        <v>2.5099999999999998</v>
      </c>
      <c r="I419" s="34">
        <f t="shared" si="91"/>
        <v>0</v>
      </c>
      <c r="J419" s="34">
        <f t="shared" si="91"/>
        <v>35.31</v>
      </c>
      <c r="K419" s="34">
        <f>TRUNC(F419*($I419+$J419),2)</f>
        <v>88.62</v>
      </c>
      <c r="L419" s="35">
        <f>TRUNC(H419*($I419+$J419),2)</f>
        <v>88.62</v>
      </c>
      <c r="N419" s="37">
        <v>0</v>
      </c>
      <c r="O419" s="37">
        <v>45.27</v>
      </c>
    </row>
    <row r="420" spans="1:15" x14ac:dyDescent="0.25">
      <c r="A420" s="26" t="s">
        <v>683</v>
      </c>
      <c r="B420" s="27" t="s">
        <v>31</v>
      </c>
      <c r="C420" s="28">
        <v>52005</v>
      </c>
      <c r="D420" s="29" t="s">
        <v>150</v>
      </c>
      <c r="E420" s="30" t="s">
        <v>131</v>
      </c>
      <c r="F420" s="32">
        <v>202.2</v>
      </c>
      <c r="G420" s="32">
        <v>1</v>
      </c>
      <c r="H420" s="33">
        <v>202.2</v>
      </c>
      <c r="I420" s="34">
        <f t="shared" si="91"/>
        <v>7.51</v>
      </c>
      <c r="J420" s="34">
        <f t="shared" si="91"/>
        <v>2.19</v>
      </c>
      <c r="K420" s="34">
        <f>TRUNC(F420*($I420+$J420),2)</f>
        <v>1961.34</v>
      </c>
      <c r="L420" s="35">
        <f>TRUNC(H420*($I420+$J420),2)</f>
        <v>1961.34</v>
      </c>
      <c r="N420" s="37">
        <v>9.6300000000000008</v>
      </c>
      <c r="O420" s="37">
        <v>2.82</v>
      </c>
    </row>
    <row r="421" spans="1:15" ht="25.5" x14ac:dyDescent="0.25">
      <c r="A421" s="26" t="s">
        <v>684</v>
      </c>
      <c r="B421" s="27" t="s">
        <v>129</v>
      </c>
      <c r="C421" s="28">
        <v>92759</v>
      </c>
      <c r="D421" s="29" t="s">
        <v>178</v>
      </c>
      <c r="E421" s="30" t="s">
        <v>131</v>
      </c>
      <c r="F421" s="32">
        <v>69.099999999999994</v>
      </c>
      <c r="G421" s="32">
        <v>1</v>
      </c>
      <c r="H421" s="33">
        <v>69.099999999999994</v>
      </c>
      <c r="I421" s="34">
        <f t="shared" si="91"/>
        <v>8.1999999999999993</v>
      </c>
      <c r="J421" s="34">
        <f t="shared" si="91"/>
        <v>2.97</v>
      </c>
      <c r="K421" s="34">
        <f>TRUNC(F421*($I421+$J421),2)</f>
        <v>771.84</v>
      </c>
      <c r="L421" s="35">
        <f>TRUNC(H421*($I421+$J421),2)</f>
        <v>771.84</v>
      </c>
      <c r="N421" s="37">
        <v>10.52</v>
      </c>
      <c r="O421" s="37">
        <v>3.82</v>
      </c>
    </row>
    <row r="422" spans="1:15" ht="13.5" x14ac:dyDescent="0.2">
      <c r="A422" s="49" t="s">
        <v>685</v>
      </c>
      <c r="B422" s="50"/>
      <c r="C422" s="50"/>
      <c r="D422" s="51" t="s">
        <v>187</v>
      </c>
      <c r="E422" s="50"/>
      <c r="F422" s="50"/>
      <c r="G422" s="50"/>
      <c r="H422" s="50"/>
      <c r="I422" s="52"/>
      <c r="J422" s="52"/>
      <c r="K422" s="53">
        <f>TRUNC(SUM(K423:K429),2)</f>
        <v>6804.52</v>
      </c>
      <c r="L422" s="54">
        <f>TRUNC(SUM(L423:L429),2)</f>
        <v>6804.52</v>
      </c>
      <c r="N422" s="46"/>
      <c r="O422" s="46"/>
    </row>
    <row r="423" spans="1:15" x14ac:dyDescent="0.25">
      <c r="A423" s="26" t="s">
        <v>686</v>
      </c>
      <c r="B423" s="27" t="s">
        <v>31</v>
      </c>
      <c r="C423" s="28">
        <v>60205</v>
      </c>
      <c r="D423" s="29" t="s">
        <v>173</v>
      </c>
      <c r="E423" s="30" t="s">
        <v>35</v>
      </c>
      <c r="F423" s="32">
        <v>62.48</v>
      </c>
      <c r="G423" s="32">
        <v>1</v>
      </c>
      <c r="H423" s="33">
        <v>62.48</v>
      </c>
      <c r="I423" s="34">
        <f t="shared" ref="I423:J429" si="92">TRUNC((N423*$O$9),2)</f>
        <v>27.37</v>
      </c>
      <c r="J423" s="34">
        <f t="shared" si="92"/>
        <v>17.12</v>
      </c>
      <c r="K423" s="34">
        <f t="shared" ref="K423:K429" si="93">TRUNC(F423*($I423+$J423),2)</f>
        <v>2779.73</v>
      </c>
      <c r="L423" s="35">
        <f t="shared" ref="L423:L429" si="94">TRUNC(H423*($I423+$J423),2)</f>
        <v>2779.73</v>
      </c>
      <c r="N423" s="37">
        <v>35.1</v>
      </c>
      <c r="O423" s="37">
        <v>21.96</v>
      </c>
    </row>
    <row r="424" spans="1:15" ht="25.5" x14ac:dyDescent="0.25">
      <c r="A424" s="26" t="s">
        <v>687</v>
      </c>
      <c r="B424" s="27" t="s">
        <v>129</v>
      </c>
      <c r="C424" s="28">
        <v>94971</v>
      </c>
      <c r="D424" s="29" t="s">
        <v>143</v>
      </c>
      <c r="E424" s="30" t="s">
        <v>83</v>
      </c>
      <c r="F424" s="32">
        <v>4.33</v>
      </c>
      <c r="G424" s="32">
        <v>1</v>
      </c>
      <c r="H424" s="33">
        <v>4.33</v>
      </c>
      <c r="I424" s="34">
        <f t="shared" si="92"/>
        <v>337.06</v>
      </c>
      <c r="J424" s="34">
        <f t="shared" si="92"/>
        <v>35.83</v>
      </c>
      <c r="K424" s="34">
        <f t="shared" si="93"/>
        <v>1614.61</v>
      </c>
      <c r="L424" s="35">
        <f t="shared" si="94"/>
        <v>1614.61</v>
      </c>
      <c r="N424" s="37">
        <v>432.14</v>
      </c>
      <c r="O424" s="37">
        <v>45.94</v>
      </c>
    </row>
    <row r="425" spans="1:15" x14ac:dyDescent="0.25">
      <c r="A425" s="26" t="s">
        <v>688</v>
      </c>
      <c r="B425" s="27" t="s">
        <v>31</v>
      </c>
      <c r="C425" s="28">
        <v>60801</v>
      </c>
      <c r="D425" s="29" t="s">
        <v>166</v>
      </c>
      <c r="E425" s="30" t="s">
        <v>83</v>
      </c>
      <c r="F425" s="32">
        <v>4.33</v>
      </c>
      <c r="G425" s="32">
        <v>1</v>
      </c>
      <c r="H425" s="33">
        <v>4.33</v>
      </c>
      <c r="I425" s="34">
        <f t="shared" si="92"/>
        <v>0</v>
      </c>
      <c r="J425" s="34">
        <f t="shared" si="92"/>
        <v>35.31</v>
      </c>
      <c r="K425" s="34">
        <f t="shared" si="93"/>
        <v>152.88999999999999</v>
      </c>
      <c r="L425" s="35">
        <f t="shared" si="94"/>
        <v>152.88999999999999</v>
      </c>
      <c r="N425" s="37">
        <v>0</v>
      </c>
      <c r="O425" s="37">
        <v>45.27</v>
      </c>
    </row>
    <row r="426" spans="1:15" x14ac:dyDescent="0.25">
      <c r="A426" s="26" t="s">
        <v>689</v>
      </c>
      <c r="B426" s="27" t="s">
        <v>31</v>
      </c>
      <c r="C426" s="28">
        <v>60303</v>
      </c>
      <c r="D426" s="29" t="s">
        <v>192</v>
      </c>
      <c r="E426" s="30" t="s">
        <v>131</v>
      </c>
      <c r="F426" s="32">
        <v>27.1</v>
      </c>
      <c r="G426" s="32">
        <v>1</v>
      </c>
      <c r="H426" s="33">
        <v>27.1</v>
      </c>
      <c r="I426" s="34">
        <f t="shared" si="92"/>
        <v>7.97</v>
      </c>
      <c r="J426" s="34">
        <f t="shared" si="92"/>
        <v>2.19</v>
      </c>
      <c r="K426" s="34">
        <f t="shared" si="93"/>
        <v>275.33</v>
      </c>
      <c r="L426" s="35">
        <f t="shared" si="94"/>
        <v>275.33</v>
      </c>
      <c r="N426" s="37">
        <v>10.23</v>
      </c>
      <c r="O426" s="37">
        <v>2.82</v>
      </c>
    </row>
    <row r="427" spans="1:15" x14ac:dyDescent="0.25">
      <c r="A427" s="26" t="s">
        <v>690</v>
      </c>
      <c r="B427" s="27" t="s">
        <v>31</v>
      </c>
      <c r="C427" s="28">
        <v>60304</v>
      </c>
      <c r="D427" s="29" t="s">
        <v>194</v>
      </c>
      <c r="E427" s="30" t="s">
        <v>131</v>
      </c>
      <c r="F427" s="32">
        <v>130.30000000000001</v>
      </c>
      <c r="G427" s="32">
        <v>1</v>
      </c>
      <c r="H427" s="33">
        <v>130.30000000000001</v>
      </c>
      <c r="I427" s="34">
        <f t="shared" si="92"/>
        <v>7.85</v>
      </c>
      <c r="J427" s="34">
        <f t="shared" si="92"/>
        <v>2.19</v>
      </c>
      <c r="K427" s="34">
        <f t="shared" si="93"/>
        <v>1308.21</v>
      </c>
      <c r="L427" s="35">
        <f t="shared" si="94"/>
        <v>1308.21</v>
      </c>
      <c r="N427" s="37">
        <v>10.07</v>
      </c>
      <c r="O427" s="37">
        <v>2.82</v>
      </c>
    </row>
    <row r="428" spans="1:15" x14ac:dyDescent="0.25">
      <c r="A428" s="26" t="s">
        <v>691</v>
      </c>
      <c r="B428" s="27" t="s">
        <v>31</v>
      </c>
      <c r="C428" s="28">
        <v>52005</v>
      </c>
      <c r="D428" s="29" t="s">
        <v>150</v>
      </c>
      <c r="E428" s="30" t="s">
        <v>131</v>
      </c>
      <c r="F428" s="32">
        <v>10.5</v>
      </c>
      <c r="G428" s="32">
        <v>1</v>
      </c>
      <c r="H428" s="33">
        <v>10.5</v>
      </c>
      <c r="I428" s="34">
        <f t="shared" si="92"/>
        <v>7.51</v>
      </c>
      <c r="J428" s="34">
        <f t="shared" si="92"/>
        <v>2.19</v>
      </c>
      <c r="K428" s="34">
        <f t="shared" si="93"/>
        <v>101.85</v>
      </c>
      <c r="L428" s="35">
        <f t="shared" si="94"/>
        <v>101.85</v>
      </c>
      <c r="N428" s="37">
        <v>9.6300000000000008</v>
      </c>
      <c r="O428" s="37">
        <v>2.82</v>
      </c>
    </row>
    <row r="429" spans="1:15" ht="25.5" x14ac:dyDescent="0.25">
      <c r="A429" s="26" t="s">
        <v>692</v>
      </c>
      <c r="B429" s="27" t="s">
        <v>129</v>
      </c>
      <c r="C429" s="28">
        <v>92759</v>
      </c>
      <c r="D429" s="29" t="s">
        <v>178</v>
      </c>
      <c r="E429" s="30" t="s">
        <v>131</v>
      </c>
      <c r="F429" s="32">
        <v>51.2</v>
      </c>
      <c r="G429" s="32">
        <v>1</v>
      </c>
      <c r="H429" s="33">
        <v>51.2</v>
      </c>
      <c r="I429" s="34">
        <f t="shared" si="92"/>
        <v>8.1999999999999993</v>
      </c>
      <c r="J429" s="34">
        <f t="shared" si="92"/>
        <v>2.97</v>
      </c>
      <c r="K429" s="34">
        <f t="shared" si="93"/>
        <v>571.9</v>
      </c>
      <c r="L429" s="35">
        <f t="shared" si="94"/>
        <v>571.9</v>
      </c>
      <c r="N429" s="37">
        <v>10.52</v>
      </c>
      <c r="O429" s="37">
        <v>3.82</v>
      </c>
    </row>
    <row r="430" spans="1:15" ht="13.5" x14ac:dyDescent="0.2">
      <c r="A430" s="49" t="s">
        <v>693</v>
      </c>
      <c r="B430" s="50"/>
      <c r="C430" s="50"/>
      <c r="D430" s="51" t="s">
        <v>694</v>
      </c>
      <c r="E430" s="50"/>
      <c r="F430" s="50"/>
      <c r="G430" s="50"/>
      <c r="H430" s="50"/>
      <c r="I430" s="52"/>
      <c r="J430" s="52"/>
      <c r="K430" s="53">
        <f t="shared" si="87"/>
        <v>9910.49</v>
      </c>
      <c r="L430" s="54">
        <f t="shared" si="87"/>
        <v>9910.49</v>
      </c>
      <c r="N430" s="46"/>
      <c r="O430" s="46"/>
    </row>
    <row r="431" spans="1:15" x14ac:dyDescent="0.2">
      <c r="A431" s="58" t="s">
        <v>695</v>
      </c>
      <c r="B431" s="59"/>
      <c r="C431" s="59"/>
      <c r="D431" s="60" t="s">
        <v>696</v>
      </c>
      <c r="E431" s="59"/>
      <c r="F431" s="59"/>
      <c r="G431" s="59"/>
      <c r="H431" s="59"/>
      <c r="I431" s="61"/>
      <c r="J431" s="61"/>
      <c r="K431" s="62">
        <f t="shared" si="87"/>
        <v>9910.49</v>
      </c>
      <c r="L431" s="63">
        <f t="shared" si="87"/>
        <v>9910.49</v>
      </c>
      <c r="N431" s="46"/>
      <c r="O431" s="46"/>
    </row>
    <row r="432" spans="1:15" ht="25.5" x14ac:dyDescent="0.25">
      <c r="A432" s="26" t="s">
        <v>697</v>
      </c>
      <c r="B432" s="27" t="s">
        <v>31</v>
      </c>
      <c r="C432" s="28">
        <v>61101</v>
      </c>
      <c r="D432" s="29" t="s">
        <v>698</v>
      </c>
      <c r="E432" s="30" t="s">
        <v>35</v>
      </c>
      <c r="F432" s="32">
        <v>104.31</v>
      </c>
      <c r="G432" s="32">
        <v>1</v>
      </c>
      <c r="H432" s="33">
        <v>104.31</v>
      </c>
      <c r="I432" s="34">
        <f>TRUNC((N432*$O$9),2)</f>
        <v>80.290000000000006</v>
      </c>
      <c r="J432" s="34">
        <f>TRUNC((O432*$O$9),2)</f>
        <v>14.72</v>
      </c>
      <c r="K432" s="34">
        <f>TRUNC(F432*($I432+$J432),2)</f>
        <v>9910.49</v>
      </c>
      <c r="L432" s="35">
        <f>TRUNC(H432*($I432+$J432),2)</f>
        <v>9910.49</v>
      </c>
      <c r="N432" s="37">
        <v>102.94</v>
      </c>
      <c r="O432" s="37">
        <v>18.88</v>
      </c>
    </row>
    <row r="433" spans="1:15" ht="13.5" x14ac:dyDescent="0.2">
      <c r="A433" s="49" t="s">
        <v>699</v>
      </c>
      <c r="B433" s="50"/>
      <c r="C433" s="50"/>
      <c r="D433" s="51" t="s">
        <v>700</v>
      </c>
      <c r="E433" s="50"/>
      <c r="F433" s="50"/>
      <c r="G433" s="50"/>
      <c r="H433" s="50"/>
      <c r="I433" s="52"/>
      <c r="J433" s="52"/>
      <c r="K433" s="53">
        <f t="shared" si="87"/>
        <v>1449.72</v>
      </c>
      <c r="L433" s="54">
        <f t="shared" si="87"/>
        <v>1449.72</v>
      </c>
      <c r="N433" s="46"/>
      <c r="O433" s="46"/>
    </row>
    <row r="434" spans="1:15" x14ac:dyDescent="0.25">
      <c r="A434" s="26" t="s">
        <v>701</v>
      </c>
      <c r="B434" s="27" t="s">
        <v>31</v>
      </c>
      <c r="C434" s="28">
        <v>60010</v>
      </c>
      <c r="D434" s="29" t="s">
        <v>702</v>
      </c>
      <c r="E434" s="30" t="s">
        <v>83</v>
      </c>
      <c r="F434" s="32">
        <v>0.62</v>
      </c>
      <c r="G434" s="32">
        <v>1</v>
      </c>
      <c r="H434" s="33">
        <v>0.62</v>
      </c>
      <c r="I434" s="34">
        <f>TRUNC((N434*$O$9),2)</f>
        <v>1786.62</v>
      </c>
      <c r="J434" s="34">
        <f>TRUNC((O434*$O$9),2)</f>
        <v>551.65</v>
      </c>
      <c r="K434" s="34">
        <f>TRUNC(F434*($I434+$J434),2)</f>
        <v>1449.72</v>
      </c>
      <c r="L434" s="35">
        <f>TRUNC(H434*($I434+$J434),2)</f>
        <v>1449.72</v>
      </c>
      <c r="N434" s="36">
        <v>2290.5500000000002</v>
      </c>
      <c r="O434" s="37">
        <v>707.25</v>
      </c>
    </row>
    <row r="435" spans="1:15" ht="13.5" x14ac:dyDescent="0.2">
      <c r="A435" s="49" t="s">
        <v>703</v>
      </c>
      <c r="B435" s="50"/>
      <c r="C435" s="50"/>
      <c r="D435" s="51" t="s">
        <v>152</v>
      </c>
      <c r="E435" s="50"/>
      <c r="F435" s="50"/>
      <c r="G435" s="50"/>
      <c r="H435" s="50"/>
      <c r="I435" s="52"/>
      <c r="J435" s="52"/>
      <c r="K435" s="53">
        <f t="shared" si="87"/>
        <v>197.82</v>
      </c>
      <c r="L435" s="54">
        <f t="shared" si="87"/>
        <v>197.82</v>
      </c>
      <c r="N435" s="46"/>
      <c r="O435" s="46"/>
    </row>
    <row r="436" spans="1:15" x14ac:dyDescent="0.25">
      <c r="A436" s="26" t="s">
        <v>704</v>
      </c>
      <c r="B436" s="27" t="s">
        <v>31</v>
      </c>
      <c r="C436" s="28">
        <v>60487</v>
      </c>
      <c r="D436" s="29" t="s">
        <v>154</v>
      </c>
      <c r="E436" s="30" t="s">
        <v>27</v>
      </c>
      <c r="F436" s="32">
        <v>18</v>
      </c>
      <c r="G436" s="32">
        <v>1</v>
      </c>
      <c r="H436" s="33">
        <v>18</v>
      </c>
      <c r="I436" s="34">
        <f>TRUNC((N436*$O$9),2)</f>
        <v>10.99</v>
      </c>
      <c r="J436" s="34">
        <f>TRUNC((O436*$O$9),2)</f>
        <v>0</v>
      </c>
      <c r="K436" s="34">
        <f>TRUNC(F436*($I436+$J436),2)</f>
        <v>197.82</v>
      </c>
      <c r="L436" s="35">
        <f>TRUNC(H436*($I436+$J436),2)</f>
        <v>197.82</v>
      </c>
      <c r="N436" s="37">
        <v>14.09</v>
      </c>
      <c r="O436" s="37">
        <v>0</v>
      </c>
    </row>
    <row r="437" spans="1:15" x14ac:dyDescent="0.2">
      <c r="A437" s="20" t="s">
        <v>705</v>
      </c>
      <c r="B437" s="21"/>
      <c r="C437" s="21"/>
      <c r="D437" s="22" t="s">
        <v>465</v>
      </c>
      <c r="E437" s="21"/>
      <c r="F437" s="21"/>
      <c r="G437" s="21"/>
      <c r="H437" s="21"/>
      <c r="I437" s="23"/>
      <c r="J437" s="23"/>
      <c r="K437" s="24">
        <f>TRUNC(SUM(K438,K444,K454,K460),2)</f>
        <v>3442.28</v>
      </c>
      <c r="L437" s="25">
        <f>TRUNC(SUM(L438,L444,L454,L460),2)</f>
        <v>3442.28</v>
      </c>
      <c r="N437" s="46"/>
      <c r="O437" s="46"/>
    </row>
    <row r="438" spans="1:15" ht="13.5" x14ac:dyDescent="0.2">
      <c r="A438" s="49" t="s">
        <v>706</v>
      </c>
      <c r="B438" s="50"/>
      <c r="C438" s="50"/>
      <c r="D438" s="51" t="s">
        <v>467</v>
      </c>
      <c r="E438" s="50"/>
      <c r="F438" s="50"/>
      <c r="G438" s="50"/>
      <c r="H438" s="50"/>
      <c r="I438" s="52"/>
      <c r="J438" s="52"/>
      <c r="K438" s="53">
        <f>TRUNC(SUM(K439:K443),2)</f>
        <v>1503.75</v>
      </c>
      <c r="L438" s="54">
        <f>TRUNC(SUM(L439:L443),2)</f>
        <v>1503.75</v>
      </c>
      <c r="N438" s="46"/>
      <c r="O438" s="46"/>
    </row>
    <row r="439" spans="1:15" ht="25.5" x14ac:dyDescent="0.25">
      <c r="A439" s="26" t="s">
        <v>707</v>
      </c>
      <c r="B439" s="27" t="s">
        <v>129</v>
      </c>
      <c r="C439" s="28">
        <v>86909</v>
      </c>
      <c r="D439" s="29" t="s">
        <v>708</v>
      </c>
      <c r="E439" s="30" t="s">
        <v>27</v>
      </c>
      <c r="F439" s="32">
        <v>3</v>
      </c>
      <c r="G439" s="32">
        <v>1</v>
      </c>
      <c r="H439" s="33">
        <v>3</v>
      </c>
      <c r="I439" s="34">
        <f t="shared" ref="I439:J443" si="95">TRUNC((N439*$O$9),2)</f>
        <v>110.01</v>
      </c>
      <c r="J439" s="34">
        <f t="shared" si="95"/>
        <v>3.26</v>
      </c>
      <c r="K439" s="34">
        <f>TRUNC(F439*($I439+$J439),2)</f>
        <v>339.81</v>
      </c>
      <c r="L439" s="35">
        <f>TRUNC(H439*($I439+$J439),2)</f>
        <v>339.81</v>
      </c>
      <c r="N439" s="37">
        <v>141.04</v>
      </c>
      <c r="O439" s="37">
        <v>4.18</v>
      </c>
    </row>
    <row r="440" spans="1:15" ht="25.5" x14ac:dyDescent="0.25">
      <c r="A440" s="26" t="s">
        <v>709</v>
      </c>
      <c r="B440" s="27" t="s">
        <v>129</v>
      </c>
      <c r="C440" s="28">
        <v>86881</v>
      </c>
      <c r="D440" s="29" t="s">
        <v>710</v>
      </c>
      <c r="E440" s="30" t="s">
        <v>27</v>
      </c>
      <c r="F440" s="32">
        <v>3</v>
      </c>
      <c r="G440" s="32">
        <v>1</v>
      </c>
      <c r="H440" s="33">
        <v>3</v>
      </c>
      <c r="I440" s="34">
        <f t="shared" si="95"/>
        <v>160.07</v>
      </c>
      <c r="J440" s="34">
        <f t="shared" si="95"/>
        <v>5.35</v>
      </c>
      <c r="K440" s="34">
        <f>TRUNC(F440*($I440+$J440),2)</f>
        <v>496.26</v>
      </c>
      <c r="L440" s="35">
        <f>TRUNC(H440*($I440+$J440),2)</f>
        <v>496.26</v>
      </c>
      <c r="N440" s="37">
        <v>205.22</v>
      </c>
      <c r="O440" s="37">
        <v>6.87</v>
      </c>
    </row>
    <row r="441" spans="1:15" ht="25.5" x14ac:dyDescent="0.25">
      <c r="A441" s="26" t="s">
        <v>711</v>
      </c>
      <c r="B441" s="27" t="s">
        <v>129</v>
      </c>
      <c r="C441" s="28">
        <v>86878</v>
      </c>
      <c r="D441" s="29" t="s">
        <v>712</v>
      </c>
      <c r="E441" s="30" t="s">
        <v>27</v>
      </c>
      <c r="F441" s="32">
        <v>3</v>
      </c>
      <c r="G441" s="32">
        <v>1</v>
      </c>
      <c r="H441" s="33">
        <v>3</v>
      </c>
      <c r="I441" s="34">
        <f t="shared" si="95"/>
        <v>55.23</v>
      </c>
      <c r="J441" s="34">
        <f t="shared" si="95"/>
        <v>3.4</v>
      </c>
      <c r="K441" s="34">
        <f>TRUNC(F441*($I441+$J441),2)</f>
        <v>175.89</v>
      </c>
      <c r="L441" s="35">
        <f>TRUNC(H441*($I441+$J441),2)</f>
        <v>175.89</v>
      </c>
      <c r="N441" s="37">
        <v>70.81</v>
      </c>
      <c r="O441" s="37">
        <v>4.3600000000000003</v>
      </c>
    </row>
    <row r="442" spans="1:15" ht="25.5" x14ac:dyDescent="0.25">
      <c r="A442" s="26" t="s">
        <v>713</v>
      </c>
      <c r="B442" s="27" t="s">
        <v>129</v>
      </c>
      <c r="C442" s="28">
        <v>89987</v>
      </c>
      <c r="D442" s="29" t="s">
        <v>714</v>
      </c>
      <c r="E442" s="30" t="s">
        <v>27</v>
      </c>
      <c r="F442" s="32">
        <v>3</v>
      </c>
      <c r="G442" s="32">
        <v>1</v>
      </c>
      <c r="H442" s="33">
        <v>3</v>
      </c>
      <c r="I442" s="34">
        <f t="shared" si="95"/>
        <v>58.86</v>
      </c>
      <c r="J442" s="34">
        <f t="shared" si="95"/>
        <v>5.98</v>
      </c>
      <c r="K442" s="34">
        <f>TRUNC(F442*($I442+$J442),2)</f>
        <v>194.52</v>
      </c>
      <c r="L442" s="35">
        <f>TRUNC(H442*($I442+$J442),2)</f>
        <v>194.52</v>
      </c>
      <c r="N442" s="37">
        <v>75.47</v>
      </c>
      <c r="O442" s="37">
        <v>7.67</v>
      </c>
    </row>
    <row r="443" spans="1:15" x14ac:dyDescent="0.25">
      <c r="A443" s="26" t="s">
        <v>715</v>
      </c>
      <c r="B443" s="27" t="s">
        <v>31</v>
      </c>
      <c r="C443" s="28">
        <v>80687</v>
      </c>
      <c r="D443" s="29" t="s">
        <v>716</v>
      </c>
      <c r="E443" s="30" t="s">
        <v>27</v>
      </c>
      <c r="F443" s="32">
        <v>3</v>
      </c>
      <c r="G443" s="32">
        <v>1</v>
      </c>
      <c r="H443" s="33">
        <v>3</v>
      </c>
      <c r="I443" s="34">
        <f t="shared" si="95"/>
        <v>88.35</v>
      </c>
      <c r="J443" s="34">
        <f t="shared" si="95"/>
        <v>10.74</v>
      </c>
      <c r="K443" s="34">
        <f>TRUNC(F443*($I443+$J443),2)</f>
        <v>297.27</v>
      </c>
      <c r="L443" s="35">
        <f>TRUNC(H443*($I443+$J443),2)</f>
        <v>297.27</v>
      </c>
      <c r="N443" s="37">
        <v>113.27</v>
      </c>
      <c r="O443" s="37">
        <v>13.78</v>
      </c>
    </row>
    <row r="444" spans="1:15" ht="13.5" x14ac:dyDescent="0.2">
      <c r="A444" s="49" t="s">
        <v>717</v>
      </c>
      <c r="B444" s="50"/>
      <c r="C444" s="50"/>
      <c r="D444" s="51" t="s">
        <v>495</v>
      </c>
      <c r="E444" s="50"/>
      <c r="F444" s="50"/>
      <c r="G444" s="50"/>
      <c r="H444" s="50"/>
      <c r="I444" s="52"/>
      <c r="J444" s="52"/>
      <c r="K444" s="53">
        <f>TRUNC(SUM(K445:K453),2)</f>
        <v>277.39999999999998</v>
      </c>
      <c r="L444" s="54">
        <f>TRUNC(SUM(L445:L453),2)</f>
        <v>277.39999999999998</v>
      </c>
      <c r="N444" s="46"/>
      <c r="O444" s="46"/>
    </row>
    <row r="445" spans="1:15" x14ac:dyDescent="0.25">
      <c r="A445" s="26" t="s">
        <v>718</v>
      </c>
      <c r="B445" s="27" t="s">
        <v>31</v>
      </c>
      <c r="C445" s="28">
        <v>81003</v>
      </c>
      <c r="D445" s="29" t="s">
        <v>499</v>
      </c>
      <c r="E445" s="30" t="s">
        <v>50</v>
      </c>
      <c r="F445" s="32">
        <v>18</v>
      </c>
      <c r="G445" s="32">
        <v>1</v>
      </c>
      <c r="H445" s="33">
        <v>18</v>
      </c>
      <c r="I445" s="34">
        <f t="shared" ref="I445:J453" si="96">TRUNC((N445*$O$9),2)</f>
        <v>3.13</v>
      </c>
      <c r="J445" s="34">
        <f t="shared" si="96"/>
        <v>3.3</v>
      </c>
      <c r="K445" s="34">
        <f t="shared" ref="K445:K453" si="97">TRUNC(F445*($I445+$J445),2)</f>
        <v>115.74</v>
      </c>
      <c r="L445" s="35">
        <f t="shared" ref="L445:L453" si="98">TRUNC(H445*($I445+$J445),2)</f>
        <v>115.74</v>
      </c>
      <c r="N445" s="37">
        <v>4.0199999999999996</v>
      </c>
      <c r="O445" s="37">
        <v>4.24</v>
      </c>
    </row>
    <row r="446" spans="1:15" ht="25.5" x14ac:dyDescent="0.25">
      <c r="A446" s="26" t="s">
        <v>719</v>
      </c>
      <c r="B446" s="27" t="s">
        <v>129</v>
      </c>
      <c r="C446" s="28">
        <v>89447</v>
      </c>
      <c r="D446" s="29" t="s">
        <v>501</v>
      </c>
      <c r="E446" s="30" t="s">
        <v>50</v>
      </c>
      <c r="F446" s="32">
        <v>3</v>
      </c>
      <c r="G446" s="32">
        <v>1</v>
      </c>
      <c r="H446" s="33">
        <v>3</v>
      </c>
      <c r="I446" s="34">
        <f t="shared" si="96"/>
        <v>10.19</v>
      </c>
      <c r="J446" s="34">
        <f t="shared" si="96"/>
        <v>0.61</v>
      </c>
      <c r="K446" s="34">
        <f t="shared" si="97"/>
        <v>32.4</v>
      </c>
      <c r="L446" s="35">
        <f t="shared" si="98"/>
        <v>32.4</v>
      </c>
      <c r="N446" s="37">
        <v>13.07</v>
      </c>
      <c r="O446" s="37">
        <v>0.79</v>
      </c>
    </row>
    <row r="447" spans="1:15" x14ac:dyDescent="0.25">
      <c r="A447" s="26" t="s">
        <v>720</v>
      </c>
      <c r="B447" s="27" t="s">
        <v>31</v>
      </c>
      <c r="C447" s="28">
        <v>80556</v>
      </c>
      <c r="D447" s="29" t="s">
        <v>479</v>
      </c>
      <c r="E447" s="30" t="s">
        <v>27</v>
      </c>
      <c r="F447" s="32">
        <v>3</v>
      </c>
      <c r="G447" s="32">
        <v>1</v>
      </c>
      <c r="H447" s="33">
        <v>3</v>
      </c>
      <c r="I447" s="34">
        <f t="shared" si="96"/>
        <v>2.96</v>
      </c>
      <c r="J447" s="34">
        <f t="shared" si="96"/>
        <v>6.89</v>
      </c>
      <c r="K447" s="34">
        <f t="shared" si="97"/>
        <v>29.55</v>
      </c>
      <c r="L447" s="35">
        <f t="shared" si="98"/>
        <v>29.55</v>
      </c>
      <c r="N447" s="37">
        <v>3.8</v>
      </c>
      <c r="O447" s="37">
        <v>8.84</v>
      </c>
    </row>
    <row r="448" spans="1:15" x14ac:dyDescent="0.25">
      <c r="A448" s="26" t="s">
        <v>721</v>
      </c>
      <c r="B448" s="27" t="s">
        <v>31</v>
      </c>
      <c r="C448" s="28">
        <v>81066</v>
      </c>
      <c r="D448" s="29" t="s">
        <v>722</v>
      </c>
      <c r="E448" s="30" t="s">
        <v>27</v>
      </c>
      <c r="F448" s="32">
        <v>6</v>
      </c>
      <c r="G448" s="32">
        <v>1</v>
      </c>
      <c r="H448" s="33">
        <v>6</v>
      </c>
      <c r="I448" s="34">
        <f t="shared" si="96"/>
        <v>0.84</v>
      </c>
      <c r="J448" s="34">
        <f t="shared" si="96"/>
        <v>2.48</v>
      </c>
      <c r="K448" s="34">
        <f t="shared" si="97"/>
        <v>19.920000000000002</v>
      </c>
      <c r="L448" s="35">
        <f t="shared" si="98"/>
        <v>19.920000000000002</v>
      </c>
      <c r="N448" s="37">
        <v>1.08</v>
      </c>
      <c r="O448" s="37">
        <v>3.18</v>
      </c>
    </row>
    <row r="449" spans="1:15" ht="25.5" x14ac:dyDescent="0.25">
      <c r="A449" s="26" t="s">
        <v>723</v>
      </c>
      <c r="B449" s="27" t="s">
        <v>129</v>
      </c>
      <c r="C449" s="28">
        <v>96662</v>
      </c>
      <c r="D449" s="29" t="s">
        <v>509</v>
      </c>
      <c r="E449" s="30" t="s">
        <v>27</v>
      </c>
      <c r="F449" s="32">
        <v>2</v>
      </c>
      <c r="G449" s="32">
        <v>1</v>
      </c>
      <c r="H449" s="33">
        <v>2</v>
      </c>
      <c r="I449" s="34">
        <f t="shared" si="96"/>
        <v>4.5599999999999996</v>
      </c>
      <c r="J449" s="34">
        <f t="shared" si="96"/>
        <v>2.33</v>
      </c>
      <c r="K449" s="34">
        <f t="shared" si="97"/>
        <v>13.78</v>
      </c>
      <c r="L449" s="35">
        <f t="shared" si="98"/>
        <v>13.78</v>
      </c>
      <c r="N449" s="37">
        <v>5.85</v>
      </c>
      <c r="O449" s="37">
        <v>2.99</v>
      </c>
    </row>
    <row r="450" spans="1:15" ht="25.5" x14ac:dyDescent="0.25">
      <c r="A450" s="26" t="s">
        <v>724</v>
      </c>
      <c r="B450" s="27" t="s">
        <v>129</v>
      </c>
      <c r="C450" s="28">
        <v>89481</v>
      </c>
      <c r="D450" s="29" t="s">
        <v>513</v>
      </c>
      <c r="E450" s="30" t="s">
        <v>27</v>
      </c>
      <c r="F450" s="32">
        <v>6</v>
      </c>
      <c r="G450" s="32">
        <v>1</v>
      </c>
      <c r="H450" s="33">
        <v>6</v>
      </c>
      <c r="I450" s="34">
        <f t="shared" si="96"/>
        <v>2.13</v>
      </c>
      <c r="J450" s="34">
        <f t="shared" si="96"/>
        <v>1.91</v>
      </c>
      <c r="K450" s="34">
        <f t="shared" si="97"/>
        <v>24.24</v>
      </c>
      <c r="L450" s="35">
        <f t="shared" si="98"/>
        <v>24.24</v>
      </c>
      <c r="N450" s="37">
        <v>2.74</v>
      </c>
      <c r="O450" s="37">
        <v>2.4500000000000002</v>
      </c>
    </row>
    <row r="451" spans="1:15" x14ac:dyDescent="0.25">
      <c r="A451" s="26" t="s">
        <v>725</v>
      </c>
      <c r="B451" s="27" t="s">
        <v>31</v>
      </c>
      <c r="C451" s="28">
        <v>81322</v>
      </c>
      <c r="D451" s="29" t="s">
        <v>515</v>
      </c>
      <c r="E451" s="30" t="s">
        <v>27</v>
      </c>
      <c r="F451" s="32">
        <v>1</v>
      </c>
      <c r="G451" s="32">
        <v>1</v>
      </c>
      <c r="H451" s="33">
        <v>1</v>
      </c>
      <c r="I451" s="34">
        <f t="shared" si="96"/>
        <v>1.67</v>
      </c>
      <c r="J451" s="34">
        <f t="shared" si="96"/>
        <v>4.96</v>
      </c>
      <c r="K451" s="34">
        <f t="shared" si="97"/>
        <v>6.63</v>
      </c>
      <c r="L451" s="35">
        <f t="shared" si="98"/>
        <v>6.63</v>
      </c>
      <c r="N451" s="37">
        <v>2.15</v>
      </c>
      <c r="O451" s="37">
        <v>6.36</v>
      </c>
    </row>
    <row r="452" spans="1:15" x14ac:dyDescent="0.25">
      <c r="A452" s="26" t="s">
        <v>726</v>
      </c>
      <c r="B452" s="27" t="s">
        <v>31</v>
      </c>
      <c r="C452" s="28">
        <v>81369</v>
      </c>
      <c r="D452" s="29" t="s">
        <v>727</v>
      </c>
      <c r="E452" s="30" t="s">
        <v>27</v>
      </c>
      <c r="F452" s="32">
        <v>3</v>
      </c>
      <c r="G452" s="32">
        <v>1</v>
      </c>
      <c r="H452" s="33">
        <v>3</v>
      </c>
      <c r="I452" s="34">
        <f t="shared" si="96"/>
        <v>5.7</v>
      </c>
      <c r="J452" s="34">
        <f t="shared" si="96"/>
        <v>3.14</v>
      </c>
      <c r="K452" s="34">
        <f t="shared" si="97"/>
        <v>26.52</v>
      </c>
      <c r="L452" s="35">
        <f t="shared" si="98"/>
        <v>26.52</v>
      </c>
      <c r="N452" s="37">
        <v>7.32</v>
      </c>
      <c r="O452" s="37">
        <v>4.03</v>
      </c>
    </row>
    <row r="453" spans="1:15" x14ac:dyDescent="0.25">
      <c r="A453" s="26" t="s">
        <v>728</v>
      </c>
      <c r="B453" s="27" t="s">
        <v>31</v>
      </c>
      <c r="C453" s="28">
        <v>81403</v>
      </c>
      <c r="D453" s="29" t="s">
        <v>729</v>
      </c>
      <c r="E453" s="30" t="s">
        <v>27</v>
      </c>
      <c r="F453" s="32">
        <v>1</v>
      </c>
      <c r="G453" s="32">
        <v>1</v>
      </c>
      <c r="H453" s="33">
        <v>1</v>
      </c>
      <c r="I453" s="34">
        <f t="shared" si="96"/>
        <v>3.39</v>
      </c>
      <c r="J453" s="34">
        <f t="shared" si="96"/>
        <v>5.23</v>
      </c>
      <c r="K453" s="34">
        <f t="shared" si="97"/>
        <v>8.6199999999999992</v>
      </c>
      <c r="L453" s="35">
        <f t="shared" si="98"/>
        <v>8.6199999999999992</v>
      </c>
      <c r="N453" s="37">
        <v>4.3499999999999996</v>
      </c>
      <c r="O453" s="37">
        <v>6.71</v>
      </c>
    </row>
    <row r="454" spans="1:15" ht="13.5" x14ac:dyDescent="0.2">
      <c r="A454" s="49" t="s">
        <v>730</v>
      </c>
      <c r="B454" s="50"/>
      <c r="C454" s="50"/>
      <c r="D454" s="51" t="s">
        <v>731</v>
      </c>
      <c r="E454" s="50"/>
      <c r="F454" s="50"/>
      <c r="G454" s="50"/>
      <c r="H454" s="50"/>
      <c r="I454" s="52"/>
      <c r="J454" s="52"/>
      <c r="K454" s="53">
        <f>TRUNC(SUM(K455:K459),2)</f>
        <v>419.11</v>
      </c>
      <c r="L454" s="54">
        <f>TRUNC(SUM(L455:L459),2)</f>
        <v>419.11</v>
      </c>
      <c r="N454" s="46"/>
      <c r="O454" s="46"/>
    </row>
    <row r="455" spans="1:15" x14ac:dyDescent="0.25">
      <c r="A455" s="26" t="s">
        <v>732</v>
      </c>
      <c r="B455" s="27" t="s">
        <v>31</v>
      </c>
      <c r="C455" s="28">
        <v>81550</v>
      </c>
      <c r="D455" s="29" t="s">
        <v>733</v>
      </c>
      <c r="E455" s="30" t="s">
        <v>27</v>
      </c>
      <c r="F455" s="32">
        <v>4</v>
      </c>
      <c r="G455" s="32">
        <v>1</v>
      </c>
      <c r="H455" s="33">
        <v>4</v>
      </c>
      <c r="I455" s="34">
        <f t="shared" ref="I455:J459" si="99">TRUNC((N455*$O$9),2)</f>
        <v>10.43</v>
      </c>
      <c r="J455" s="34">
        <f t="shared" si="99"/>
        <v>7.71</v>
      </c>
      <c r="K455" s="34">
        <f>TRUNC(F455*($I455+$J455),2)</f>
        <v>72.56</v>
      </c>
      <c r="L455" s="35">
        <f>TRUNC(H455*($I455+$J455),2)</f>
        <v>72.56</v>
      </c>
      <c r="N455" s="37">
        <v>13.38</v>
      </c>
      <c r="O455" s="37">
        <v>9.89</v>
      </c>
    </row>
    <row r="456" spans="1:15" x14ac:dyDescent="0.25">
      <c r="A456" s="26" t="s">
        <v>734</v>
      </c>
      <c r="B456" s="27" t="s">
        <v>31</v>
      </c>
      <c r="C456" s="28">
        <v>81936</v>
      </c>
      <c r="D456" s="29" t="s">
        <v>735</v>
      </c>
      <c r="E456" s="30" t="s">
        <v>27</v>
      </c>
      <c r="F456" s="31">
        <v>3</v>
      </c>
      <c r="G456" s="32">
        <v>1</v>
      </c>
      <c r="H456" s="33">
        <v>3</v>
      </c>
      <c r="I456" s="34">
        <f t="shared" si="99"/>
        <v>2.4700000000000002</v>
      </c>
      <c r="J456" s="34">
        <f t="shared" si="99"/>
        <v>7.71</v>
      </c>
      <c r="K456" s="34">
        <f>TRUNC(F456*($I456+$J456),2)</f>
        <v>30.54</v>
      </c>
      <c r="L456" s="35">
        <f>TRUNC(H456*($I456+$J456),2)</f>
        <v>30.54</v>
      </c>
      <c r="N456" s="37">
        <v>3.17</v>
      </c>
      <c r="O456" s="37">
        <v>9.89</v>
      </c>
    </row>
    <row r="457" spans="1:15" x14ac:dyDescent="0.25">
      <c r="A457" s="26" t="s">
        <v>736</v>
      </c>
      <c r="B457" s="27" t="s">
        <v>31</v>
      </c>
      <c r="C457" s="28">
        <v>81973</v>
      </c>
      <c r="D457" s="29" t="s">
        <v>737</v>
      </c>
      <c r="E457" s="30" t="s">
        <v>27</v>
      </c>
      <c r="F457" s="31">
        <v>2</v>
      </c>
      <c r="G457" s="32">
        <v>1</v>
      </c>
      <c r="H457" s="33">
        <v>2</v>
      </c>
      <c r="I457" s="34">
        <f t="shared" si="99"/>
        <v>12.77</v>
      </c>
      <c r="J457" s="34">
        <f t="shared" si="99"/>
        <v>12.68</v>
      </c>
      <c r="K457" s="34">
        <f>TRUNC(F457*($I457+$J457),2)</f>
        <v>50.9</v>
      </c>
      <c r="L457" s="35">
        <f>TRUNC(H457*($I457+$J457),2)</f>
        <v>50.9</v>
      </c>
      <c r="N457" s="37">
        <v>16.38</v>
      </c>
      <c r="O457" s="37">
        <v>16.260000000000002</v>
      </c>
    </row>
    <row r="458" spans="1:15" ht="25.5" x14ac:dyDescent="0.25">
      <c r="A458" s="38" t="s">
        <v>738</v>
      </c>
      <c r="B458" s="39" t="s">
        <v>129</v>
      </c>
      <c r="C458" s="40">
        <v>89798</v>
      </c>
      <c r="D458" s="29" t="s">
        <v>556</v>
      </c>
      <c r="E458" s="41" t="s">
        <v>50</v>
      </c>
      <c r="F458" s="42">
        <v>18</v>
      </c>
      <c r="G458" s="43">
        <v>1</v>
      </c>
      <c r="H458" s="44">
        <v>18</v>
      </c>
      <c r="I458" s="34">
        <f t="shared" si="99"/>
        <v>9.8800000000000008</v>
      </c>
      <c r="J458" s="34">
        <f t="shared" si="99"/>
        <v>1.1000000000000001</v>
      </c>
      <c r="K458" s="34">
        <f>TRUNC(F458*($I458+$J458),2)</f>
        <v>197.64</v>
      </c>
      <c r="L458" s="35">
        <f>TRUNC(H458*($I458+$J458),2)</f>
        <v>197.64</v>
      </c>
      <c r="N458" s="45">
        <v>12.67</v>
      </c>
      <c r="O458" s="45">
        <v>1.42</v>
      </c>
    </row>
    <row r="459" spans="1:15" ht="25.5" x14ac:dyDescent="0.25">
      <c r="A459" s="38" t="s">
        <v>739</v>
      </c>
      <c r="B459" s="39" t="s">
        <v>129</v>
      </c>
      <c r="C459" s="40">
        <v>89800</v>
      </c>
      <c r="D459" s="29" t="s">
        <v>740</v>
      </c>
      <c r="E459" s="41" t="s">
        <v>50</v>
      </c>
      <c r="F459" s="42">
        <v>3</v>
      </c>
      <c r="G459" s="43">
        <v>1</v>
      </c>
      <c r="H459" s="44">
        <v>3</v>
      </c>
      <c r="I459" s="34">
        <f t="shared" si="99"/>
        <v>15.36</v>
      </c>
      <c r="J459" s="34">
        <f t="shared" si="99"/>
        <v>7.13</v>
      </c>
      <c r="K459" s="34">
        <f>TRUNC(F459*($I459+$J459),2)</f>
        <v>67.47</v>
      </c>
      <c r="L459" s="35">
        <f>TRUNC(H459*($I459+$J459),2)</f>
        <v>67.47</v>
      </c>
      <c r="N459" s="45">
        <v>19.7</v>
      </c>
      <c r="O459" s="45">
        <v>9.15</v>
      </c>
    </row>
    <row r="460" spans="1:15" ht="13.5" x14ac:dyDescent="0.2">
      <c r="A460" s="49" t="s">
        <v>741</v>
      </c>
      <c r="B460" s="50"/>
      <c r="C460" s="50"/>
      <c r="D460" s="51" t="s">
        <v>119</v>
      </c>
      <c r="E460" s="50"/>
      <c r="F460" s="50"/>
      <c r="G460" s="50"/>
      <c r="H460" s="50"/>
      <c r="I460" s="52"/>
      <c r="J460" s="52"/>
      <c r="K460" s="53">
        <f>TRUNC(SUM(K461:K464),2)</f>
        <v>1242.02</v>
      </c>
      <c r="L460" s="54">
        <f>TRUNC(SUM(L461:L464),2)</f>
        <v>1242.02</v>
      </c>
      <c r="N460" s="46"/>
      <c r="O460" s="46"/>
    </row>
    <row r="461" spans="1:15" x14ac:dyDescent="0.25">
      <c r="A461" s="26" t="s">
        <v>742</v>
      </c>
      <c r="B461" s="27" t="s">
        <v>31</v>
      </c>
      <c r="C461" s="28">
        <v>81825</v>
      </c>
      <c r="D461" s="29" t="s">
        <v>471</v>
      </c>
      <c r="E461" s="30" t="s">
        <v>27</v>
      </c>
      <c r="F461" s="31">
        <v>1</v>
      </c>
      <c r="G461" s="32">
        <v>1</v>
      </c>
      <c r="H461" s="33">
        <v>1</v>
      </c>
      <c r="I461" s="34">
        <f t="shared" ref="I461:J464" si="100">TRUNC((N461*$O$9),2)</f>
        <v>127.67</v>
      </c>
      <c r="J461" s="34">
        <f t="shared" si="100"/>
        <v>196.2</v>
      </c>
      <c r="K461" s="34">
        <f>TRUNC(F461*($I461+$J461),2)</f>
        <v>323.87</v>
      </c>
      <c r="L461" s="35">
        <f>TRUNC(H461*($I461+$J461),2)</f>
        <v>323.87</v>
      </c>
      <c r="N461" s="37">
        <v>163.69</v>
      </c>
      <c r="O461" s="37">
        <v>251.54</v>
      </c>
    </row>
    <row r="462" spans="1:15" x14ac:dyDescent="0.25">
      <c r="A462" s="26" t="s">
        <v>743</v>
      </c>
      <c r="B462" s="27" t="s">
        <v>31</v>
      </c>
      <c r="C462" s="28">
        <v>81826</v>
      </c>
      <c r="D462" s="29" t="s">
        <v>473</v>
      </c>
      <c r="E462" s="30" t="s">
        <v>27</v>
      </c>
      <c r="F462" s="31">
        <v>1</v>
      </c>
      <c r="G462" s="32">
        <v>1</v>
      </c>
      <c r="H462" s="33">
        <v>1</v>
      </c>
      <c r="I462" s="34">
        <f t="shared" si="100"/>
        <v>55.98</v>
      </c>
      <c r="J462" s="34">
        <f t="shared" si="100"/>
        <v>11.12</v>
      </c>
      <c r="K462" s="34">
        <f>TRUNC(F462*($I462+$J462),2)</f>
        <v>67.099999999999994</v>
      </c>
      <c r="L462" s="35">
        <f>TRUNC(H462*($I462+$J462),2)</f>
        <v>67.099999999999994</v>
      </c>
      <c r="N462" s="37">
        <v>71.78</v>
      </c>
      <c r="O462" s="37">
        <v>14.26</v>
      </c>
    </row>
    <row r="463" spans="1:15" x14ac:dyDescent="0.25">
      <c r="A463" s="26" t="s">
        <v>744</v>
      </c>
      <c r="B463" s="27" t="s">
        <v>31</v>
      </c>
      <c r="C463" s="28">
        <v>81885</v>
      </c>
      <c r="D463" s="29" t="s">
        <v>745</v>
      </c>
      <c r="E463" s="30" t="s">
        <v>27</v>
      </c>
      <c r="F463" s="31">
        <v>1</v>
      </c>
      <c r="G463" s="32">
        <v>1</v>
      </c>
      <c r="H463" s="33">
        <v>1</v>
      </c>
      <c r="I463" s="34">
        <f t="shared" si="100"/>
        <v>7.61</v>
      </c>
      <c r="J463" s="34">
        <f t="shared" si="100"/>
        <v>1.93</v>
      </c>
      <c r="K463" s="34">
        <f>TRUNC(F463*($I463+$J463),2)</f>
        <v>9.5399999999999991</v>
      </c>
      <c r="L463" s="35">
        <f>TRUNC(H463*($I463+$J463),2)</f>
        <v>9.5399999999999991</v>
      </c>
      <c r="N463" s="37">
        <v>9.76</v>
      </c>
      <c r="O463" s="37">
        <v>2.48</v>
      </c>
    </row>
    <row r="464" spans="1:15" x14ac:dyDescent="0.25">
      <c r="A464" s="26" t="s">
        <v>746</v>
      </c>
      <c r="B464" s="27" t="s">
        <v>227</v>
      </c>
      <c r="C464" s="56" t="s">
        <v>747</v>
      </c>
      <c r="D464" s="29" t="s">
        <v>748</v>
      </c>
      <c r="E464" s="30" t="s">
        <v>27</v>
      </c>
      <c r="F464" s="31">
        <v>1</v>
      </c>
      <c r="G464" s="32">
        <v>1</v>
      </c>
      <c r="H464" s="33">
        <v>1</v>
      </c>
      <c r="I464" s="34">
        <f t="shared" si="100"/>
        <v>0</v>
      </c>
      <c r="J464" s="34">
        <f t="shared" si="100"/>
        <v>841.51</v>
      </c>
      <c r="K464" s="34">
        <f>TRUNC(F464*($I464+$J464),2)</f>
        <v>841.51</v>
      </c>
      <c r="L464" s="35">
        <f>TRUNC(H464*($I464+$J464),2)</f>
        <v>841.51</v>
      </c>
      <c r="N464" s="37">
        <v>0</v>
      </c>
      <c r="O464" s="36">
        <v>1078.8699999999999</v>
      </c>
    </row>
    <row r="465" spans="1:15" x14ac:dyDescent="0.2">
      <c r="A465" s="20" t="s">
        <v>749</v>
      </c>
      <c r="B465" s="21"/>
      <c r="C465" s="21"/>
      <c r="D465" s="22" t="s">
        <v>255</v>
      </c>
      <c r="E465" s="21"/>
      <c r="F465" s="21"/>
      <c r="G465" s="21"/>
      <c r="H465" s="21"/>
      <c r="I465" s="23"/>
      <c r="J465" s="23"/>
      <c r="K465" s="24">
        <f>TRUNC(SUM(K466,K469),2)</f>
        <v>5431.79</v>
      </c>
      <c r="L465" s="25">
        <f>TRUNC(SUM(L466,L469),2)</f>
        <v>5431.79</v>
      </c>
      <c r="N465" s="46"/>
      <c r="O465" s="46"/>
    </row>
    <row r="466" spans="1:15" ht="13.5" x14ac:dyDescent="0.2">
      <c r="A466" s="49" t="s">
        <v>750</v>
      </c>
      <c r="B466" s="50"/>
      <c r="C466" s="50"/>
      <c r="D466" s="51" t="s">
        <v>751</v>
      </c>
      <c r="E466" s="50"/>
      <c r="F466" s="50"/>
      <c r="G466" s="50"/>
      <c r="H466" s="50"/>
      <c r="I466" s="52"/>
      <c r="J466" s="52"/>
      <c r="K466" s="53">
        <f>TRUNC(SUM(K467:K468),2)</f>
        <v>4997.76</v>
      </c>
      <c r="L466" s="54">
        <f>TRUNC(SUM(L467:L468),2)</f>
        <v>4997.76</v>
      </c>
      <c r="N466" s="46"/>
      <c r="O466" s="46"/>
    </row>
    <row r="467" spans="1:15" ht="25.5" x14ac:dyDescent="0.25">
      <c r="A467" s="26" t="s">
        <v>752</v>
      </c>
      <c r="B467" s="27" t="s">
        <v>31</v>
      </c>
      <c r="C467" s="28">
        <v>100160</v>
      </c>
      <c r="D467" s="29" t="s">
        <v>259</v>
      </c>
      <c r="E467" s="30" t="s">
        <v>35</v>
      </c>
      <c r="F467" s="31">
        <v>123.96</v>
      </c>
      <c r="G467" s="32">
        <v>1</v>
      </c>
      <c r="H467" s="33">
        <v>123.96</v>
      </c>
      <c r="I467" s="34">
        <f t="shared" ref="I467:J468" si="101">TRUNC((N467*$O$9),2)</f>
        <v>17.89</v>
      </c>
      <c r="J467" s="34">
        <f t="shared" si="101"/>
        <v>20.329999999999998</v>
      </c>
      <c r="K467" s="34">
        <f>TRUNC(F467*($I467+$J467),2)</f>
        <v>4737.75</v>
      </c>
      <c r="L467" s="35">
        <f>TRUNC(H467*($I467+$J467),2)</f>
        <v>4737.75</v>
      </c>
      <c r="N467" s="37">
        <v>22.94</v>
      </c>
      <c r="O467" s="37">
        <v>26.07</v>
      </c>
    </row>
    <row r="468" spans="1:15" ht="25.5" x14ac:dyDescent="0.25">
      <c r="A468" s="26" t="s">
        <v>753</v>
      </c>
      <c r="B468" s="27" t="s">
        <v>129</v>
      </c>
      <c r="C468" s="28">
        <v>93201</v>
      </c>
      <c r="D468" s="29" t="s">
        <v>568</v>
      </c>
      <c r="E468" s="30" t="s">
        <v>50</v>
      </c>
      <c r="F468" s="31">
        <v>50.1</v>
      </c>
      <c r="G468" s="32">
        <v>1</v>
      </c>
      <c r="H468" s="33">
        <v>50.1</v>
      </c>
      <c r="I468" s="34">
        <f t="shared" si="101"/>
        <v>2.21</v>
      </c>
      <c r="J468" s="34">
        <f t="shared" si="101"/>
        <v>2.98</v>
      </c>
      <c r="K468" s="34">
        <f>TRUNC(F468*($I468+$J468),2)</f>
        <v>260.01</v>
      </c>
      <c r="L468" s="35">
        <f>TRUNC(H468*($I468+$J468),2)</f>
        <v>260.01</v>
      </c>
      <c r="N468" s="37">
        <v>2.84</v>
      </c>
      <c r="O468" s="37">
        <v>3.83</v>
      </c>
    </row>
    <row r="469" spans="1:15" ht="13.5" x14ac:dyDescent="0.2">
      <c r="A469" s="49" t="s">
        <v>754</v>
      </c>
      <c r="B469" s="50"/>
      <c r="C469" s="50"/>
      <c r="D469" s="51" t="s">
        <v>755</v>
      </c>
      <c r="E469" s="50"/>
      <c r="F469" s="50"/>
      <c r="G469" s="50"/>
      <c r="H469" s="50"/>
      <c r="I469" s="52"/>
      <c r="J469" s="52"/>
      <c r="K469" s="53">
        <f t="shared" ref="K469:L522" si="102">TRUNC(SUM(K470),2)</f>
        <v>434.03</v>
      </c>
      <c r="L469" s="54">
        <f t="shared" si="102"/>
        <v>434.03</v>
      </c>
      <c r="N469" s="46"/>
      <c r="O469" s="46"/>
    </row>
    <row r="470" spans="1:15" x14ac:dyDescent="0.25">
      <c r="A470" s="26" t="s">
        <v>756</v>
      </c>
      <c r="B470" s="27" t="s">
        <v>31</v>
      </c>
      <c r="C470" s="28">
        <v>100102</v>
      </c>
      <c r="D470" s="29" t="s">
        <v>264</v>
      </c>
      <c r="E470" s="30" t="s">
        <v>35</v>
      </c>
      <c r="F470" s="31">
        <v>6.52</v>
      </c>
      <c r="G470" s="32">
        <v>1</v>
      </c>
      <c r="H470" s="33">
        <v>6.52</v>
      </c>
      <c r="I470" s="34">
        <f>TRUNC((N470*$O$9),2)</f>
        <v>37.049999999999997</v>
      </c>
      <c r="J470" s="34">
        <f>TRUNC((O470*$O$9),2)</f>
        <v>29.52</v>
      </c>
      <c r="K470" s="34">
        <f>TRUNC(F470*($I470+$J470),2)</f>
        <v>434.03</v>
      </c>
      <c r="L470" s="35">
        <f>TRUNC(H470*($I470+$J470),2)</f>
        <v>434.03</v>
      </c>
      <c r="N470" s="37">
        <v>47.51</v>
      </c>
      <c r="O470" s="37">
        <v>37.85</v>
      </c>
    </row>
    <row r="471" spans="1:15" x14ac:dyDescent="0.2">
      <c r="A471" s="20" t="s">
        <v>757</v>
      </c>
      <c r="B471" s="21"/>
      <c r="C471" s="21"/>
      <c r="D471" s="22" t="s">
        <v>271</v>
      </c>
      <c r="E471" s="21"/>
      <c r="F471" s="21"/>
      <c r="G471" s="21"/>
      <c r="H471" s="21"/>
      <c r="I471" s="23"/>
      <c r="J471" s="23"/>
      <c r="K471" s="24">
        <f t="shared" si="102"/>
        <v>990.37</v>
      </c>
      <c r="L471" s="25">
        <f t="shared" si="102"/>
        <v>990.37</v>
      </c>
      <c r="N471" s="46"/>
      <c r="O471" s="46"/>
    </row>
    <row r="472" spans="1:15" ht="13.5" x14ac:dyDescent="0.2">
      <c r="A472" s="49" t="s">
        <v>758</v>
      </c>
      <c r="B472" s="50"/>
      <c r="C472" s="50"/>
      <c r="D472" s="51" t="s">
        <v>273</v>
      </c>
      <c r="E472" s="50"/>
      <c r="F472" s="50"/>
      <c r="G472" s="50"/>
      <c r="H472" s="50"/>
      <c r="I472" s="52"/>
      <c r="J472" s="52"/>
      <c r="K472" s="53">
        <f t="shared" si="102"/>
        <v>990.37</v>
      </c>
      <c r="L472" s="54">
        <f t="shared" si="102"/>
        <v>990.37</v>
      </c>
      <c r="N472" s="46"/>
      <c r="O472" s="46"/>
    </row>
    <row r="473" spans="1:15" x14ac:dyDescent="0.25">
      <c r="A473" s="26" t="s">
        <v>759</v>
      </c>
      <c r="B473" s="27" t="s">
        <v>31</v>
      </c>
      <c r="C473" s="28">
        <v>120902</v>
      </c>
      <c r="D473" s="29" t="s">
        <v>275</v>
      </c>
      <c r="E473" s="30" t="s">
        <v>35</v>
      </c>
      <c r="F473" s="31">
        <v>37.700000000000003</v>
      </c>
      <c r="G473" s="32">
        <v>1</v>
      </c>
      <c r="H473" s="33">
        <v>37.700000000000003</v>
      </c>
      <c r="I473" s="34">
        <f>TRUNC((N473*$O$9),2)</f>
        <v>10.39</v>
      </c>
      <c r="J473" s="34">
        <f>TRUNC((O473*$O$9),2)</f>
        <v>15.88</v>
      </c>
      <c r="K473" s="34">
        <f>TRUNC(F473*($I473+$J473),2)</f>
        <v>990.37</v>
      </c>
      <c r="L473" s="35">
        <f>TRUNC(H473*($I473+$J473),2)</f>
        <v>990.37</v>
      </c>
      <c r="N473" s="37">
        <v>13.33</v>
      </c>
      <c r="O473" s="37">
        <v>20.36</v>
      </c>
    </row>
    <row r="474" spans="1:15" x14ac:dyDescent="0.2">
      <c r="A474" s="20" t="s">
        <v>760</v>
      </c>
      <c r="B474" s="21"/>
      <c r="C474" s="21"/>
      <c r="D474" s="22" t="s">
        <v>277</v>
      </c>
      <c r="E474" s="21"/>
      <c r="F474" s="21"/>
      <c r="G474" s="21"/>
      <c r="H474" s="21"/>
      <c r="I474" s="23"/>
      <c r="J474" s="23"/>
      <c r="K474" s="24">
        <f t="shared" si="102"/>
        <v>27073.86</v>
      </c>
      <c r="L474" s="25">
        <f t="shared" si="102"/>
        <v>27073.86</v>
      </c>
      <c r="N474" s="46"/>
      <c r="O474" s="46"/>
    </row>
    <row r="475" spans="1:15" ht="38.25" x14ac:dyDescent="0.25">
      <c r="A475" s="26" t="s">
        <v>761</v>
      </c>
      <c r="B475" s="39" t="s">
        <v>129</v>
      </c>
      <c r="C475" s="40">
        <v>100775</v>
      </c>
      <c r="D475" s="29" t="s">
        <v>579</v>
      </c>
      <c r="E475" s="30" t="s">
        <v>131</v>
      </c>
      <c r="F475" s="47">
        <v>2159</v>
      </c>
      <c r="G475" s="32">
        <v>1</v>
      </c>
      <c r="H475" s="48">
        <v>2159</v>
      </c>
      <c r="I475" s="34">
        <f>TRUNC((N475*$O$9),2)</f>
        <v>11.93</v>
      </c>
      <c r="J475" s="34">
        <f>TRUNC((O475*$O$9),2)</f>
        <v>0.61</v>
      </c>
      <c r="K475" s="34">
        <f>TRUNC(F475*($I475+$J475),2)</f>
        <v>27073.86</v>
      </c>
      <c r="L475" s="35">
        <f>TRUNC(H475*($I475+$J475),2)</f>
        <v>27073.86</v>
      </c>
      <c r="N475" s="37">
        <v>15.3</v>
      </c>
      <c r="O475" s="37">
        <v>0.79</v>
      </c>
    </row>
    <row r="476" spans="1:15" x14ac:dyDescent="0.2">
      <c r="A476" s="20" t="s">
        <v>762</v>
      </c>
      <c r="B476" s="21"/>
      <c r="C476" s="21"/>
      <c r="D476" s="22" t="s">
        <v>281</v>
      </c>
      <c r="E476" s="21"/>
      <c r="F476" s="21"/>
      <c r="G476" s="21"/>
      <c r="H476" s="21"/>
      <c r="I476" s="23"/>
      <c r="J476" s="23"/>
      <c r="K476" s="24">
        <f>TRUNC(SUM(K477:K480),2)</f>
        <v>6076.18</v>
      </c>
      <c r="L476" s="25">
        <f>TRUNC(SUM(L477:L480),2)</f>
        <v>6076.18</v>
      </c>
      <c r="N476" s="46"/>
      <c r="O476" s="46"/>
    </row>
    <row r="477" spans="1:15" x14ac:dyDescent="0.25">
      <c r="A477" s="26" t="s">
        <v>763</v>
      </c>
      <c r="B477" s="27" t="s">
        <v>31</v>
      </c>
      <c r="C477" s="28">
        <v>160100</v>
      </c>
      <c r="D477" s="29" t="s">
        <v>582</v>
      </c>
      <c r="E477" s="30" t="s">
        <v>35</v>
      </c>
      <c r="F477" s="31">
        <v>162.19</v>
      </c>
      <c r="G477" s="32">
        <v>1</v>
      </c>
      <c r="H477" s="33">
        <v>162.19</v>
      </c>
      <c r="I477" s="34">
        <f t="shared" ref="I477:J480" si="103">TRUNC((N477*$O$9),2)</f>
        <v>27.61</v>
      </c>
      <c r="J477" s="34">
        <f t="shared" si="103"/>
        <v>2.92</v>
      </c>
      <c r="K477" s="34">
        <f>TRUNC(F477*($I477+$J477),2)</f>
        <v>4951.66</v>
      </c>
      <c r="L477" s="35">
        <f>TRUNC(H477*($I477+$J477),2)</f>
        <v>4951.66</v>
      </c>
      <c r="N477" s="37">
        <v>35.4</v>
      </c>
      <c r="O477" s="37">
        <v>3.75</v>
      </c>
    </row>
    <row r="478" spans="1:15" x14ac:dyDescent="0.25">
      <c r="A478" s="26" t="s">
        <v>764</v>
      </c>
      <c r="B478" s="27" t="s">
        <v>31</v>
      </c>
      <c r="C478" s="28">
        <v>160101</v>
      </c>
      <c r="D478" s="29" t="s">
        <v>584</v>
      </c>
      <c r="E478" s="30" t="s">
        <v>50</v>
      </c>
      <c r="F478" s="31">
        <v>16.55</v>
      </c>
      <c r="G478" s="32">
        <v>1</v>
      </c>
      <c r="H478" s="33">
        <v>16.55</v>
      </c>
      <c r="I478" s="34">
        <f t="shared" si="103"/>
        <v>14.71</v>
      </c>
      <c r="J478" s="34">
        <f t="shared" si="103"/>
        <v>14.2</v>
      </c>
      <c r="K478" s="34">
        <f>TRUNC(F478*($I478+$J478),2)</f>
        <v>478.46</v>
      </c>
      <c r="L478" s="35">
        <f>TRUNC(H478*($I478+$J478),2)</f>
        <v>478.46</v>
      </c>
      <c r="N478" s="37">
        <v>18.87</v>
      </c>
      <c r="O478" s="37">
        <v>18.21</v>
      </c>
    </row>
    <row r="479" spans="1:15" x14ac:dyDescent="0.25">
      <c r="A479" s="26" t="s">
        <v>765</v>
      </c>
      <c r="B479" s="27" t="s">
        <v>31</v>
      </c>
      <c r="C479" s="28">
        <v>160403</v>
      </c>
      <c r="D479" s="29" t="s">
        <v>588</v>
      </c>
      <c r="E479" s="30" t="s">
        <v>50</v>
      </c>
      <c r="F479" s="31">
        <v>19.600000000000001</v>
      </c>
      <c r="G479" s="32">
        <v>1</v>
      </c>
      <c r="H479" s="33">
        <v>19.600000000000001</v>
      </c>
      <c r="I479" s="34">
        <f t="shared" si="103"/>
        <v>8.09</v>
      </c>
      <c r="J479" s="34">
        <f t="shared" si="103"/>
        <v>7.85</v>
      </c>
      <c r="K479" s="34">
        <f>TRUNC(F479*($I479+$J479),2)</f>
        <v>312.42</v>
      </c>
      <c r="L479" s="35">
        <f>TRUNC(H479*($I479+$J479),2)</f>
        <v>312.42</v>
      </c>
      <c r="N479" s="37">
        <v>10.38</v>
      </c>
      <c r="O479" s="37">
        <v>10.07</v>
      </c>
    </row>
    <row r="480" spans="1:15" x14ac:dyDescent="0.25">
      <c r="A480" s="26" t="s">
        <v>766</v>
      </c>
      <c r="B480" s="27" t="s">
        <v>31</v>
      </c>
      <c r="C480" s="28">
        <v>160404</v>
      </c>
      <c r="D480" s="29" t="s">
        <v>586</v>
      </c>
      <c r="E480" s="30" t="s">
        <v>50</v>
      </c>
      <c r="F480" s="31">
        <v>33.1</v>
      </c>
      <c r="G480" s="32">
        <v>1</v>
      </c>
      <c r="H480" s="33">
        <v>33.1</v>
      </c>
      <c r="I480" s="34">
        <f t="shared" si="103"/>
        <v>0.39</v>
      </c>
      <c r="J480" s="34">
        <f t="shared" si="103"/>
        <v>9.69</v>
      </c>
      <c r="K480" s="34">
        <f>TRUNC(F480*($I480+$J480),2)</f>
        <v>333.64</v>
      </c>
      <c r="L480" s="35">
        <f>TRUNC(H480*($I480+$J480),2)</f>
        <v>333.64</v>
      </c>
      <c r="N480" s="37">
        <v>0.51</v>
      </c>
      <c r="O480" s="37">
        <v>12.43</v>
      </c>
    </row>
    <row r="481" spans="1:15" x14ac:dyDescent="0.2">
      <c r="A481" s="20" t="s">
        <v>767</v>
      </c>
      <c r="B481" s="21"/>
      <c r="C481" s="21"/>
      <c r="D481" s="22" t="s">
        <v>285</v>
      </c>
      <c r="E481" s="21"/>
      <c r="F481" s="21"/>
      <c r="G481" s="21"/>
      <c r="H481" s="21"/>
      <c r="I481" s="23"/>
      <c r="J481" s="23"/>
      <c r="K481" s="24">
        <f>TRUNC(SUM(K482,K484),2)</f>
        <v>6249.89</v>
      </c>
      <c r="L481" s="25">
        <f>TRUNC(SUM(L482,L484),2)</f>
        <v>6249.89</v>
      </c>
      <c r="N481" s="46"/>
      <c r="O481" s="46"/>
    </row>
    <row r="482" spans="1:15" ht="13.5" x14ac:dyDescent="0.2">
      <c r="A482" s="49" t="s">
        <v>768</v>
      </c>
      <c r="B482" s="50"/>
      <c r="C482" s="50"/>
      <c r="D482" s="51" t="s">
        <v>769</v>
      </c>
      <c r="E482" s="50"/>
      <c r="F482" s="50"/>
      <c r="G482" s="50"/>
      <c r="H482" s="50"/>
      <c r="I482" s="52"/>
      <c r="J482" s="52"/>
      <c r="K482" s="53">
        <f t="shared" si="102"/>
        <v>2021.67</v>
      </c>
      <c r="L482" s="54">
        <f t="shared" si="102"/>
        <v>2021.67</v>
      </c>
      <c r="N482" s="46"/>
      <c r="O482" s="46"/>
    </row>
    <row r="483" spans="1:15" x14ac:dyDescent="0.25">
      <c r="A483" s="26" t="s">
        <v>770</v>
      </c>
      <c r="B483" s="27" t="s">
        <v>31</v>
      </c>
      <c r="C483" s="28">
        <v>180501</v>
      </c>
      <c r="D483" s="29" t="s">
        <v>771</v>
      </c>
      <c r="E483" s="30" t="s">
        <v>35</v>
      </c>
      <c r="F483" s="31">
        <v>3.36</v>
      </c>
      <c r="G483" s="32">
        <v>1</v>
      </c>
      <c r="H483" s="33">
        <v>3.36</v>
      </c>
      <c r="I483" s="34">
        <f>TRUNC((N483*$O$9),2)</f>
        <v>568.41</v>
      </c>
      <c r="J483" s="34">
        <f>TRUNC((O483*$O$9),2)</f>
        <v>33.28</v>
      </c>
      <c r="K483" s="34">
        <f>TRUNC(F483*($I483+$J483),2)</f>
        <v>2021.67</v>
      </c>
      <c r="L483" s="35">
        <f>TRUNC(H483*($I483+$J483),2)</f>
        <v>2021.67</v>
      </c>
      <c r="N483" s="37">
        <v>728.74</v>
      </c>
      <c r="O483" s="37">
        <v>42.67</v>
      </c>
    </row>
    <row r="484" spans="1:15" ht="13.5" x14ac:dyDescent="0.2">
      <c r="A484" s="49" t="s">
        <v>772</v>
      </c>
      <c r="B484" s="50"/>
      <c r="C484" s="50"/>
      <c r="D484" s="51" t="s">
        <v>773</v>
      </c>
      <c r="E484" s="50"/>
      <c r="F484" s="50"/>
      <c r="G484" s="50"/>
      <c r="H484" s="50"/>
      <c r="I484" s="52"/>
      <c r="J484" s="52"/>
      <c r="K484" s="53">
        <f t="shared" si="102"/>
        <v>4228.22</v>
      </c>
      <c r="L484" s="54">
        <f t="shared" si="102"/>
        <v>4228.22</v>
      </c>
      <c r="N484" s="46"/>
      <c r="O484" s="46"/>
    </row>
    <row r="485" spans="1:15" x14ac:dyDescent="0.25">
      <c r="A485" s="26" t="s">
        <v>774</v>
      </c>
      <c r="B485" s="27" t="s">
        <v>31</v>
      </c>
      <c r="C485" s="28">
        <v>180401</v>
      </c>
      <c r="D485" s="29" t="s">
        <v>775</v>
      </c>
      <c r="E485" s="30" t="s">
        <v>35</v>
      </c>
      <c r="F485" s="31">
        <v>19.2</v>
      </c>
      <c r="G485" s="32">
        <v>1</v>
      </c>
      <c r="H485" s="33">
        <v>19.2</v>
      </c>
      <c r="I485" s="34">
        <f>TRUNC((N485*$O$9),2)</f>
        <v>184.66</v>
      </c>
      <c r="J485" s="34">
        <f>TRUNC((O485*$O$9),2)</f>
        <v>35.56</v>
      </c>
      <c r="K485" s="34">
        <f>TRUNC(F485*($I485+$J485),2)</f>
        <v>4228.22</v>
      </c>
      <c r="L485" s="35">
        <f>TRUNC(H485*($I485+$J485),2)</f>
        <v>4228.22</v>
      </c>
      <c r="N485" s="37">
        <v>236.75</v>
      </c>
      <c r="O485" s="37">
        <v>45.6</v>
      </c>
    </row>
    <row r="486" spans="1:15" x14ac:dyDescent="0.2">
      <c r="A486" s="20" t="s">
        <v>776</v>
      </c>
      <c r="B486" s="21"/>
      <c r="C486" s="21"/>
      <c r="D486" s="22" t="s">
        <v>777</v>
      </c>
      <c r="E486" s="21"/>
      <c r="F486" s="21"/>
      <c r="G486" s="21"/>
      <c r="H486" s="21"/>
      <c r="I486" s="23"/>
      <c r="J486" s="23"/>
      <c r="K486" s="24">
        <f t="shared" si="102"/>
        <v>3194.68</v>
      </c>
      <c r="L486" s="25">
        <f t="shared" si="102"/>
        <v>3194.68</v>
      </c>
      <c r="N486" s="46"/>
      <c r="O486" s="46"/>
    </row>
    <row r="487" spans="1:15" x14ac:dyDescent="0.25">
      <c r="A487" s="26" t="s">
        <v>778</v>
      </c>
      <c r="B487" s="27" t="s">
        <v>31</v>
      </c>
      <c r="C487" s="28">
        <v>190102</v>
      </c>
      <c r="D487" s="29" t="s">
        <v>779</v>
      </c>
      <c r="E487" s="30" t="s">
        <v>35</v>
      </c>
      <c r="F487" s="31">
        <v>19.2</v>
      </c>
      <c r="G487" s="32">
        <v>1</v>
      </c>
      <c r="H487" s="33">
        <v>19.2</v>
      </c>
      <c r="I487" s="34">
        <f>TRUNC((N487*$O$9),2)</f>
        <v>166.39</v>
      </c>
      <c r="J487" s="34">
        <f>TRUNC((O487*$O$9),2)</f>
        <v>0</v>
      </c>
      <c r="K487" s="34">
        <f>TRUNC(F487*($I487+$J487),2)</f>
        <v>3194.68</v>
      </c>
      <c r="L487" s="35">
        <f>TRUNC(H487*($I487+$J487),2)</f>
        <v>3194.68</v>
      </c>
      <c r="N487" s="37">
        <v>213.33</v>
      </c>
      <c r="O487" s="37">
        <v>0</v>
      </c>
    </row>
    <row r="488" spans="1:15" x14ac:dyDescent="0.2">
      <c r="A488" s="20" t="s">
        <v>780</v>
      </c>
      <c r="B488" s="21"/>
      <c r="C488" s="21"/>
      <c r="D488" s="22" t="s">
        <v>292</v>
      </c>
      <c r="E488" s="21"/>
      <c r="F488" s="21"/>
      <c r="G488" s="21"/>
      <c r="H488" s="21"/>
      <c r="I488" s="23"/>
      <c r="J488" s="23"/>
      <c r="K488" s="24">
        <f>TRUNC(SUM(K489:K492),2)</f>
        <v>15538.49</v>
      </c>
      <c r="L488" s="25">
        <f>TRUNC(SUM(L489:L492),2)</f>
        <v>15538.49</v>
      </c>
      <c r="N488" s="46"/>
      <c r="O488" s="46"/>
    </row>
    <row r="489" spans="1:15" x14ac:dyDescent="0.25">
      <c r="A489" s="26" t="s">
        <v>781</v>
      </c>
      <c r="B489" s="27" t="s">
        <v>31</v>
      </c>
      <c r="C489" s="28">
        <v>200150</v>
      </c>
      <c r="D489" s="29" t="s">
        <v>294</v>
      </c>
      <c r="E489" s="30" t="s">
        <v>35</v>
      </c>
      <c r="F489" s="31">
        <v>278.36</v>
      </c>
      <c r="G489" s="32">
        <v>1</v>
      </c>
      <c r="H489" s="33">
        <v>278.36</v>
      </c>
      <c r="I489" s="34">
        <f t="shared" ref="I489:J492" si="104">TRUNC((N489*$O$9),2)</f>
        <v>2.69</v>
      </c>
      <c r="J489" s="34">
        <f t="shared" si="104"/>
        <v>0.89</v>
      </c>
      <c r="K489" s="34">
        <f>TRUNC(F489*($I489+$J489),2)</f>
        <v>996.52</v>
      </c>
      <c r="L489" s="35">
        <f>TRUNC(H489*($I489+$J489),2)</f>
        <v>996.52</v>
      </c>
      <c r="N489" s="37">
        <v>3.46</v>
      </c>
      <c r="O489" s="37">
        <v>1.1499999999999999</v>
      </c>
    </row>
    <row r="490" spans="1:15" x14ac:dyDescent="0.25">
      <c r="A490" s="26" t="s">
        <v>782</v>
      </c>
      <c r="B490" s="27" t="s">
        <v>31</v>
      </c>
      <c r="C490" s="28">
        <v>200403</v>
      </c>
      <c r="D490" s="29" t="s">
        <v>296</v>
      </c>
      <c r="E490" s="30" t="s">
        <v>35</v>
      </c>
      <c r="F490" s="31">
        <v>120.9</v>
      </c>
      <c r="G490" s="32">
        <v>1</v>
      </c>
      <c r="H490" s="33">
        <v>120.9</v>
      </c>
      <c r="I490" s="34">
        <f t="shared" si="104"/>
        <v>2.2400000000000002</v>
      </c>
      <c r="J490" s="34">
        <f t="shared" si="104"/>
        <v>11.01</v>
      </c>
      <c r="K490" s="34">
        <f>TRUNC(F490*($I490+$J490),2)</f>
        <v>1601.92</v>
      </c>
      <c r="L490" s="35">
        <f>TRUNC(H490*($I490+$J490),2)</f>
        <v>1601.92</v>
      </c>
      <c r="N490" s="37">
        <v>2.88</v>
      </c>
      <c r="O490" s="37">
        <v>14.12</v>
      </c>
    </row>
    <row r="491" spans="1:15" x14ac:dyDescent="0.25">
      <c r="A491" s="26" t="s">
        <v>783</v>
      </c>
      <c r="B491" s="27" t="s">
        <v>31</v>
      </c>
      <c r="C491" s="28">
        <v>200201</v>
      </c>
      <c r="D491" s="29" t="s">
        <v>592</v>
      </c>
      <c r="E491" s="30" t="s">
        <v>35</v>
      </c>
      <c r="F491" s="31">
        <v>157.46</v>
      </c>
      <c r="G491" s="32">
        <v>1</v>
      </c>
      <c r="H491" s="33">
        <v>157.46</v>
      </c>
      <c r="I491" s="34">
        <f t="shared" si="104"/>
        <v>7.55</v>
      </c>
      <c r="J491" s="34">
        <f t="shared" si="104"/>
        <v>10.1</v>
      </c>
      <c r="K491" s="34">
        <f>TRUNC(F491*($I491+$J491),2)</f>
        <v>2779.16</v>
      </c>
      <c r="L491" s="35">
        <f>TRUNC(H491*($I491+$J491),2)</f>
        <v>2779.16</v>
      </c>
      <c r="N491" s="37">
        <v>9.68</v>
      </c>
      <c r="O491" s="37">
        <v>12.95</v>
      </c>
    </row>
    <row r="492" spans="1:15" x14ac:dyDescent="0.25">
      <c r="A492" s="26" t="s">
        <v>784</v>
      </c>
      <c r="B492" s="27" t="s">
        <v>31</v>
      </c>
      <c r="C492" s="28">
        <v>201302</v>
      </c>
      <c r="D492" s="29" t="s">
        <v>785</v>
      </c>
      <c r="E492" s="30" t="s">
        <v>35</v>
      </c>
      <c r="F492" s="31">
        <v>157.46</v>
      </c>
      <c r="G492" s="32">
        <v>1</v>
      </c>
      <c r="H492" s="33">
        <v>157.46</v>
      </c>
      <c r="I492" s="34">
        <f t="shared" si="104"/>
        <v>45.84</v>
      </c>
      <c r="J492" s="34">
        <f t="shared" si="104"/>
        <v>18.690000000000001</v>
      </c>
      <c r="K492" s="34">
        <f>TRUNC(F492*($I492+$J492),2)</f>
        <v>10160.89</v>
      </c>
      <c r="L492" s="35">
        <f>TRUNC(H492*($I492+$J492),2)</f>
        <v>10160.89</v>
      </c>
      <c r="N492" s="37">
        <v>58.77</v>
      </c>
      <c r="O492" s="37">
        <v>23.97</v>
      </c>
    </row>
    <row r="493" spans="1:15" x14ac:dyDescent="0.2">
      <c r="A493" s="20" t="s">
        <v>786</v>
      </c>
      <c r="B493" s="21"/>
      <c r="C493" s="21"/>
      <c r="D493" s="22" t="s">
        <v>787</v>
      </c>
      <c r="E493" s="21"/>
      <c r="F493" s="21"/>
      <c r="G493" s="21"/>
      <c r="H493" s="21"/>
      <c r="I493" s="23"/>
      <c r="J493" s="23"/>
      <c r="K493" s="24">
        <f>TRUNC(SUM(K494:K495),2)</f>
        <v>2278.04</v>
      </c>
      <c r="L493" s="25">
        <f>TRUNC(SUM(L494:L495),2)</f>
        <v>2278.04</v>
      </c>
      <c r="N493" s="46"/>
      <c r="O493" s="46"/>
    </row>
    <row r="494" spans="1:15" x14ac:dyDescent="0.25">
      <c r="A494" s="26" t="s">
        <v>788</v>
      </c>
      <c r="B494" s="27" t="s">
        <v>31</v>
      </c>
      <c r="C494" s="28">
        <v>210515</v>
      </c>
      <c r="D494" s="29" t="s">
        <v>789</v>
      </c>
      <c r="E494" s="30" t="s">
        <v>35</v>
      </c>
      <c r="F494" s="31">
        <v>83.78</v>
      </c>
      <c r="G494" s="32">
        <v>1</v>
      </c>
      <c r="H494" s="33">
        <v>83.78</v>
      </c>
      <c r="I494" s="34">
        <f t="shared" ref="I494:J495" si="105">TRUNC((N494*$O$9),2)</f>
        <v>4.16</v>
      </c>
      <c r="J494" s="34">
        <f t="shared" si="105"/>
        <v>10.25</v>
      </c>
      <c r="K494" s="34">
        <f>TRUNC(F494*($I494+$J494),2)</f>
        <v>1207.26</v>
      </c>
      <c r="L494" s="35">
        <f>TRUNC(H494*($I494+$J494),2)</f>
        <v>1207.26</v>
      </c>
      <c r="N494" s="37">
        <v>5.34</v>
      </c>
      <c r="O494" s="37">
        <v>13.15</v>
      </c>
    </row>
    <row r="495" spans="1:15" x14ac:dyDescent="0.25">
      <c r="A495" s="26" t="s">
        <v>790</v>
      </c>
      <c r="B495" s="27" t="s">
        <v>129</v>
      </c>
      <c r="C495" s="28">
        <v>99054</v>
      </c>
      <c r="D495" s="29" t="s">
        <v>791</v>
      </c>
      <c r="E495" s="30" t="s">
        <v>35</v>
      </c>
      <c r="F495" s="31">
        <v>26.4</v>
      </c>
      <c r="G495" s="32">
        <v>1</v>
      </c>
      <c r="H495" s="33">
        <v>26.4</v>
      </c>
      <c r="I495" s="34">
        <f t="shared" si="105"/>
        <v>19.2</v>
      </c>
      <c r="J495" s="34">
        <f t="shared" si="105"/>
        <v>21.36</v>
      </c>
      <c r="K495" s="34">
        <f>TRUNC(F495*($I495+$J495),2)</f>
        <v>1070.78</v>
      </c>
      <c r="L495" s="35">
        <f>TRUNC(H495*($I495+$J495),2)</f>
        <v>1070.78</v>
      </c>
      <c r="N495" s="37">
        <v>24.62</v>
      </c>
      <c r="O495" s="37">
        <v>27.39</v>
      </c>
    </row>
    <row r="496" spans="1:15" x14ac:dyDescent="0.2">
      <c r="A496" s="20" t="s">
        <v>792</v>
      </c>
      <c r="B496" s="21"/>
      <c r="C496" s="21"/>
      <c r="D496" s="22" t="s">
        <v>298</v>
      </c>
      <c r="E496" s="21"/>
      <c r="F496" s="21"/>
      <c r="G496" s="21"/>
      <c r="H496" s="21"/>
      <c r="I496" s="23"/>
      <c r="J496" s="23"/>
      <c r="K496" s="24">
        <f>TRUNC(SUM(K497,K499,K503),2)</f>
        <v>18168.05</v>
      </c>
      <c r="L496" s="25">
        <f>TRUNC(SUM(L497,L499,L503),2)</f>
        <v>18168.05</v>
      </c>
      <c r="N496" s="46"/>
      <c r="O496" s="46"/>
    </row>
    <row r="497" spans="1:15" ht="13.5" x14ac:dyDescent="0.2">
      <c r="A497" s="49" t="s">
        <v>793</v>
      </c>
      <c r="B497" s="50"/>
      <c r="C497" s="50"/>
      <c r="D497" s="51" t="s">
        <v>794</v>
      </c>
      <c r="E497" s="50"/>
      <c r="F497" s="50"/>
      <c r="G497" s="50"/>
      <c r="H497" s="50"/>
      <c r="I497" s="52"/>
      <c r="J497" s="52"/>
      <c r="K497" s="53">
        <f t="shared" si="102"/>
        <v>3512.45</v>
      </c>
      <c r="L497" s="54">
        <f t="shared" si="102"/>
        <v>3512.45</v>
      </c>
      <c r="N497" s="46"/>
      <c r="O497" s="46"/>
    </row>
    <row r="498" spans="1:15" x14ac:dyDescent="0.25">
      <c r="A498" s="26" t="s">
        <v>795</v>
      </c>
      <c r="B498" s="27" t="s">
        <v>31</v>
      </c>
      <c r="C498" s="28">
        <v>220101</v>
      </c>
      <c r="D498" s="29" t="s">
        <v>598</v>
      </c>
      <c r="E498" s="30" t="s">
        <v>35</v>
      </c>
      <c r="F498" s="31">
        <v>119.92</v>
      </c>
      <c r="G498" s="32">
        <v>1</v>
      </c>
      <c r="H498" s="33">
        <v>119.92</v>
      </c>
      <c r="I498" s="34">
        <f>TRUNC((N498*$O$9),2)</f>
        <v>21.24</v>
      </c>
      <c r="J498" s="34">
        <f>TRUNC((O498*$O$9),2)</f>
        <v>8.0500000000000007</v>
      </c>
      <c r="K498" s="34">
        <f>TRUNC(F498*($I498+$J498),2)</f>
        <v>3512.45</v>
      </c>
      <c r="L498" s="35">
        <f>TRUNC(H498*($I498+$J498),2)</f>
        <v>3512.45</v>
      </c>
      <c r="N498" s="37">
        <v>27.24</v>
      </c>
      <c r="O498" s="37">
        <v>10.33</v>
      </c>
    </row>
    <row r="499" spans="1:15" ht="13.5" x14ac:dyDescent="0.2">
      <c r="A499" s="49" t="s">
        <v>796</v>
      </c>
      <c r="B499" s="50"/>
      <c r="C499" s="50"/>
      <c r="D499" s="51" t="s">
        <v>797</v>
      </c>
      <c r="E499" s="50"/>
      <c r="F499" s="50"/>
      <c r="G499" s="50"/>
      <c r="H499" s="50"/>
      <c r="I499" s="52"/>
      <c r="J499" s="52"/>
      <c r="K499" s="53">
        <f>TRUNC(SUM(K500:K502),2)</f>
        <v>12476.92</v>
      </c>
      <c r="L499" s="54">
        <f>TRUNC(SUM(L500:L502),2)</f>
        <v>12476.92</v>
      </c>
      <c r="N499" s="46"/>
      <c r="O499" s="46"/>
    </row>
    <row r="500" spans="1:15" ht="25.5" x14ac:dyDescent="0.25">
      <c r="A500" s="26" t="s">
        <v>798</v>
      </c>
      <c r="B500" s="27" t="s">
        <v>31</v>
      </c>
      <c r="C500" s="28">
        <v>221101</v>
      </c>
      <c r="D500" s="29" t="s">
        <v>600</v>
      </c>
      <c r="E500" s="30" t="s">
        <v>35</v>
      </c>
      <c r="F500" s="31">
        <v>119.92</v>
      </c>
      <c r="G500" s="32">
        <v>1</v>
      </c>
      <c r="H500" s="33">
        <v>119.92</v>
      </c>
      <c r="I500" s="34">
        <f t="shared" ref="I500:J502" si="106">TRUNC((N500*$O$9),2)</f>
        <v>54.17</v>
      </c>
      <c r="J500" s="34">
        <f t="shared" si="106"/>
        <v>13.33</v>
      </c>
      <c r="K500" s="34">
        <f>TRUNC(F500*($I500+$J500),2)</f>
        <v>8094.6</v>
      </c>
      <c r="L500" s="35">
        <f>TRUNC(H500*($I500+$J500),2)</f>
        <v>8094.6</v>
      </c>
      <c r="N500" s="37">
        <v>69.45</v>
      </c>
      <c r="O500" s="37">
        <v>17.100000000000001</v>
      </c>
    </row>
    <row r="501" spans="1:15" x14ac:dyDescent="0.25">
      <c r="A501" s="26" t="s">
        <v>799</v>
      </c>
      <c r="B501" s="27" t="s">
        <v>31</v>
      </c>
      <c r="C501" s="28">
        <v>221102</v>
      </c>
      <c r="D501" s="29" t="s">
        <v>602</v>
      </c>
      <c r="E501" s="30" t="s">
        <v>50</v>
      </c>
      <c r="F501" s="31">
        <v>67.92</v>
      </c>
      <c r="G501" s="32">
        <v>1</v>
      </c>
      <c r="H501" s="33">
        <v>67.92</v>
      </c>
      <c r="I501" s="34">
        <f t="shared" si="106"/>
        <v>14.43</v>
      </c>
      <c r="J501" s="34">
        <f t="shared" si="106"/>
        <v>0</v>
      </c>
      <c r="K501" s="34">
        <f>TRUNC(F501*($I501+$J501),2)</f>
        <v>980.08</v>
      </c>
      <c r="L501" s="35">
        <f>TRUNC(H501*($I501+$J501),2)</f>
        <v>980.08</v>
      </c>
      <c r="N501" s="37">
        <v>18.5</v>
      </c>
      <c r="O501" s="37">
        <v>0</v>
      </c>
    </row>
    <row r="502" spans="1:15" x14ac:dyDescent="0.25">
      <c r="A502" s="26" t="s">
        <v>800</v>
      </c>
      <c r="B502" s="27" t="s">
        <v>31</v>
      </c>
      <c r="C502" s="28">
        <v>221104</v>
      </c>
      <c r="D502" s="29" t="s">
        <v>604</v>
      </c>
      <c r="E502" s="30" t="s">
        <v>35</v>
      </c>
      <c r="F502" s="31">
        <v>124.67</v>
      </c>
      <c r="G502" s="32">
        <v>1</v>
      </c>
      <c r="H502" s="33">
        <v>124.67</v>
      </c>
      <c r="I502" s="34">
        <f t="shared" si="106"/>
        <v>27.29</v>
      </c>
      <c r="J502" s="34">
        <f t="shared" si="106"/>
        <v>0</v>
      </c>
      <c r="K502" s="34">
        <f>TRUNC(F502*($I502+$J502),2)</f>
        <v>3402.24</v>
      </c>
      <c r="L502" s="35">
        <f>TRUNC(H502*($I502+$J502),2)</f>
        <v>3402.24</v>
      </c>
      <c r="N502" s="37">
        <v>34.99</v>
      </c>
      <c r="O502" s="37">
        <v>0</v>
      </c>
    </row>
    <row r="503" spans="1:15" ht="13.5" x14ac:dyDescent="0.2">
      <c r="A503" s="49" t="s">
        <v>801</v>
      </c>
      <c r="B503" s="50"/>
      <c r="C503" s="50"/>
      <c r="D503" s="51" t="s">
        <v>308</v>
      </c>
      <c r="E503" s="50"/>
      <c r="F503" s="50"/>
      <c r="G503" s="50"/>
      <c r="H503" s="50"/>
      <c r="I503" s="52"/>
      <c r="J503" s="52"/>
      <c r="K503" s="53">
        <f>TRUNC(SUM(K504:K505),2)</f>
        <v>2178.6799999999998</v>
      </c>
      <c r="L503" s="54">
        <f>TRUNC(SUM(L504:L505),2)</f>
        <v>2178.6799999999998</v>
      </c>
      <c r="N503" s="46"/>
      <c r="O503" s="46"/>
    </row>
    <row r="504" spans="1:15" ht="25.5" x14ac:dyDescent="0.25">
      <c r="A504" s="26" t="s">
        <v>802</v>
      </c>
      <c r="B504" s="27" t="s">
        <v>31</v>
      </c>
      <c r="C504" s="28">
        <v>220100</v>
      </c>
      <c r="D504" s="29" t="s">
        <v>310</v>
      </c>
      <c r="E504" s="30" t="s">
        <v>35</v>
      </c>
      <c r="F504" s="31">
        <v>29.7</v>
      </c>
      <c r="G504" s="32">
        <v>1</v>
      </c>
      <c r="H504" s="33">
        <v>29.7</v>
      </c>
      <c r="I504" s="34">
        <f t="shared" ref="I504:J505" si="107">TRUNC((N504*$O$9),2)</f>
        <v>37.619999999999997</v>
      </c>
      <c r="J504" s="34">
        <f t="shared" si="107"/>
        <v>28.66</v>
      </c>
      <c r="K504" s="34">
        <f>TRUNC(F504*($I504+$J504),2)</f>
        <v>1968.51</v>
      </c>
      <c r="L504" s="35">
        <f>TRUNC(H504*($I504+$J504),2)</f>
        <v>1968.51</v>
      </c>
      <c r="N504" s="37">
        <v>48.24</v>
      </c>
      <c r="O504" s="37">
        <v>36.75</v>
      </c>
    </row>
    <row r="505" spans="1:15" x14ac:dyDescent="0.25">
      <c r="A505" s="26" t="s">
        <v>803</v>
      </c>
      <c r="B505" s="27" t="s">
        <v>31</v>
      </c>
      <c r="C505" s="28">
        <v>220902</v>
      </c>
      <c r="D505" s="29" t="s">
        <v>607</v>
      </c>
      <c r="E505" s="30" t="s">
        <v>50</v>
      </c>
      <c r="F505" s="31">
        <v>28.95</v>
      </c>
      <c r="G505" s="32">
        <v>1</v>
      </c>
      <c r="H505" s="33">
        <v>28.95</v>
      </c>
      <c r="I505" s="34">
        <f t="shared" si="107"/>
        <v>1.17</v>
      </c>
      <c r="J505" s="34">
        <f t="shared" si="107"/>
        <v>6.09</v>
      </c>
      <c r="K505" s="34">
        <f>TRUNC(F505*($I505+$J505),2)</f>
        <v>210.17</v>
      </c>
      <c r="L505" s="35">
        <f>TRUNC(H505*($I505+$J505),2)</f>
        <v>210.17</v>
      </c>
      <c r="N505" s="37">
        <v>1.51</v>
      </c>
      <c r="O505" s="37">
        <v>7.82</v>
      </c>
    </row>
    <row r="506" spans="1:15" x14ac:dyDescent="0.2">
      <c r="A506" s="20" t="s">
        <v>804</v>
      </c>
      <c r="B506" s="21"/>
      <c r="C506" s="21"/>
      <c r="D506" s="22" t="s">
        <v>312</v>
      </c>
      <c r="E506" s="21"/>
      <c r="F506" s="21"/>
      <c r="G506" s="21"/>
      <c r="H506" s="21"/>
      <c r="I506" s="23"/>
      <c r="J506" s="23"/>
      <c r="K506" s="24">
        <f>TRUNC(SUM(K507,K510,K513,K516,K518,K520,K522,K524),2)</f>
        <v>6240.86</v>
      </c>
      <c r="L506" s="25">
        <f>TRUNC(SUM(L507,L510,L513,L516,L518,L520,L522,L524),2)</f>
        <v>6240.86</v>
      </c>
      <c r="N506" s="46"/>
      <c r="O506" s="46"/>
    </row>
    <row r="507" spans="1:15" ht="13.5" x14ac:dyDescent="0.2">
      <c r="A507" s="49" t="s">
        <v>805</v>
      </c>
      <c r="B507" s="50"/>
      <c r="C507" s="50"/>
      <c r="D507" s="51" t="s">
        <v>806</v>
      </c>
      <c r="E507" s="50"/>
      <c r="F507" s="50"/>
      <c r="G507" s="50"/>
      <c r="H507" s="50"/>
      <c r="I507" s="52"/>
      <c r="J507" s="52"/>
      <c r="K507" s="53">
        <f>TRUNC(SUM(K508:K509),2)</f>
        <v>337.69</v>
      </c>
      <c r="L507" s="54">
        <f>TRUNC(SUM(L508:L509),2)</f>
        <v>337.69</v>
      </c>
      <c r="N507" s="46"/>
      <c r="O507" s="46"/>
    </row>
    <row r="508" spans="1:15" x14ac:dyDescent="0.25">
      <c r="A508" s="26" t="s">
        <v>807</v>
      </c>
      <c r="B508" s="27" t="s">
        <v>31</v>
      </c>
      <c r="C508" s="28">
        <v>261300</v>
      </c>
      <c r="D508" s="29" t="s">
        <v>612</v>
      </c>
      <c r="E508" s="30" t="s">
        <v>35</v>
      </c>
      <c r="F508" s="31">
        <v>16.02</v>
      </c>
      <c r="G508" s="32">
        <v>1</v>
      </c>
      <c r="H508" s="33">
        <v>16.02</v>
      </c>
      <c r="I508" s="34">
        <f t="shared" ref="I508:J509" si="108">TRUNC((N508*$O$9),2)</f>
        <v>1.59</v>
      </c>
      <c r="J508" s="34">
        <f t="shared" si="108"/>
        <v>7.13</v>
      </c>
      <c r="K508" s="34">
        <f>TRUNC(F508*($I508+$J508),2)</f>
        <v>139.69</v>
      </c>
      <c r="L508" s="35">
        <f>TRUNC(H508*($I508+$J508),2)</f>
        <v>139.69</v>
      </c>
      <c r="N508" s="37">
        <v>2.0499999999999998</v>
      </c>
      <c r="O508" s="37">
        <v>9.15</v>
      </c>
    </row>
    <row r="509" spans="1:15" x14ac:dyDescent="0.25">
      <c r="A509" s="26" t="s">
        <v>808</v>
      </c>
      <c r="B509" s="27" t="s">
        <v>31</v>
      </c>
      <c r="C509" s="28">
        <v>261550</v>
      </c>
      <c r="D509" s="29" t="s">
        <v>614</v>
      </c>
      <c r="E509" s="30" t="s">
        <v>35</v>
      </c>
      <c r="F509" s="31">
        <v>16.02</v>
      </c>
      <c r="G509" s="32">
        <v>1</v>
      </c>
      <c r="H509" s="33">
        <v>16.02</v>
      </c>
      <c r="I509" s="34">
        <f t="shared" si="108"/>
        <v>5.81</v>
      </c>
      <c r="J509" s="34">
        <f t="shared" si="108"/>
        <v>6.55</v>
      </c>
      <c r="K509" s="34">
        <f>TRUNC(F509*($I509+$J509),2)</f>
        <v>198</v>
      </c>
      <c r="L509" s="35">
        <f>TRUNC(H509*($I509+$J509),2)</f>
        <v>198</v>
      </c>
      <c r="N509" s="37">
        <v>7.46</v>
      </c>
      <c r="O509" s="37">
        <v>8.4</v>
      </c>
    </row>
    <row r="510" spans="1:15" ht="13.5" x14ac:dyDescent="0.2">
      <c r="A510" s="49" t="s">
        <v>809</v>
      </c>
      <c r="B510" s="50"/>
      <c r="C510" s="50"/>
      <c r="D510" s="51" t="s">
        <v>810</v>
      </c>
      <c r="E510" s="50"/>
      <c r="F510" s="50"/>
      <c r="G510" s="50"/>
      <c r="H510" s="50"/>
      <c r="I510" s="52"/>
      <c r="J510" s="52"/>
      <c r="K510" s="53">
        <f>TRUNC(SUM(K511:K512),2)</f>
        <v>333.46</v>
      </c>
      <c r="L510" s="54">
        <f>TRUNC(SUM(L511:L512),2)</f>
        <v>333.46</v>
      </c>
      <c r="N510" s="46"/>
      <c r="O510" s="46"/>
    </row>
    <row r="511" spans="1:15" x14ac:dyDescent="0.25">
      <c r="A511" s="26" t="s">
        <v>811</v>
      </c>
      <c r="B511" s="27" t="s">
        <v>31</v>
      </c>
      <c r="C511" s="28">
        <v>261300</v>
      </c>
      <c r="D511" s="29" t="s">
        <v>612</v>
      </c>
      <c r="E511" s="30" t="s">
        <v>35</v>
      </c>
      <c r="F511" s="31">
        <v>17.559999999999999</v>
      </c>
      <c r="G511" s="32">
        <v>1</v>
      </c>
      <c r="H511" s="33">
        <v>17.559999999999999</v>
      </c>
      <c r="I511" s="34">
        <f t="shared" ref="I511:J512" si="109">TRUNC((N511*$O$9),2)</f>
        <v>1.59</v>
      </c>
      <c r="J511" s="34">
        <f t="shared" si="109"/>
        <v>7.13</v>
      </c>
      <c r="K511" s="34">
        <f>TRUNC(F511*($I511+$J511),2)</f>
        <v>153.12</v>
      </c>
      <c r="L511" s="35">
        <f>TRUNC(H511*($I511+$J511),2)</f>
        <v>153.12</v>
      </c>
      <c r="N511" s="37">
        <v>2.0499999999999998</v>
      </c>
      <c r="O511" s="37">
        <v>9.15</v>
      </c>
    </row>
    <row r="512" spans="1:15" x14ac:dyDescent="0.25">
      <c r="A512" s="26" t="s">
        <v>812</v>
      </c>
      <c r="B512" s="27" t="s">
        <v>31</v>
      </c>
      <c r="C512" s="28">
        <v>261000</v>
      </c>
      <c r="D512" s="29" t="s">
        <v>316</v>
      </c>
      <c r="E512" s="30" t="s">
        <v>35</v>
      </c>
      <c r="F512" s="31">
        <v>17.559999999999999</v>
      </c>
      <c r="G512" s="32">
        <v>1</v>
      </c>
      <c r="H512" s="33">
        <v>17.559999999999999</v>
      </c>
      <c r="I512" s="34">
        <f t="shared" si="109"/>
        <v>4.4400000000000004</v>
      </c>
      <c r="J512" s="34">
        <f t="shared" si="109"/>
        <v>5.83</v>
      </c>
      <c r="K512" s="34">
        <f>TRUNC(F512*($I512+$J512),2)</f>
        <v>180.34</v>
      </c>
      <c r="L512" s="35">
        <f>TRUNC(H512*($I512+$J512),2)</f>
        <v>180.34</v>
      </c>
      <c r="N512" s="37">
        <v>5.7</v>
      </c>
      <c r="O512" s="37">
        <v>7.48</v>
      </c>
    </row>
    <row r="513" spans="1:15" ht="13.5" x14ac:dyDescent="0.2">
      <c r="A513" s="49" t="s">
        <v>813</v>
      </c>
      <c r="B513" s="50"/>
      <c r="C513" s="50"/>
      <c r="D513" s="51" t="s">
        <v>814</v>
      </c>
      <c r="E513" s="50"/>
      <c r="F513" s="50"/>
      <c r="G513" s="50"/>
      <c r="H513" s="50"/>
      <c r="I513" s="52"/>
      <c r="J513" s="52"/>
      <c r="K513" s="53">
        <f>TRUNC(SUM(K514:K515),2)</f>
        <v>1687.83</v>
      </c>
      <c r="L513" s="54">
        <f>TRUNC(SUM(L514:L515),2)</f>
        <v>1687.83</v>
      </c>
      <c r="N513" s="46"/>
      <c r="O513" s="46"/>
    </row>
    <row r="514" spans="1:15" x14ac:dyDescent="0.25">
      <c r="A514" s="26" t="s">
        <v>815</v>
      </c>
      <c r="B514" s="27" t="s">
        <v>31</v>
      </c>
      <c r="C514" s="28">
        <v>261300</v>
      </c>
      <c r="D514" s="29" t="s">
        <v>612</v>
      </c>
      <c r="E514" s="30" t="s">
        <v>35</v>
      </c>
      <c r="F514" s="31">
        <v>104.9</v>
      </c>
      <c r="G514" s="32">
        <v>1</v>
      </c>
      <c r="H514" s="33">
        <v>104.9</v>
      </c>
      <c r="I514" s="34">
        <f t="shared" ref="I514:J515" si="110">TRUNC((N514*$O$9),2)</f>
        <v>1.59</v>
      </c>
      <c r="J514" s="34">
        <f t="shared" si="110"/>
        <v>7.13</v>
      </c>
      <c r="K514" s="34">
        <f>TRUNC(F514*($I514+$J514),2)</f>
        <v>914.72</v>
      </c>
      <c r="L514" s="35">
        <f>TRUNC(H514*($I514+$J514),2)</f>
        <v>914.72</v>
      </c>
      <c r="N514" s="37">
        <v>2.0499999999999998</v>
      </c>
      <c r="O514" s="37">
        <v>9.15</v>
      </c>
    </row>
    <row r="515" spans="1:15" x14ac:dyDescent="0.25">
      <c r="A515" s="26" t="s">
        <v>816</v>
      </c>
      <c r="B515" s="27" t="s">
        <v>31</v>
      </c>
      <c r="C515" s="28">
        <v>261307</v>
      </c>
      <c r="D515" s="29" t="s">
        <v>817</v>
      </c>
      <c r="E515" s="30" t="s">
        <v>35</v>
      </c>
      <c r="F515" s="31">
        <v>104.9</v>
      </c>
      <c r="G515" s="32">
        <v>1</v>
      </c>
      <c r="H515" s="33">
        <v>104.9</v>
      </c>
      <c r="I515" s="34">
        <f t="shared" si="110"/>
        <v>3.19</v>
      </c>
      <c r="J515" s="34">
        <f t="shared" si="110"/>
        <v>4.18</v>
      </c>
      <c r="K515" s="34">
        <f>TRUNC(F515*($I515+$J515),2)</f>
        <v>773.11</v>
      </c>
      <c r="L515" s="35">
        <f>TRUNC(H515*($I515+$J515),2)</f>
        <v>773.11</v>
      </c>
      <c r="N515" s="37">
        <v>4.0999999999999996</v>
      </c>
      <c r="O515" s="37">
        <v>5.36</v>
      </c>
    </row>
    <row r="516" spans="1:15" ht="13.5" x14ac:dyDescent="0.2">
      <c r="A516" s="49" t="s">
        <v>818</v>
      </c>
      <c r="B516" s="50"/>
      <c r="C516" s="50"/>
      <c r="D516" s="51" t="s">
        <v>621</v>
      </c>
      <c r="E516" s="50"/>
      <c r="F516" s="50"/>
      <c r="G516" s="50"/>
      <c r="H516" s="50"/>
      <c r="I516" s="52"/>
      <c r="J516" s="52"/>
      <c r="K516" s="53">
        <f t="shared" si="102"/>
        <v>853.02</v>
      </c>
      <c r="L516" s="54">
        <f t="shared" si="102"/>
        <v>853.02</v>
      </c>
      <c r="N516" s="46"/>
      <c r="O516" s="46"/>
    </row>
    <row r="517" spans="1:15" x14ac:dyDescent="0.25">
      <c r="A517" s="26" t="s">
        <v>819</v>
      </c>
      <c r="B517" s="27" t="s">
        <v>31</v>
      </c>
      <c r="C517" s="28">
        <v>261000</v>
      </c>
      <c r="D517" s="29" t="s">
        <v>316</v>
      </c>
      <c r="E517" s="30" t="s">
        <v>35</v>
      </c>
      <c r="F517" s="31">
        <v>83.06</v>
      </c>
      <c r="G517" s="32">
        <v>1</v>
      </c>
      <c r="H517" s="33">
        <v>83.06</v>
      </c>
      <c r="I517" s="34">
        <f>TRUNC((N517*$O$9),2)</f>
        <v>4.4400000000000004</v>
      </c>
      <c r="J517" s="34">
        <f>TRUNC((O517*$O$9),2)</f>
        <v>5.83</v>
      </c>
      <c r="K517" s="34">
        <f>TRUNC(F517*($I517+$J517),2)</f>
        <v>853.02</v>
      </c>
      <c r="L517" s="35">
        <f>TRUNC(H517*($I517+$J517),2)</f>
        <v>853.02</v>
      </c>
      <c r="N517" s="37">
        <v>5.7</v>
      </c>
      <c r="O517" s="37">
        <v>7.48</v>
      </c>
    </row>
    <row r="518" spans="1:15" ht="13.5" x14ac:dyDescent="0.2">
      <c r="A518" s="49" t="s">
        <v>820</v>
      </c>
      <c r="B518" s="50"/>
      <c r="C518" s="50"/>
      <c r="D518" s="51" t="s">
        <v>331</v>
      </c>
      <c r="E518" s="50"/>
      <c r="F518" s="50"/>
      <c r="G518" s="50"/>
      <c r="H518" s="50"/>
      <c r="I518" s="52"/>
      <c r="J518" s="52"/>
      <c r="K518" s="53">
        <f t="shared" si="102"/>
        <v>290.16000000000003</v>
      </c>
      <c r="L518" s="54">
        <f t="shared" si="102"/>
        <v>290.16000000000003</v>
      </c>
      <c r="N518" s="46"/>
      <c r="O518" s="46"/>
    </row>
    <row r="519" spans="1:15" x14ac:dyDescent="0.25">
      <c r="A519" s="26" t="s">
        <v>821</v>
      </c>
      <c r="B519" s="27" t="s">
        <v>31</v>
      </c>
      <c r="C519" s="28">
        <v>261703</v>
      </c>
      <c r="D519" s="29" t="s">
        <v>333</v>
      </c>
      <c r="E519" s="30" t="s">
        <v>35</v>
      </c>
      <c r="F519" s="31">
        <v>29.7</v>
      </c>
      <c r="G519" s="32">
        <v>1</v>
      </c>
      <c r="H519" s="33">
        <v>29.7</v>
      </c>
      <c r="I519" s="34">
        <f>TRUNC((N519*$O$9),2)</f>
        <v>3.22</v>
      </c>
      <c r="J519" s="34">
        <f>TRUNC((O519*$O$9),2)</f>
        <v>6.55</v>
      </c>
      <c r="K519" s="34">
        <f>TRUNC(F519*($I519+$J519),2)</f>
        <v>290.16000000000003</v>
      </c>
      <c r="L519" s="35">
        <f>TRUNC(H519*($I519+$J519),2)</f>
        <v>290.16000000000003</v>
      </c>
      <c r="N519" s="37">
        <v>4.13</v>
      </c>
      <c r="O519" s="37">
        <v>8.4</v>
      </c>
    </row>
    <row r="520" spans="1:15" ht="13.5" x14ac:dyDescent="0.2">
      <c r="A520" s="49" t="s">
        <v>822</v>
      </c>
      <c r="B520" s="50"/>
      <c r="C520" s="50"/>
      <c r="D520" s="51" t="s">
        <v>823</v>
      </c>
      <c r="E520" s="50"/>
      <c r="F520" s="50"/>
      <c r="G520" s="50"/>
      <c r="H520" s="50"/>
      <c r="I520" s="52"/>
      <c r="J520" s="52"/>
      <c r="K520" s="53">
        <f t="shared" si="102"/>
        <v>195.45</v>
      </c>
      <c r="L520" s="54">
        <f t="shared" si="102"/>
        <v>195.45</v>
      </c>
      <c r="N520" s="46"/>
      <c r="O520" s="46"/>
    </row>
    <row r="521" spans="1:15" x14ac:dyDescent="0.25">
      <c r="A521" s="26" t="s">
        <v>824</v>
      </c>
      <c r="B521" s="27" t="s">
        <v>31</v>
      </c>
      <c r="C521" s="28">
        <v>261602</v>
      </c>
      <c r="D521" s="29" t="s">
        <v>825</v>
      </c>
      <c r="E521" s="30" t="s">
        <v>35</v>
      </c>
      <c r="F521" s="31">
        <v>10.08</v>
      </c>
      <c r="G521" s="32">
        <v>1</v>
      </c>
      <c r="H521" s="33">
        <v>10.08</v>
      </c>
      <c r="I521" s="34">
        <f>TRUNC((N521*$O$9),2)</f>
        <v>8.4700000000000006</v>
      </c>
      <c r="J521" s="34">
        <f>TRUNC((O521*$O$9),2)</f>
        <v>10.92</v>
      </c>
      <c r="K521" s="34">
        <f>TRUNC(F521*($I521+$J521),2)</f>
        <v>195.45</v>
      </c>
      <c r="L521" s="35">
        <f>TRUNC(H521*($I521+$J521),2)</f>
        <v>195.45</v>
      </c>
      <c r="N521" s="37">
        <v>10.87</v>
      </c>
      <c r="O521" s="37">
        <v>14.01</v>
      </c>
    </row>
    <row r="522" spans="1:15" ht="13.5" x14ac:dyDescent="0.2">
      <c r="A522" s="49" t="s">
        <v>826</v>
      </c>
      <c r="B522" s="50"/>
      <c r="C522" s="50"/>
      <c r="D522" s="51" t="s">
        <v>827</v>
      </c>
      <c r="E522" s="50"/>
      <c r="F522" s="50"/>
      <c r="G522" s="50"/>
      <c r="H522" s="50"/>
      <c r="I522" s="52"/>
      <c r="J522" s="52"/>
      <c r="K522" s="53">
        <f t="shared" si="102"/>
        <v>744.57</v>
      </c>
      <c r="L522" s="54">
        <f t="shared" si="102"/>
        <v>744.57</v>
      </c>
      <c r="N522" s="46"/>
      <c r="O522" s="46"/>
    </row>
    <row r="523" spans="1:15" x14ac:dyDescent="0.25">
      <c r="A523" s="26" t="s">
        <v>828</v>
      </c>
      <c r="B523" s="27" t="s">
        <v>31</v>
      </c>
      <c r="C523" s="28">
        <v>261602</v>
      </c>
      <c r="D523" s="29" t="s">
        <v>825</v>
      </c>
      <c r="E523" s="30" t="s">
        <v>35</v>
      </c>
      <c r="F523" s="31">
        <v>38.4</v>
      </c>
      <c r="G523" s="32">
        <v>1</v>
      </c>
      <c r="H523" s="33">
        <v>38.4</v>
      </c>
      <c r="I523" s="34">
        <f>TRUNC((N523*$O$9),2)</f>
        <v>8.4700000000000006</v>
      </c>
      <c r="J523" s="34">
        <f>TRUNC((O523*$O$9),2)</f>
        <v>10.92</v>
      </c>
      <c r="K523" s="34">
        <f>TRUNC(F523*($I523+$J523),2)</f>
        <v>744.57</v>
      </c>
      <c r="L523" s="35">
        <f>TRUNC(H523*($I523+$J523),2)</f>
        <v>744.57</v>
      </c>
      <c r="N523" s="37">
        <v>10.87</v>
      </c>
      <c r="O523" s="37">
        <v>14.01</v>
      </c>
    </row>
    <row r="524" spans="1:15" ht="13.5" x14ac:dyDescent="0.2">
      <c r="A524" s="49" t="s">
        <v>829</v>
      </c>
      <c r="B524" s="50"/>
      <c r="C524" s="50"/>
      <c r="D524" s="51" t="s">
        <v>830</v>
      </c>
      <c r="E524" s="50"/>
      <c r="F524" s="50"/>
      <c r="G524" s="50"/>
      <c r="H524" s="50"/>
      <c r="I524" s="52"/>
      <c r="J524" s="52"/>
      <c r="K524" s="53">
        <f t="shared" ref="K524:L567" si="111">TRUNC(SUM(K525),2)</f>
        <v>1798.68</v>
      </c>
      <c r="L524" s="54">
        <f t="shared" si="111"/>
        <v>1798.68</v>
      </c>
      <c r="N524" s="46"/>
      <c r="O524" s="46"/>
    </row>
    <row r="525" spans="1:15" x14ac:dyDescent="0.25">
      <c r="A525" s="26" t="s">
        <v>831</v>
      </c>
      <c r="B525" s="27" t="s">
        <v>31</v>
      </c>
      <c r="C525" s="28">
        <v>261609</v>
      </c>
      <c r="D525" s="29" t="s">
        <v>320</v>
      </c>
      <c r="E525" s="30" t="s">
        <v>35</v>
      </c>
      <c r="F525" s="31">
        <v>162.19</v>
      </c>
      <c r="G525" s="32">
        <v>1</v>
      </c>
      <c r="H525" s="33">
        <v>162.19</v>
      </c>
      <c r="I525" s="34">
        <f>TRUNC((N525*$O$9),2)</f>
        <v>8.19</v>
      </c>
      <c r="J525" s="34">
        <f>TRUNC((O525*$O$9),2)</f>
        <v>2.9</v>
      </c>
      <c r="K525" s="34">
        <f>TRUNC(F525*($I525+$J525),2)</f>
        <v>1798.68</v>
      </c>
      <c r="L525" s="35">
        <f>TRUNC(H525*($I525+$J525),2)</f>
        <v>1798.68</v>
      </c>
      <c r="N525" s="37">
        <v>10.51</v>
      </c>
      <c r="O525" s="37">
        <v>3.72</v>
      </c>
    </row>
    <row r="526" spans="1:15" x14ac:dyDescent="0.2">
      <c r="A526" s="20" t="s">
        <v>832</v>
      </c>
      <c r="B526" s="21"/>
      <c r="C526" s="21"/>
      <c r="D526" s="22" t="s">
        <v>52</v>
      </c>
      <c r="E526" s="21"/>
      <c r="F526" s="21"/>
      <c r="G526" s="21"/>
      <c r="H526" s="21"/>
      <c r="I526" s="23"/>
      <c r="J526" s="23"/>
      <c r="K526" s="24">
        <f>TRUNC(SUM(K527,K530,K533),2)</f>
        <v>17085.52</v>
      </c>
      <c r="L526" s="25">
        <f>TRUNC(SUM(L527,L530,L533),2)</f>
        <v>17085.52</v>
      </c>
      <c r="N526" s="46"/>
      <c r="O526" s="46"/>
    </row>
    <row r="527" spans="1:15" ht="13.5" x14ac:dyDescent="0.2">
      <c r="A527" s="49" t="s">
        <v>833</v>
      </c>
      <c r="B527" s="50"/>
      <c r="C527" s="50"/>
      <c r="D527" s="51" t="s">
        <v>834</v>
      </c>
      <c r="E527" s="50"/>
      <c r="F527" s="50"/>
      <c r="G527" s="50"/>
      <c r="H527" s="50"/>
      <c r="I527" s="52"/>
      <c r="J527" s="52"/>
      <c r="K527" s="53">
        <f>TRUNC(SUM(K528:K529),2)</f>
        <v>3332.64</v>
      </c>
      <c r="L527" s="54">
        <f>TRUNC(SUM(L528:L529),2)</f>
        <v>3332.64</v>
      </c>
      <c r="N527" s="46"/>
      <c r="O527" s="46"/>
    </row>
    <row r="528" spans="1:15" ht="25.5" x14ac:dyDescent="0.25">
      <c r="A528" s="38" t="s">
        <v>835</v>
      </c>
      <c r="B528" s="39" t="s">
        <v>227</v>
      </c>
      <c r="C528" s="55" t="s">
        <v>836</v>
      </c>
      <c r="D528" s="29" t="s">
        <v>837</v>
      </c>
      <c r="E528" s="41" t="s">
        <v>27</v>
      </c>
      <c r="F528" s="42">
        <v>2</v>
      </c>
      <c r="G528" s="43">
        <v>1</v>
      </c>
      <c r="H528" s="44">
        <v>2</v>
      </c>
      <c r="I528" s="34">
        <f t="shared" ref="I528:J529" si="112">TRUNC((N528*$O$9),2)</f>
        <v>810.47</v>
      </c>
      <c r="J528" s="34">
        <f t="shared" si="112"/>
        <v>641.76</v>
      </c>
      <c r="K528" s="34">
        <f>TRUNC(F528*($I528+$J528),2)</f>
        <v>2904.46</v>
      </c>
      <c r="L528" s="35">
        <f>TRUNC(H528*($I528+$J528),2)</f>
        <v>2904.46</v>
      </c>
      <c r="N528" s="83">
        <v>1039.07</v>
      </c>
      <c r="O528" s="45">
        <v>822.78</v>
      </c>
    </row>
    <row r="529" spans="1:15" x14ac:dyDescent="0.25">
      <c r="A529" s="26" t="s">
        <v>838</v>
      </c>
      <c r="B529" s="27" t="s">
        <v>31</v>
      </c>
      <c r="C529" s="28">
        <v>270501</v>
      </c>
      <c r="D529" s="29" t="s">
        <v>54</v>
      </c>
      <c r="E529" s="30" t="s">
        <v>35</v>
      </c>
      <c r="F529" s="31">
        <v>162.19</v>
      </c>
      <c r="G529" s="32">
        <v>1</v>
      </c>
      <c r="H529" s="33">
        <v>162.19</v>
      </c>
      <c r="I529" s="34">
        <f t="shared" si="112"/>
        <v>1.19</v>
      </c>
      <c r="J529" s="34">
        <f t="shared" si="112"/>
        <v>1.45</v>
      </c>
      <c r="K529" s="34">
        <f>TRUNC(F529*($I529+$J529),2)</f>
        <v>428.18</v>
      </c>
      <c r="L529" s="35">
        <f>TRUNC(H529*($I529+$J529),2)</f>
        <v>428.18</v>
      </c>
      <c r="N529" s="37">
        <v>1.53</v>
      </c>
      <c r="O529" s="37">
        <v>1.87</v>
      </c>
    </row>
    <row r="530" spans="1:15" ht="13.5" x14ac:dyDescent="0.2">
      <c r="A530" s="49" t="s">
        <v>839</v>
      </c>
      <c r="B530" s="50"/>
      <c r="C530" s="50"/>
      <c r="D530" s="51" t="s">
        <v>840</v>
      </c>
      <c r="E530" s="50"/>
      <c r="F530" s="50"/>
      <c r="G530" s="50"/>
      <c r="H530" s="50"/>
      <c r="I530" s="52"/>
      <c r="J530" s="52"/>
      <c r="K530" s="53">
        <f>TRUNC(SUM(K531:K532),2)</f>
        <v>234.82</v>
      </c>
      <c r="L530" s="54">
        <f>TRUNC(SUM(L531:L532),2)</f>
        <v>234.82</v>
      </c>
      <c r="N530" s="46"/>
      <c r="O530" s="46"/>
    </row>
    <row r="531" spans="1:15" ht="38.25" x14ac:dyDescent="0.25">
      <c r="A531" s="64" t="s">
        <v>841</v>
      </c>
      <c r="B531" s="84" t="s">
        <v>227</v>
      </c>
      <c r="C531" s="85" t="s">
        <v>842</v>
      </c>
      <c r="D531" s="67" t="s">
        <v>843</v>
      </c>
      <c r="E531" s="67" t="s">
        <v>524</v>
      </c>
      <c r="F531" s="86">
        <v>2</v>
      </c>
      <c r="G531" s="86">
        <v>1</v>
      </c>
      <c r="H531" s="67">
        <v>2</v>
      </c>
      <c r="I531" s="34">
        <f t="shared" ref="I531:J532" si="113">TRUNC((N531*$O$9),2)</f>
        <v>36.54</v>
      </c>
      <c r="J531" s="34">
        <f t="shared" si="113"/>
        <v>8.8699999999999992</v>
      </c>
      <c r="K531" s="34">
        <f>TRUNC(F531*($I531+$J531),2)</f>
        <v>90.82</v>
      </c>
      <c r="L531" s="35">
        <f>TRUNC(H531*($I531+$J531),2)</f>
        <v>90.82</v>
      </c>
      <c r="N531" s="70">
        <v>46.85</v>
      </c>
      <c r="O531" s="70">
        <v>11.38</v>
      </c>
    </row>
    <row r="532" spans="1:15" ht="25.5" x14ac:dyDescent="0.25">
      <c r="A532" s="26" t="s">
        <v>844</v>
      </c>
      <c r="B532" s="27" t="s">
        <v>227</v>
      </c>
      <c r="C532" s="56" t="s">
        <v>845</v>
      </c>
      <c r="D532" s="29" t="s">
        <v>846</v>
      </c>
      <c r="E532" s="30" t="s">
        <v>27</v>
      </c>
      <c r="F532" s="32">
        <v>2</v>
      </c>
      <c r="G532" s="32">
        <v>1</v>
      </c>
      <c r="H532" s="33">
        <v>2</v>
      </c>
      <c r="I532" s="34">
        <f t="shared" si="113"/>
        <v>72</v>
      </c>
      <c r="J532" s="34">
        <f t="shared" si="113"/>
        <v>0</v>
      </c>
      <c r="K532" s="34">
        <f>TRUNC(F532*($I532+$J532),2)</f>
        <v>144</v>
      </c>
      <c r="L532" s="35">
        <f>TRUNC(H532*($I532+$J532),2)</f>
        <v>144</v>
      </c>
      <c r="N532" s="37">
        <v>92.32</v>
      </c>
      <c r="O532" s="37">
        <v>0</v>
      </c>
    </row>
    <row r="533" spans="1:15" ht="13.5" x14ac:dyDescent="0.2">
      <c r="A533" s="49" t="s">
        <v>847</v>
      </c>
      <c r="B533" s="50"/>
      <c r="C533" s="50"/>
      <c r="D533" s="51" t="s">
        <v>848</v>
      </c>
      <c r="E533" s="50"/>
      <c r="F533" s="50"/>
      <c r="G533" s="50"/>
      <c r="H533" s="50"/>
      <c r="I533" s="52"/>
      <c r="J533" s="52"/>
      <c r="K533" s="53">
        <f>TRUNC(SUM(K534:K535),2)</f>
        <v>13518.06</v>
      </c>
      <c r="L533" s="54">
        <f>TRUNC(SUM(L534:L535),2)</f>
        <v>13518.06</v>
      </c>
      <c r="N533" s="46"/>
      <c r="O533" s="46"/>
    </row>
    <row r="534" spans="1:15" x14ac:dyDescent="0.25">
      <c r="A534" s="26" t="s">
        <v>849</v>
      </c>
      <c r="B534" s="27" t="s">
        <v>31</v>
      </c>
      <c r="C534" s="28">
        <v>271608</v>
      </c>
      <c r="D534" s="29" t="s">
        <v>630</v>
      </c>
      <c r="E534" s="30" t="s">
        <v>35</v>
      </c>
      <c r="F534" s="32">
        <v>28.27</v>
      </c>
      <c r="G534" s="32">
        <v>1</v>
      </c>
      <c r="H534" s="33">
        <v>28.27</v>
      </c>
      <c r="I534" s="34">
        <f t="shared" ref="I534:J535" si="114">TRUNC((N534*$O$9),2)</f>
        <v>344.73</v>
      </c>
      <c r="J534" s="34">
        <f t="shared" si="114"/>
        <v>37.43</v>
      </c>
      <c r="K534" s="34">
        <f>TRUNC(F534*($I534+$J534),2)</f>
        <v>10803.66</v>
      </c>
      <c r="L534" s="35">
        <f>TRUNC(H534*($I534+$J534),2)</f>
        <v>10803.66</v>
      </c>
      <c r="N534" s="37">
        <v>441.97</v>
      </c>
      <c r="O534" s="37">
        <v>47.99</v>
      </c>
    </row>
    <row r="535" spans="1:15" x14ac:dyDescent="0.25">
      <c r="A535" s="26" t="s">
        <v>850</v>
      </c>
      <c r="B535" s="27" t="s">
        <v>31</v>
      </c>
      <c r="C535" s="28">
        <v>271305</v>
      </c>
      <c r="D535" s="29" t="s">
        <v>851</v>
      </c>
      <c r="E535" s="30" t="s">
        <v>50</v>
      </c>
      <c r="F535" s="32">
        <v>36</v>
      </c>
      <c r="G535" s="32">
        <v>1</v>
      </c>
      <c r="H535" s="33">
        <v>36</v>
      </c>
      <c r="I535" s="34">
        <f t="shared" si="114"/>
        <v>22.58</v>
      </c>
      <c r="J535" s="34">
        <f t="shared" si="114"/>
        <v>52.82</v>
      </c>
      <c r="K535" s="34">
        <f>TRUNC(F535*($I535+$J535),2)</f>
        <v>2714.4</v>
      </c>
      <c r="L535" s="35">
        <f>TRUNC(H535*($I535+$J535),2)</f>
        <v>2714.4</v>
      </c>
      <c r="N535" s="37">
        <v>28.96</v>
      </c>
      <c r="O535" s="37">
        <v>67.73</v>
      </c>
    </row>
    <row r="536" spans="1:15" x14ac:dyDescent="0.2">
      <c r="A536" s="11">
        <v>9</v>
      </c>
      <c r="B536" s="12"/>
      <c r="C536" s="12"/>
      <c r="D536" s="13" t="s">
        <v>852</v>
      </c>
      <c r="E536" s="14" t="s">
        <v>27</v>
      </c>
      <c r="F536" s="16">
        <v>1</v>
      </c>
      <c r="G536" s="16">
        <v>1</v>
      </c>
      <c r="H536" s="12"/>
      <c r="I536" s="17"/>
      <c r="J536" s="17"/>
      <c r="K536" s="18">
        <f t="shared" si="111"/>
        <v>579.96</v>
      </c>
      <c r="L536" s="19">
        <f t="shared" si="111"/>
        <v>579.96</v>
      </c>
      <c r="N536" s="46"/>
      <c r="O536" s="46"/>
    </row>
    <row r="537" spans="1:15" x14ac:dyDescent="0.2">
      <c r="A537" s="20" t="s">
        <v>853</v>
      </c>
      <c r="B537" s="21"/>
      <c r="C537" s="21"/>
      <c r="D537" s="22" t="s">
        <v>80</v>
      </c>
      <c r="E537" s="21"/>
      <c r="F537" s="21"/>
      <c r="G537" s="21"/>
      <c r="H537" s="21"/>
      <c r="I537" s="23"/>
      <c r="J537" s="23"/>
      <c r="K537" s="24">
        <f>TRUNC(SUM(K538:K544),2)</f>
        <v>579.96</v>
      </c>
      <c r="L537" s="25">
        <f>TRUNC(SUM(L538:L544),2)</f>
        <v>579.96</v>
      </c>
      <c r="N537" s="46"/>
      <c r="O537" s="46"/>
    </row>
    <row r="538" spans="1:15" x14ac:dyDescent="0.25">
      <c r="A538" s="26" t="s">
        <v>854</v>
      </c>
      <c r="B538" s="27" t="s">
        <v>31</v>
      </c>
      <c r="C538" s="28">
        <v>41004</v>
      </c>
      <c r="D538" s="29" t="s">
        <v>82</v>
      </c>
      <c r="E538" s="30" t="s">
        <v>83</v>
      </c>
      <c r="F538" s="32">
        <v>15.91</v>
      </c>
      <c r="G538" s="32">
        <v>1</v>
      </c>
      <c r="H538" s="33">
        <v>15.91</v>
      </c>
      <c r="I538" s="34">
        <f t="shared" ref="I538:J544" si="115">TRUNC((N538*$O$9),2)</f>
        <v>1.45</v>
      </c>
      <c r="J538" s="34">
        <f t="shared" si="115"/>
        <v>0</v>
      </c>
      <c r="K538" s="34">
        <f t="shared" ref="K538:K544" si="116">TRUNC(F538*($I538+$J538),2)</f>
        <v>23.06</v>
      </c>
      <c r="L538" s="35">
        <f t="shared" ref="L538:L544" si="117">TRUNC(H538*($I538+$J538),2)</f>
        <v>23.06</v>
      </c>
      <c r="N538" s="37">
        <v>1.87</v>
      </c>
      <c r="O538" s="37">
        <v>0</v>
      </c>
    </row>
    <row r="539" spans="1:15" x14ac:dyDescent="0.25">
      <c r="A539" s="26" t="s">
        <v>855</v>
      </c>
      <c r="B539" s="27" t="s">
        <v>31</v>
      </c>
      <c r="C539" s="28">
        <v>41005</v>
      </c>
      <c r="D539" s="29" t="s">
        <v>85</v>
      </c>
      <c r="E539" s="30" t="s">
        <v>83</v>
      </c>
      <c r="F539" s="32">
        <v>15.91</v>
      </c>
      <c r="G539" s="32">
        <v>1</v>
      </c>
      <c r="H539" s="33">
        <v>15.91</v>
      </c>
      <c r="I539" s="34">
        <f t="shared" si="115"/>
        <v>1.0900000000000001</v>
      </c>
      <c r="J539" s="34">
        <f t="shared" si="115"/>
        <v>0</v>
      </c>
      <c r="K539" s="34">
        <f t="shared" si="116"/>
        <v>17.34</v>
      </c>
      <c r="L539" s="35">
        <f t="shared" si="117"/>
        <v>17.34</v>
      </c>
      <c r="N539" s="37">
        <v>1.4</v>
      </c>
      <c r="O539" s="37">
        <v>0</v>
      </c>
    </row>
    <row r="540" spans="1:15" x14ac:dyDescent="0.25">
      <c r="A540" s="26" t="s">
        <v>856</v>
      </c>
      <c r="B540" s="27" t="s">
        <v>31</v>
      </c>
      <c r="C540" s="28">
        <v>41012</v>
      </c>
      <c r="D540" s="29" t="s">
        <v>87</v>
      </c>
      <c r="E540" s="30" t="s">
        <v>83</v>
      </c>
      <c r="F540" s="32">
        <v>15.91</v>
      </c>
      <c r="G540" s="32">
        <v>1</v>
      </c>
      <c r="H540" s="33">
        <v>15.91</v>
      </c>
      <c r="I540" s="34">
        <f t="shared" si="115"/>
        <v>3.9</v>
      </c>
      <c r="J540" s="34">
        <f t="shared" si="115"/>
        <v>0</v>
      </c>
      <c r="K540" s="34">
        <f t="shared" si="116"/>
        <v>62.04</v>
      </c>
      <c r="L540" s="35">
        <f t="shared" si="117"/>
        <v>62.04</v>
      </c>
      <c r="N540" s="37">
        <v>5</v>
      </c>
      <c r="O540" s="37">
        <v>0</v>
      </c>
    </row>
    <row r="541" spans="1:15" x14ac:dyDescent="0.25">
      <c r="A541" s="26" t="s">
        <v>857</v>
      </c>
      <c r="B541" s="27" t="s">
        <v>31</v>
      </c>
      <c r="C541" s="28">
        <v>41006</v>
      </c>
      <c r="D541" s="29" t="s">
        <v>89</v>
      </c>
      <c r="E541" s="30" t="s">
        <v>90</v>
      </c>
      <c r="F541" s="32">
        <v>79.55</v>
      </c>
      <c r="G541" s="32">
        <v>1</v>
      </c>
      <c r="H541" s="33">
        <v>79.55</v>
      </c>
      <c r="I541" s="34">
        <f t="shared" si="115"/>
        <v>2.09</v>
      </c>
      <c r="J541" s="34">
        <f t="shared" si="115"/>
        <v>0</v>
      </c>
      <c r="K541" s="34">
        <f t="shared" si="116"/>
        <v>166.25</v>
      </c>
      <c r="L541" s="35">
        <f t="shared" si="117"/>
        <v>166.25</v>
      </c>
      <c r="N541" s="37">
        <v>2.68</v>
      </c>
      <c r="O541" s="37">
        <v>0</v>
      </c>
    </row>
    <row r="542" spans="1:15" x14ac:dyDescent="0.25">
      <c r="A542" s="26" t="s">
        <v>858</v>
      </c>
      <c r="B542" s="27" t="s">
        <v>31</v>
      </c>
      <c r="C542" s="28">
        <v>41009</v>
      </c>
      <c r="D542" s="29" t="s">
        <v>92</v>
      </c>
      <c r="E542" s="30" t="s">
        <v>83</v>
      </c>
      <c r="F542" s="32">
        <v>12.73</v>
      </c>
      <c r="G542" s="32">
        <v>1</v>
      </c>
      <c r="H542" s="33">
        <v>12.73</v>
      </c>
      <c r="I542" s="34">
        <f t="shared" si="115"/>
        <v>1.46</v>
      </c>
      <c r="J542" s="34">
        <f t="shared" si="115"/>
        <v>0</v>
      </c>
      <c r="K542" s="34">
        <f t="shared" si="116"/>
        <v>18.579999999999998</v>
      </c>
      <c r="L542" s="35">
        <f t="shared" si="117"/>
        <v>18.579999999999998</v>
      </c>
      <c r="N542" s="37">
        <v>1.88</v>
      </c>
      <c r="O542" s="37">
        <v>0</v>
      </c>
    </row>
    <row r="543" spans="1:15" ht="25.5" x14ac:dyDescent="0.25">
      <c r="A543" s="26" t="s">
        <v>859</v>
      </c>
      <c r="B543" s="27" t="s">
        <v>31</v>
      </c>
      <c r="C543" s="28">
        <v>41140</v>
      </c>
      <c r="D543" s="29" t="s">
        <v>94</v>
      </c>
      <c r="E543" s="30" t="s">
        <v>35</v>
      </c>
      <c r="F543" s="32">
        <v>127.26</v>
      </c>
      <c r="G543" s="32">
        <v>1</v>
      </c>
      <c r="H543" s="33">
        <v>127.26</v>
      </c>
      <c r="I543" s="34">
        <f t="shared" si="115"/>
        <v>0</v>
      </c>
      <c r="J543" s="34">
        <f t="shared" si="115"/>
        <v>1.98</v>
      </c>
      <c r="K543" s="34">
        <f t="shared" si="116"/>
        <v>251.97</v>
      </c>
      <c r="L543" s="35">
        <f t="shared" si="117"/>
        <v>251.97</v>
      </c>
      <c r="N543" s="37">
        <v>0</v>
      </c>
      <c r="O543" s="37">
        <v>2.54</v>
      </c>
    </row>
    <row r="544" spans="1:15" x14ac:dyDescent="0.25">
      <c r="A544" s="26" t="s">
        <v>860</v>
      </c>
      <c r="B544" s="27" t="s">
        <v>31</v>
      </c>
      <c r="C544" s="28">
        <v>40905</v>
      </c>
      <c r="D544" s="29" t="s">
        <v>96</v>
      </c>
      <c r="E544" s="30" t="s">
        <v>35</v>
      </c>
      <c r="F544" s="32">
        <v>127.26</v>
      </c>
      <c r="G544" s="32">
        <v>1</v>
      </c>
      <c r="H544" s="33">
        <v>127.26</v>
      </c>
      <c r="I544" s="34">
        <f t="shared" si="115"/>
        <v>0.08</v>
      </c>
      <c r="J544" s="34">
        <f t="shared" si="115"/>
        <v>0.24</v>
      </c>
      <c r="K544" s="34">
        <f t="shared" si="116"/>
        <v>40.72</v>
      </c>
      <c r="L544" s="35">
        <f t="shared" si="117"/>
        <v>40.72</v>
      </c>
      <c r="N544" s="37">
        <v>0.11</v>
      </c>
      <c r="O544" s="37">
        <v>0.31</v>
      </c>
    </row>
    <row r="545" spans="1:15" x14ac:dyDescent="0.2">
      <c r="A545" s="11">
        <v>10</v>
      </c>
      <c r="B545" s="12"/>
      <c r="C545" s="12"/>
      <c r="D545" s="13" t="s">
        <v>861</v>
      </c>
      <c r="E545" s="14" t="s">
        <v>27</v>
      </c>
      <c r="F545" s="16">
        <v>1</v>
      </c>
      <c r="G545" s="16">
        <v>1</v>
      </c>
      <c r="H545" s="12"/>
      <c r="I545" s="17"/>
      <c r="J545" s="17"/>
      <c r="K545" s="18">
        <f>TRUNC(SUM(K546,K548,K550,K554,K569,,K601,K631,K634,K637,K639,K644,K649,K651,K654,K657,K667,K669,K689),2)</f>
        <v>136007.96</v>
      </c>
      <c r="L545" s="19">
        <f>TRUNC(SUM(L546,L548,L550,L554,L569,,L601,L631,L634,L637,L639,L644,L649,L651,L654,L657,L667,L669,L689),2)</f>
        <v>136007.96</v>
      </c>
      <c r="N545" s="46"/>
      <c r="O545" s="46"/>
    </row>
    <row r="546" spans="1:15" x14ac:dyDescent="0.2">
      <c r="A546" s="20" t="s">
        <v>862</v>
      </c>
      <c r="B546" s="21"/>
      <c r="C546" s="21"/>
      <c r="D546" s="22" t="s">
        <v>29</v>
      </c>
      <c r="E546" s="21"/>
      <c r="F546" s="21"/>
      <c r="G546" s="21"/>
      <c r="H546" s="21"/>
      <c r="I546" s="23"/>
      <c r="J546" s="23"/>
      <c r="K546" s="24">
        <f t="shared" si="111"/>
        <v>502.67</v>
      </c>
      <c r="L546" s="25">
        <f t="shared" si="111"/>
        <v>502.67</v>
      </c>
      <c r="N546" s="46"/>
      <c r="O546" s="46"/>
    </row>
    <row r="547" spans="1:15" ht="25.5" x14ac:dyDescent="0.25">
      <c r="A547" s="38" t="s">
        <v>863</v>
      </c>
      <c r="B547" s="39" t="s">
        <v>31</v>
      </c>
      <c r="C547" s="40">
        <v>20701</v>
      </c>
      <c r="D547" s="29" t="s">
        <v>100</v>
      </c>
      <c r="E547" s="41" t="s">
        <v>35</v>
      </c>
      <c r="F547" s="43">
        <v>127.26</v>
      </c>
      <c r="G547" s="43">
        <v>1</v>
      </c>
      <c r="H547" s="44">
        <v>127.26</v>
      </c>
      <c r="I547" s="34">
        <f>TRUNC((N547*$O$9),2)</f>
        <v>2.77</v>
      </c>
      <c r="J547" s="34">
        <f>TRUNC((O547*$O$9),2)</f>
        <v>1.18</v>
      </c>
      <c r="K547" s="34">
        <f>TRUNC(F547*($I547+$J547),2)</f>
        <v>502.67</v>
      </c>
      <c r="L547" s="35">
        <f>TRUNC(H547*($I547+$J547),2)</f>
        <v>502.67</v>
      </c>
      <c r="N547" s="45">
        <v>3.56</v>
      </c>
      <c r="O547" s="45">
        <v>1.52</v>
      </c>
    </row>
    <row r="548" spans="1:15" x14ac:dyDescent="0.2">
      <c r="A548" s="20" t="s">
        <v>864</v>
      </c>
      <c r="B548" s="21"/>
      <c r="C548" s="21"/>
      <c r="D548" s="22" t="s">
        <v>41</v>
      </c>
      <c r="E548" s="21"/>
      <c r="F548" s="21"/>
      <c r="G548" s="21"/>
      <c r="H548" s="21"/>
      <c r="I548" s="23"/>
      <c r="J548" s="23"/>
      <c r="K548" s="24">
        <f t="shared" si="111"/>
        <v>302.33</v>
      </c>
      <c r="L548" s="25">
        <f t="shared" si="111"/>
        <v>302.33</v>
      </c>
      <c r="N548" s="46"/>
      <c r="O548" s="46"/>
    </row>
    <row r="549" spans="1:15" x14ac:dyDescent="0.25">
      <c r="A549" s="26" t="s">
        <v>865</v>
      </c>
      <c r="B549" s="27" t="s">
        <v>31</v>
      </c>
      <c r="C549" s="28">
        <v>30101</v>
      </c>
      <c r="D549" s="29" t="s">
        <v>103</v>
      </c>
      <c r="E549" s="30" t="s">
        <v>83</v>
      </c>
      <c r="F549" s="32">
        <v>8.9</v>
      </c>
      <c r="G549" s="32">
        <v>1</v>
      </c>
      <c r="H549" s="33">
        <v>8.9</v>
      </c>
      <c r="I549" s="34">
        <f>TRUNC((N549*$O$9),2)</f>
        <v>26.97</v>
      </c>
      <c r="J549" s="34">
        <f>TRUNC((O549*$O$9),2)</f>
        <v>7</v>
      </c>
      <c r="K549" s="34">
        <f>TRUNC(F549*($I549+$J549),2)</f>
        <v>302.33</v>
      </c>
      <c r="L549" s="35">
        <f>TRUNC(H549*($I549+$J549),2)</f>
        <v>302.33</v>
      </c>
      <c r="N549" s="37">
        <v>34.58</v>
      </c>
      <c r="O549" s="37">
        <v>8.98</v>
      </c>
    </row>
    <row r="550" spans="1:15" x14ac:dyDescent="0.2">
      <c r="A550" s="20" t="s">
        <v>866</v>
      </c>
      <c r="B550" s="21"/>
      <c r="C550" s="21"/>
      <c r="D550" s="22" t="s">
        <v>80</v>
      </c>
      <c r="E550" s="21"/>
      <c r="F550" s="21"/>
      <c r="G550" s="21"/>
      <c r="H550" s="21"/>
      <c r="I550" s="23"/>
      <c r="J550" s="23"/>
      <c r="K550" s="24">
        <f t="shared" si="111"/>
        <v>747.01</v>
      </c>
      <c r="L550" s="25">
        <f t="shared" si="111"/>
        <v>747.01</v>
      </c>
      <c r="N550" s="46"/>
      <c r="O550" s="46"/>
    </row>
    <row r="551" spans="1:15" ht="13.5" x14ac:dyDescent="0.2">
      <c r="A551" s="49" t="s">
        <v>867</v>
      </c>
      <c r="B551" s="50"/>
      <c r="C551" s="50"/>
      <c r="D551" s="51" t="s">
        <v>650</v>
      </c>
      <c r="E551" s="50"/>
      <c r="F551" s="50"/>
      <c r="G551" s="50"/>
      <c r="H551" s="50"/>
      <c r="I551" s="52"/>
      <c r="J551" s="52"/>
      <c r="K551" s="53">
        <f>TRUNC(SUM(K552:K553),2)</f>
        <v>747.01</v>
      </c>
      <c r="L551" s="54">
        <f>TRUNC(SUM(L552:L553),2)</f>
        <v>747.01</v>
      </c>
      <c r="N551" s="46"/>
      <c r="O551" s="46"/>
    </row>
    <row r="552" spans="1:15" ht="25.5" x14ac:dyDescent="0.25">
      <c r="A552" s="26" t="s">
        <v>868</v>
      </c>
      <c r="B552" s="27" t="s">
        <v>31</v>
      </c>
      <c r="C552" s="28">
        <v>41140</v>
      </c>
      <c r="D552" s="29" t="s">
        <v>94</v>
      </c>
      <c r="E552" s="30" t="s">
        <v>35</v>
      </c>
      <c r="F552" s="32">
        <v>127.26</v>
      </c>
      <c r="G552" s="32">
        <v>1</v>
      </c>
      <c r="H552" s="33">
        <v>127.26</v>
      </c>
      <c r="I552" s="34">
        <f t="shared" ref="I552:J553" si="118">TRUNC((N552*$O$9),2)</f>
        <v>0</v>
      </c>
      <c r="J552" s="34">
        <f t="shared" si="118"/>
        <v>1.98</v>
      </c>
      <c r="K552" s="34">
        <f>TRUNC(F552*($I552+$J552),2)</f>
        <v>251.97</v>
      </c>
      <c r="L552" s="35">
        <f>TRUNC(H552*($I552+$J552),2)</f>
        <v>251.97</v>
      </c>
      <c r="N552" s="37">
        <v>0</v>
      </c>
      <c r="O552" s="37">
        <v>2.54</v>
      </c>
    </row>
    <row r="553" spans="1:15" x14ac:dyDescent="0.25">
      <c r="A553" s="26" t="s">
        <v>869</v>
      </c>
      <c r="B553" s="27" t="s">
        <v>31</v>
      </c>
      <c r="C553" s="28">
        <v>41002</v>
      </c>
      <c r="D553" s="29" t="s">
        <v>122</v>
      </c>
      <c r="E553" s="30" t="s">
        <v>35</v>
      </c>
      <c r="F553" s="32">
        <v>127.26</v>
      </c>
      <c r="G553" s="32">
        <v>1</v>
      </c>
      <c r="H553" s="33">
        <v>127.26</v>
      </c>
      <c r="I553" s="34">
        <f t="shared" si="118"/>
        <v>0</v>
      </c>
      <c r="J553" s="34">
        <f t="shared" si="118"/>
        <v>3.89</v>
      </c>
      <c r="K553" s="34">
        <f>TRUNC(F553*($I553+$J553),2)</f>
        <v>495.04</v>
      </c>
      <c r="L553" s="35">
        <f>TRUNC(H553*($I553+$J553),2)</f>
        <v>495.04</v>
      </c>
      <c r="N553" s="37">
        <v>0</v>
      </c>
      <c r="O553" s="37">
        <v>4.99</v>
      </c>
    </row>
    <row r="554" spans="1:15" x14ac:dyDescent="0.2">
      <c r="A554" s="20" t="s">
        <v>870</v>
      </c>
      <c r="B554" s="21"/>
      <c r="C554" s="21"/>
      <c r="D554" s="22" t="s">
        <v>47</v>
      </c>
      <c r="E554" s="21"/>
      <c r="F554" s="21"/>
      <c r="G554" s="21"/>
      <c r="H554" s="21"/>
      <c r="I554" s="23"/>
      <c r="J554" s="23"/>
      <c r="K554" s="24">
        <f>TRUNC(SUM(K555,K559,K567),2)</f>
        <v>11744.09</v>
      </c>
      <c r="L554" s="25">
        <f>TRUNC(SUM(L555,L559,L567),2)</f>
        <v>11744.09</v>
      </c>
      <c r="N554" s="46"/>
      <c r="O554" s="46"/>
    </row>
    <row r="555" spans="1:15" ht="13.5" x14ac:dyDescent="0.2">
      <c r="A555" s="49" t="s">
        <v>871</v>
      </c>
      <c r="B555" s="50"/>
      <c r="C555" s="50"/>
      <c r="D555" s="51" t="s">
        <v>125</v>
      </c>
      <c r="E555" s="50"/>
      <c r="F555" s="50"/>
      <c r="G555" s="50"/>
      <c r="H555" s="50"/>
      <c r="I555" s="52"/>
      <c r="J555" s="52"/>
      <c r="K555" s="53">
        <f>TRUNC(SUM(K556:K558),2)</f>
        <v>8357.5300000000007</v>
      </c>
      <c r="L555" s="54">
        <f>TRUNC(SUM(L556:L558),2)</f>
        <v>8357.5300000000007</v>
      </c>
      <c r="N555" s="46"/>
      <c r="O555" s="46"/>
    </row>
    <row r="556" spans="1:15" x14ac:dyDescent="0.25">
      <c r="A556" s="26" t="s">
        <v>872</v>
      </c>
      <c r="B556" s="27" t="s">
        <v>31</v>
      </c>
      <c r="C556" s="28">
        <v>50302</v>
      </c>
      <c r="D556" s="29" t="s">
        <v>127</v>
      </c>
      <c r="E556" s="30" t="s">
        <v>50</v>
      </c>
      <c r="F556" s="32">
        <v>87</v>
      </c>
      <c r="G556" s="32">
        <v>1</v>
      </c>
      <c r="H556" s="33">
        <v>87</v>
      </c>
      <c r="I556" s="34">
        <f t="shared" ref="I556:J558" si="119">TRUNC((N556*$O$9),2)</f>
        <v>25.7</v>
      </c>
      <c r="J556" s="34">
        <f t="shared" si="119"/>
        <v>27.31</v>
      </c>
      <c r="K556" s="34">
        <f>TRUNC(F556*($I556+$J556),2)</f>
        <v>4611.87</v>
      </c>
      <c r="L556" s="35">
        <f>TRUNC(H556*($I556+$J556),2)</f>
        <v>4611.87</v>
      </c>
      <c r="N556" s="37">
        <v>32.950000000000003</v>
      </c>
      <c r="O556" s="37">
        <v>35.020000000000003</v>
      </c>
    </row>
    <row r="557" spans="1:15" x14ac:dyDescent="0.25">
      <c r="A557" s="26" t="s">
        <v>873</v>
      </c>
      <c r="B557" s="27" t="s">
        <v>129</v>
      </c>
      <c r="C557" s="28">
        <v>95577</v>
      </c>
      <c r="D557" s="29" t="s">
        <v>130</v>
      </c>
      <c r="E557" s="30" t="s">
        <v>131</v>
      </c>
      <c r="F557" s="32">
        <v>291</v>
      </c>
      <c r="G557" s="32">
        <v>1</v>
      </c>
      <c r="H557" s="33">
        <v>291</v>
      </c>
      <c r="I557" s="34">
        <f t="shared" si="119"/>
        <v>7.96</v>
      </c>
      <c r="J557" s="34">
        <f t="shared" si="119"/>
        <v>0.7</v>
      </c>
      <c r="K557" s="34">
        <f>TRUNC(F557*($I557+$J557),2)</f>
        <v>2520.06</v>
      </c>
      <c r="L557" s="35">
        <f>TRUNC(H557*($I557+$J557),2)</f>
        <v>2520.06</v>
      </c>
      <c r="N557" s="37">
        <v>10.210000000000001</v>
      </c>
      <c r="O557" s="37">
        <v>0.9</v>
      </c>
    </row>
    <row r="558" spans="1:15" x14ac:dyDescent="0.25">
      <c r="A558" s="26" t="s">
        <v>874</v>
      </c>
      <c r="B558" s="27" t="s">
        <v>31</v>
      </c>
      <c r="C558" s="28">
        <v>52014</v>
      </c>
      <c r="D558" s="29" t="s">
        <v>133</v>
      </c>
      <c r="E558" s="30" t="s">
        <v>131</v>
      </c>
      <c r="F558" s="32">
        <v>97.27</v>
      </c>
      <c r="G558" s="32">
        <v>1</v>
      </c>
      <c r="H558" s="33">
        <v>97.27</v>
      </c>
      <c r="I558" s="34">
        <f t="shared" si="119"/>
        <v>10.67</v>
      </c>
      <c r="J558" s="34">
        <f t="shared" si="119"/>
        <v>1.93</v>
      </c>
      <c r="K558" s="34">
        <f>TRUNC(F558*($I558+$J558),2)</f>
        <v>1225.5999999999999</v>
      </c>
      <c r="L558" s="35">
        <f>TRUNC(H558*($I558+$J558),2)</f>
        <v>1225.5999999999999</v>
      </c>
      <c r="N558" s="37">
        <v>13.68</v>
      </c>
      <c r="O558" s="37">
        <v>2.48</v>
      </c>
    </row>
    <row r="559" spans="1:15" ht="13.5" x14ac:dyDescent="0.2">
      <c r="A559" s="49" t="s">
        <v>875</v>
      </c>
      <c r="B559" s="50"/>
      <c r="C559" s="50"/>
      <c r="D559" s="51" t="s">
        <v>135</v>
      </c>
      <c r="E559" s="50"/>
      <c r="F559" s="50"/>
      <c r="G559" s="50"/>
      <c r="H559" s="50"/>
      <c r="I559" s="52"/>
      <c r="J559" s="52"/>
      <c r="K559" s="53">
        <f>TRUNC(SUM(K560:K566),2)</f>
        <v>3320.62</v>
      </c>
      <c r="L559" s="54">
        <f>TRUNC(SUM(L560:L566),2)</f>
        <v>3320.62</v>
      </c>
      <c r="N559" s="46"/>
      <c r="O559" s="46"/>
    </row>
    <row r="560" spans="1:15" x14ac:dyDescent="0.25">
      <c r="A560" s="26" t="s">
        <v>876</v>
      </c>
      <c r="B560" s="27" t="s">
        <v>31</v>
      </c>
      <c r="C560" s="28">
        <v>50901</v>
      </c>
      <c r="D560" s="29" t="s">
        <v>137</v>
      </c>
      <c r="E560" s="30" t="s">
        <v>83</v>
      </c>
      <c r="F560" s="32">
        <v>4.79</v>
      </c>
      <c r="G560" s="32">
        <v>1</v>
      </c>
      <c r="H560" s="33">
        <v>4.79</v>
      </c>
      <c r="I560" s="34">
        <f t="shared" ref="I560:J566" si="120">TRUNC((N560*$O$9),2)</f>
        <v>0</v>
      </c>
      <c r="J560" s="34">
        <f t="shared" si="120"/>
        <v>31.6</v>
      </c>
      <c r="K560" s="34">
        <f t="shared" ref="K560:K566" si="121">TRUNC(F560*($I560+$J560),2)</f>
        <v>151.36000000000001</v>
      </c>
      <c r="L560" s="35">
        <f t="shared" ref="L560:L566" si="122">TRUNC(H560*($I560+$J560),2)</f>
        <v>151.36000000000001</v>
      </c>
      <c r="N560" s="37">
        <v>0</v>
      </c>
      <c r="O560" s="37">
        <v>40.520000000000003</v>
      </c>
    </row>
    <row r="561" spans="1:15" x14ac:dyDescent="0.25">
      <c r="A561" s="26" t="s">
        <v>877</v>
      </c>
      <c r="B561" s="27" t="s">
        <v>31</v>
      </c>
      <c r="C561" s="28">
        <v>50902</v>
      </c>
      <c r="D561" s="29" t="s">
        <v>139</v>
      </c>
      <c r="E561" s="30" t="s">
        <v>35</v>
      </c>
      <c r="F561" s="32">
        <v>8.4600000000000009</v>
      </c>
      <c r="G561" s="32">
        <v>1</v>
      </c>
      <c r="H561" s="33">
        <v>8.4600000000000009</v>
      </c>
      <c r="I561" s="34">
        <f t="shared" si="120"/>
        <v>0</v>
      </c>
      <c r="J561" s="34">
        <f t="shared" si="120"/>
        <v>3.89</v>
      </c>
      <c r="K561" s="34">
        <f t="shared" si="121"/>
        <v>32.9</v>
      </c>
      <c r="L561" s="35">
        <f t="shared" si="122"/>
        <v>32.9</v>
      </c>
      <c r="N561" s="37">
        <v>0</v>
      </c>
      <c r="O561" s="37">
        <v>4.99</v>
      </c>
    </row>
    <row r="562" spans="1:15" ht="25.5" x14ac:dyDescent="0.25">
      <c r="A562" s="26" t="s">
        <v>878</v>
      </c>
      <c r="B562" s="27" t="s">
        <v>129</v>
      </c>
      <c r="C562" s="28">
        <v>96616</v>
      </c>
      <c r="D562" s="29" t="s">
        <v>141</v>
      </c>
      <c r="E562" s="30" t="s">
        <v>83</v>
      </c>
      <c r="F562" s="32">
        <v>0.42</v>
      </c>
      <c r="G562" s="32">
        <v>1</v>
      </c>
      <c r="H562" s="33">
        <v>0.42</v>
      </c>
      <c r="I562" s="34">
        <f t="shared" si="120"/>
        <v>334.94</v>
      </c>
      <c r="J562" s="34">
        <f t="shared" si="120"/>
        <v>162.86000000000001</v>
      </c>
      <c r="K562" s="34">
        <f t="shared" si="121"/>
        <v>209.07</v>
      </c>
      <c r="L562" s="35">
        <f t="shared" si="122"/>
        <v>209.07</v>
      </c>
      <c r="N562" s="37">
        <v>429.42</v>
      </c>
      <c r="O562" s="37">
        <v>208.8</v>
      </c>
    </row>
    <row r="563" spans="1:15" ht="25.5" x14ac:dyDescent="0.25">
      <c r="A563" s="26" t="s">
        <v>879</v>
      </c>
      <c r="B563" s="27" t="s">
        <v>129</v>
      </c>
      <c r="C563" s="28">
        <v>94971</v>
      </c>
      <c r="D563" s="29" t="s">
        <v>143</v>
      </c>
      <c r="E563" s="30" t="s">
        <v>83</v>
      </c>
      <c r="F563" s="32">
        <v>4.58</v>
      </c>
      <c r="G563" s="32">
        <v>1</v>
      </c>
      <c r="H563" s="33">
        <v>4.58</v>
      </c>
      <c r="I563" s="34">
        <f t="shared" si="120"/>
        <v>337.06</v>
      </c>
      <c r="J563" s="34">
        <f t="shared" si="120"/>
        <v>35.83</v>
      </c>
      <c r="K563" s="34">
        <f t="shared" si="121"/>
        <v>1707.83</v>
      </c>
      <c r="L563" s="35">
        <f t="shared" si="122"/>
        <v>1707.83</v>
      </c>
      <c r="N563" s="37">
        <v>432.14</v>
      </c>
      <c r="O563" s="37">
        <v>45.94</v>
      </c>
    </row>
    <row r="564" spans="1:15" x14ac:dyDescent="0.25">
      <c r="A564" s="26" t="s">
        <v>880</v>
      </c>
      <c r="B564" s="27" t="s">
        <v>31</v>
      </c>
      <c r="C564" s="28">
        <v>51026</v>
      </c>
      <c r="D564" s="29" t="s">
        <v>145</v>
      </c>
      <c r="E564" s="30" t="s">
        <v>83</v>
      </c>
      <c r="F564" s="32">
        <v>4.58</v>
      </c>
      <c r="G564" s="32">
        <v>1</v>
      </c>
      <c r="H564" s="33">
        <v>4.58</v>
      </c>
      <c r="I564" s="34">
        <f t="shared" si="120"/>
        <v>7.0000000000000007E-2</v>
      </c>
      <c r="J564" s="34">
        <f t="shared" si="120"/>
        <v>29.42</v>
      </c>
      <c r="K564" s="34">
        <f t="shared" si="121"/>
        <v>135.06</v>
      </c>
      <c r="L564" s="35">
        <f t="shared" si="122"/>
        <v>135.06</v>
      </c>
      <c r="N564" s="37">
        <v>0.1</v>
      </c>
      <c r="O564" s="37">
        <v>37.729999999999997</v>
      </c>
    </row>
    <row r="565" spans="1:15" x14ac:dyDescent="0.25">
      <c r="A565" s="26" t="s">
        <v>881</v>
      </c>
      <c r="B565" s="27" t="s">
        <v>31</v>
      </c>
      <c r="C565" s="28">
        <v>52004</v>
      </c>
      <c r="D565" s="29" t="s">
        <v>148</v>
      </c>
      <c r="E565" s="30" t="s">
        <v>131</v>
      </c>
      <c r="F565" s="32">
        <v>30.2</v>
      </c>
      <c r="G565" s="32">
        <v>1</v>
      </c>
      <c r="H565" s="33">
        <v>30.2</v>
      </c>
      <c r="I565" s="34">
        <f t="shared" si="120"/>
        <v>7.85</v>
      </c>
      <c r="J565" s="34">
        <f t="shared" si="120"/>
        <v>2.19</v>
      </c>
      <c r="K565" s="34">
        <f t="shared" si="121"/>
        <v>303.2</v>
      </c>
      <c r="L565" s="35">
        <f t="shared" si="122"/>
        <v>303.2</v>
      </c>
      <c r="N565" s="37">
        <v>10.07</v>
      </c>
      <c r="O565" s="37">
        <v>2.82</v>
      </c>
    </row>
    <row r="566" spans="1:15" x14ac:dyDescent="0.25">
      <c r="A566" s="26" t="s">
        <v>882</v>
      </c>
      <c r="B566" s="27" t="s">
        <v>31</v>
      </c>
      <c r="C566" s="28">
        <v>52014</v>
      </c>
      <c r="D566" s="29" t="s">
        <v>133</v>
      </c>
      <c r="E566" s="30" t="s">
        <v>131</v>
      </c>
      <c r="F566" s="32">
        <v>62</v>
      </c>
      <c r="G566" s="32">
        <v>1</v>
      </c>
      <c r="H566" s="33">
        <v>62</v>
      </c>
      <c r="I566" s="34">
        <f t="shared" si="120"/>
        <v>10.67</v>
      </c>
      <c r="J566" s="34">
        <f t="shared" si="120"/>
        <v>1.93</v>
      </c>
      <c r="K566" s="34">
        <f t="shared" si="121"/>
        <v>781.2</v>
      </c>
      <c r="L566" s="35">
        <f t="shared" si="122"/>
        <v>781.2</v>
      </c>
      <c r="N566" s="37">
        <v>13.68</v>
      </c>
      <c r="O566" s="37">
        <v>2.48</v>
      </c>
    </row>
    <row r="567" spans="1:15" ht="13.5" x14ac:dyDescent="0.2">
      <c r="A567" s="49" t="s">
        <v>883</v>
      </c>
      <c r="B567" s="50"/>
      <c r="C567" s="50"/>
      <c r="D567" s="51" t="s">
        <v>152</v>
      </c>
      <c r="E567" s="50"/>
      <c r="F567" s="50"/>
      <c r="G567" s="50"/>
      <c r="H567" s="50"/>
      <c r="I567" s="52"/>
      <c r="J567" s="52"/>
      <c r="K567" s="53">
        <f t="shared" si="111"/>
        <v>65.94</v>
      </c>
      <c r="L567" s="54">
        <f t="shared" si="111"/>
        <v>65.94</v>
      </c>
      <c r="N567" s="46"/>
      <c r="O567" s="46"/>
    </row>
    <row r="568" spans="1:15" x14ac:dyDescent="0.25">
      <c r="A568" s="26" t="s">
        <v>884</v>
      </c>
      <c r="B568" s="27" t="s">
        <v>31</v>
      </c>
      <c r="C568" s="28">
        <v>50251</v>
      </c>
      <c r="D568" s="29" t="s">
        <v>154</v>
      </c>
      <c r="E568" s="30" t="s">
        <v>27</v>
      </c>
      <c r="F568" s="32">
        <v>6</v>
      </c>
      <c r="G568" s="32">
        <v>1</v>
      </c>
      <c r="H568" s="33">
        <v>6</v>
      </c>
      <c r="I568" s="34">
        <f>TRUNC((N568*$O$9),2)</f>
        <v>10.99</v>
      </c>
      <c r="J568" s="34">
        <f>TRUNC((O568*$O$9),2)</f>
        <v>0</v>
      </c>
      <c r="K568" s="34">
        <f>TRUNC(F568*($I568+$J568),2)</f>
        <v>65.94</v>
      </c>
      <c r="L568" s="35">
        <f>TRUNC(H568*($I568+$J568),2)</f>
        <v>65.94</v>
      </c>
      <c r="N568" s="37">
        <v>14.09</v>
      </c>
      <c r="O568" s="37">
        <v>0</v>
      </c>
    </row>
    <row r="569" spans="1:15" x14ac:dyDescent="0.2">
      <c r="A569" s="20" t="s">
        <v>885</v>
      </c>
      <c r="B569" s="21"/>
      <c r="C569" s="21"/>
      <c r="D569" s="22" t="s">
        <v>156</v>
      </c>
      <c r="E569" s="21"/>
      <c r="F569" s="21"/>
      <c r="G569" s="21"/>
      <c r="H569" s="21"/>
      <c r="I569" s="23"/>
      <c r="J569" s="23"/>
      <c r="K569" s="24">
        <f>TRUNC(SUM(K570,K580,K586,K594,K597,K599),2)</f>
        <v>27609.45</v>
      </c>
      <c r="L569" s="25">
        <f>TRUNC(SUM(L570,L580,L586,L594,L597,L599),2)</f>
        <v>27609.45</v>
      </c>
      <c r="N569" s="46"/>
      <c r="O569" s="46"/>
    </row>
    <row r="570" spans="1:15" ht="13.5" x14ac:dyDescent="0.2">
      <c r="A570" s="49" t="s">
        <v>886</v>
      </c>
      <c r="B570" s="50"/>
      <c r="C570" s="50"/>
      <c r="D570" s="51" t="s">
        <v>273</v>
      </c>
      <c r="E570" s="50"/>
      <c r="F570" s="50"/>
      <c r="G570" s="50"/>
      <c r="H570" s="50"/>
      <c r="I570" s="52"/>
      <c r="J570" s="52"/>
      <c r="K570" s="53">
        <f>TRUNC(SUM(K571:K579),2)</f>
        <v>3335.39</v>
      </c>
      <c r="L570" s="54">
        <f>TRUNC(SUM(L571:L579),2)</f>
        <v>3335.39</v>
      </c>
      <c r="N570" s="46"/>
      <c r="O570" s="46"/>
    </row>
    <row r="571" spans="1:15" x14ac:dyDescent="0.25">
      <c r="A571" s="26" t="s">
        <v>887</v>
      </c>
      <c r="B571" s="27" t="s">
        <v>31</v>
      </c>
      <c r="C571" s="28">
        <v>40101</v>
      </c>
      <c r="D571" s="29" t="s">
        <v>108</v>
      </c>
      <c r="E571" s="30" t="s">
        <v>83</v>
      </c>
      <c r="F571" s="32">
        <v>3.67</v>
      </c>
      <c r="G571" s="32">
        <v>1</v>
      </c>
      <c r="H571" s="33">
        <v>3.67</v>
      </c>
      <c r="I571" s="34">
        <f t="shared" ref="I571:J579" si="123">TRUNC((N571*$O$9),2)</f>
        <v>0</v>
      </c>
      <c r="J571" s="34">
        <f t="shared" si="123"/>
        <v>24.96</v>
      </c>
      <c r="K571" s="34">
        <f t="shared" ref="K571:K579" si="124">TRUNC(F571*($I571+$J571),2)</f>
        <v>91.6</v>
      </c>
      <c r="L571" s="35">
        <f t="shared" ref="L571:L579" si="125">TRUNC(H571*($I571+$J571),2)</f>
        <v>91.6</v>
      </c>
      <c r="N571" s="37">
        <v>0</v>
      </c>
      <c r="O571" s="37">
        <v>32</v>
      </c>
    </row>
    <row r="572" spans="1:15" x14ac:dyDescent="0.25">
      <c r="A572" s="26" t="s">
        <v>888</v>
      </c>
      <c r="B572" s="27" t="s">
        <v>31</v>
      </c>
      <c r="C572" s="28">
        <v>50902</v>
      </c>
      <c r="D572" s="29" t="s">
        <v>139</v>
      </c>
      <c r="E572" s="30" t="s">
        <v>35</v>
      </c>
      <c r="F572" s="32">
        <v>12.23</v>
      </c>
      <c r="G572" s="32">
        <v>1</v>
      </c>
      <c r="H572" s="33">
        <v>12.23</v>
      </c>
      <c r="I572" s="34">
        <f t="shared" si="123"/>
        <v>0</v>
      </c>
      <c r="J572" s="34">
        <f t="shared" si="123"/>
        <v>3.89</v>
      </c>
      <c r="K572" s="34">
        <f t="shared" si="124"/>
        <v>47.57</v>
      </c>
      <c r="L572" s="35">
        <f t="shared" si="125"/>
        <v>47.57</v>
      </c>
      <c r="N572" s="37">
        <v>0</v>
      </c>
      <c r="O572" s="37">
        <v>4.99</v>
      </c>
    </row>
    <row r="573" spans="1:15" ht="25.5" x14ac:dyDescent="0.25">
      <c r="A573" s="26" t="s">
        <v>889</v>
      </c>
      <c r="B573" s="27" t="s">
        <v>129</v>
      </c>
      <c r="C573" s="28">
        <v>96616</v>
      </c>
      <c r="D573" s="29" t="s">
        <v>141</v>
      </c>
      <c r="E573" s="30" t="s">
        <v>83</v>
      </c>
      <c r="F573" s="32">
        <v>0.35</v>
      </c>
      <c r="G573" s="32">
        <v>1</v>
      </c>
      <c r="H573" s="33">
        <v>0.35</v>
      </c>
      <c r="I573" s="34">
        <f t="shared" si="123"/>
        <v>334.94</v>
      </c>
      <c r="J573" s="34">
        <f t="shared" si="123"/>
        <v>162.86000000000001</v>
      </c>
      <c r="K573" s="34">
        <f t="shared" si="124"/>
        <v>174.23</v>
      </c>
      <c r="L573" s="35">
        <f t="shared" si="125"/>
        <v>174.23</v>
      </c>
      <c r="N573" s="37">
        <v>429.42</v>
      </c>
      <c r="O573" s="37">
        <v>208.8</v>
      </c>
    </row>
    <row r="574" spans="1:15" x14ac:dyDescent="0.25">
      <c r="A574" s="26" t="s">
        <v>890</v>
      </c>
      <c r="B574" s="27" t="s">
        <v>31</v>
      </c>
      <c r="C574" s="28">
        <v>60191</v>
      </c>
      <c r="D574" s="29" t="s">
        <v>163</v>
      </c>
      <c r="E574" s="30" t="s">
        <v>35</v>
      </c>
      <c r="F574" s="32">
        <v>30.57</v>
      </c>
      <c r="G574" s="32">
        <v>1</v>
      </c>
      <c r="H574" s="33">
        <v>30.57</v>
      </c>
      <c r="I574" s="34">
        <f t="shared" si="123"/>
        <v>18.059999999999999</v>
      </c>
      <c r="J574" s="34">
        <f t="shared" si="123"/>
        <v>8.4</v>
      </c>
      <c r="K574" s="34">
        <f t="shared" si="124"/>
        <v>808.88</v>
      </c>
      <c r="L574" s="35">
        <f t="shared" si="125"/>
        <v>808.88</v>
      </c>
      <c r="N574" s="37">
        <v>23.16</v>
      </c>
      <c r="O574" s="37">
        <v>10.77</v>
      </c>
    </row>
    <row r="575" spans="1:15" ht="25.5" x14ac:dyDescent="0.25">
      <c r="A575" s="26" t="s">
        <v>891</v>
      </c>
      <c r="B575" s="27" t="s">
        <v>129</v>
      </c>
      <c r="C575" s="28">
        <v>94971</v>
      </c>
      <c r="D575" s="29" t="s">
        <v>143</v>
      </c>
      <c r="E575" s="30" t="s">
        <v>83</v>
      </c>
      <c r="F575" s="32">
        <v>2.14</v>
      </c>
      <c r="G575" s="32">
        <v>1</v>
      </c>
      <c r="H575" s="33">
        <v>2.14</v>
      </c>
      <c r="I575" s="34">
        <f t="shared" si="123"/>
        <v>337.06</v>
      </c>
      <c r="J575" s="34">
        <f t="shared" si="123"/>
        <v>35.83</v>
      </c>
      <c r="K575" s="34">
        <f t="shared" si="124"/>
        <v>797.98</v>
      </c>
      <c r="L575" s="35">
        <f t="shared" si="125"/>
        <v>797.98</v>
      </c>
      <c r="N575" s="37">
        <v>432.14</v>
      </c>
      <c r="O575" s="37">
        <v>45.94</v>
      </c>
    </row>
    <row r="576" spans="1:15" x14ac:dyDescent="0.25">
      <c r="A576" s="26" t="s">
        <v>892</v>
      </c>
      <c r="B576" s="27" t="s">
        <v>31</v>
      </c>
      <c r="C576" s="28">
        <v>60801</v>
      </c>
      <c r="D576" s="29" t="s">
        <v>166</v>
      </c>
      <c r="E576" s="30" t="s">
        <v>83</v>
      </c>
      <c r="F576" s="32">
        <v>2.14</v>
      </c>
      <c r="G576" s="32">
        <v>1</v>
      </c>
      <c r="H576" s="33">
        <v>2.14</v>
      </c>
      <c r="I576" s="34">
        <f t="shared" si="123"/>
        <v>0</v>
      </c>
      <c r="J576" s="34">
        <f t="shared" si="123"/>
        <v>35.31</v>
      </c>
      <c r="K576" s="34">
        <f t="shared" si="124"/>
        <v>75.56</v>
      </c>
      <c r="L576" s="35">
        <f t="shared" si="125"/>
        <v>75.56</v>
      </c>
      <c r="N576" s="37">
        <v>0</v>
      </c>
      <c r="O576" s="37">
        <v>45.27</v>
      </c>
    </row>
    <row r="577" spans="1:15" x14ac:dyDescent="0.25">
      <c r="A577" s="26" t="s">
        <v>893</v>
      </c>
      <c r="B577" s="27" t="s">
        <v>31</v>
      </c>
      <c r="C577" s="28">
        <v>40902</v>
      </c>
      <c r="D577" s="29" t="s">
        <v>110</v>
      </c>
      <c r="E577" s="30" t="s">
        <v>83</v>
      </c>
      <c r="F577" s="32">
        <v>1.53</v>
      </c>
      <c r="G577" s="32">
        <v>1</v>
      </c>
      <c r="H577" s="33">
        <v>1.53</v>
      </c>
      <c r="I577" s="34">
        <f t="shared" si="123"/>
        <v>0</v>
      </c>
      <c r="J577" s="34">
        <f t="shared" si="123"/>
        <v>16.53</v>
      </c>
      <c r="K577" s="34">
        <f t="shared" si="124"/>
        <v>25.29</v>
      </c>
      <c r="L577" s="35">
        <f t="shared" si="125"/>
        <v>25.29</v>
      </c>
      <c r="N577" s="37">
        <v>0</v>
      </c>
      <c r="O577" s="37">
        <v>21.2</v>
      </c>
    </row>
    <row r="578" spans="1:15" x14ac:dyDescent="0.25">
      <c r="A578" s="26" t="s">
        <v>894</v>
      </c>
      <c r="B578" s="27" t="s">
        <v>31</v>
      </c>
      <c r="C578" s="28">
        <v>52004</v>
      </c>
      <c r="D578" s="29" t="s">
        <v>148</v>
      </c>
      <c r="E578" s="30" t="s">
        <v>131</v>
      </c>
      <c r="F578" s="32">
        <v>85.6</v>
      </c>
      <c r="G578" s="32">
        <v>1</v>
      </c>
      <c r="H578" s="33">
        <v>85.6</v>
      </c>
      <c r="I578" s="34">
        <f t="shared" si="123"/>
        <v>7.85</v>
      </c>
      <c r="J578" s="34">
        <f t="shared" si="123"/>
        <v>2.19</v>
      </c>
      <c r="K578" s="34">
        <f t="shared" si="124"/>
        <v>859.42</v>
      </c>
      <c r="L578" s="35">
        <f t="shared" si="125"/>
        <v>859.42</v>
      </c>
      <c r="N578" s="37">
        <v>10.07</v>
      </c>
      <c r="O578" s="37">
        <v>2.82</v>
      </c>
    </row>
    <row r="579" spans="1:15" x14ac:dyDescent="0.25">
      <c r="A579" s="26" t="s">
        <v>895</v>
      </c>
      <c r="B579" s="27" t="s">
        <v>31</v>
      </c>
      <c r="C579" s="28">
        <v>52014</v>
      </c>
      <c r="D579" s="29" t="s">
        <v>133</v>
      </c>
      <c r="E579" s="30" t="s">
        <v>131</v>
      </c>
      <c r="F579" s="32">
        <v>36.1</v>
      </c>
      <c r="G579" s="32">
        <v>1</v>
      </c>
      <c r="H579" s="33">
        <v>36.1</v>
      </c>
      <c r="I579" s="34">
        <f t="shared" si="123"/>
        <v>10.67</v>
      </c>
      <c r="J579" s="34">
        <f t="shared" si="123"/>
        <v>1.93</v>
      </c>
      <c r="K579" s="34">
        <f t="shared" si="124"/>
        <v>454.86</v>
      </c>
      <c r="L579" s="35">
        <f t="shared" si="125"/>
        <v>454.86</v>
      </c>
      <c r="N579" s="37">
        <v>13.68</v>
      </c>
      <c r="O579" s="37">
        <v>2.48</v>
      </c>
    </row>
    <row r="580" spans="1:15" ht="13.5" x14ac:dyDescent="0.2">
      <c r="A580" s="49" t="s">
        <v>896</v>
      </c>
      <c r="B580" s="50"/>
      <c r="C580" s="50"/>
      <c r="D580" s="51" t="s">
        <v>171</v>
      </c>
      <c r="E580" s="50"/>
      <c r="F580" s="50"/>
      <c r="G580" s="50"/>
      <c r="H580" s="50"/>
      <c r="I580" s="52"/>
      <c r="J580" s="52"/>
      <c r="K580" s="53">
        <f>TRUNC(SUM(K581:K585),2)</f>
        <v>5911.51</v>
      </c>
      <c r="L580" s="54">
        <f>TRUNC(SUM(L581:L585),2)</f>
        <v>5911.51</v>
      </c>
      <c r="N580" s="46"/>
      <c r="O580" s="46"/>
    </row>
    <row r="581" spans="1:15" x14ac:dyDescent="0.25">
      <c r="A581" s="26" t="s">
        <v>897</v>
      </c>
      <c r="B581" s="27" t="s">
        <v>31</v>
      </c>
      <c r="C581" s="28">
        <v>60205</v>
      </c>
      <c r="D581" s="29" t="s">
        <v>173</v>
      </c>
      <c r="E581" s="30" t="s">
        <v>35</v>
      </c>
      <c r="F581" s="32">
        <v>48.41</v>
      </c>
      <c r="G581" s="32">
        <v>1</v>
      </c>
      <c r="H581" s="33">
        <v>48.41</v>
      </c>
      <c r="I581" s="34">
        <f t="shared" ref="I581:J585" si="126">TRUNC((N581*$O$9),2)</f>
        <v>27.37</v>
      </c>
      <c r="J581" s="34">
        <f t="shared" si="126"/>
        <v>17.12</v>
      </c>
      <c r="K581" s="34">
        <f>TRUNC(F581*($I581+$J581),2)</f>
        <v>2153.7600000000002</v>
      </c>
      <c r="L581" s="35">
        <f>TRUNC(H581*($I581+$J581),2)</f>
        <v>2153.7600000000002</v>
      </c>
      <c r="N581" s="37">
        <v>35.1</v>
      </c>
      <c r="O581" s="37">
        <v>21.96</v>
      </c>
    </row>
    <row r="582" spans="1:15" ht="25.5" x14ac:dyDescent="0.25">
      <c r="A582" s="26" t="s">
        <v>898</v>
      </c>
      <c r="B582" s="27" t="s">
        <v>129</v>
      </c>
      <c r="C582" s="28">
        <v>94971</v>
      </c>
      <c r="D582" s="29" t="s">
        <v>143</v>
      </c>
      <c r="E582" s="30" t="s">
        <v>83</v>
      </c>
      <c r="F582" s="32">
        <v>2.5099999999999998</v>
      </c>
      <c r="G582" s="32">
        <v>1</v>
      </c>
      <c r="H582" s="33">
        <v>2.5099999999999998</v>
      </c>
      <c r="I582" s="34">
        <f t="shared" si="126"/>
        <v>337.06</v>
      </c>
      <c r="J582" s="34">
        <f t="shared" si="126"/>
        <v>35.83</v>
      </c>
      <c r="K582" s="34">
        <f>TRUNC(F582*($I582+$J582),2)</f>
        <v>935.95</v>
      </c>
      <c r="L582" s="35">
        <f>TRUNC(H582*($I582+$J582),2)</f>
        <v>935.95</v>
      </c>
      <c r="N582" s="37">
        <v>432.14</v>
      </c>
      <c r="O582" s="37">
        <v>45.94</v>
      </c>
    </row>
    <row r="583" spans="1:15" x14ac:dyDescent="0.25">
      <c r="A583" s="26" t="s">
        <v>899</v>
      </c>
      <c r="B583" s="27" t="s">
        <v>31</v>
      </c>
      <c r="C583" s="28">
        <v>60801</v>
      </c>
      <c r="D583" s="29" t="s">
        <v>166</v>
      </c>
      <c r="E583" s="30" t="s">
        <v>83</v>
      </c>
      <c r="F583" s="32">
        <v>2.5099999999999998</v>
      </c>
      <c r="G583" s="32">
        <v>1</v>
      </c>
      <c r="H583" s="33">
        <v>2.5099999999999998</v>
      </c>
      <c r="I583" s="34">
        <f t="shared" si="126"/>
        <v>0</v>
      </c>
      <c r="J583" s="34">
        <f t="shared" si="126"/>
        <v>35.31</v>
      </c>
      <c r="K583" s="34">
        <f>TRUNC(F583*($I583+$J583),2)</f>
        <v>88.62</v>
      </c>
      <c r="L583" s="35">
        <f>TRUNC(H583*($I583+$J583),2)</f>
        <v>88.62</v>
      </c>
      <c r="N583" s="37">
        <v>0</v>
      </c>
      <c r="O583" s="37">
        <v>45.27</v>
      </c>
    </row>
    <row r="584" spans="1:15" x14ac:dyDescent="0.25">
      <c r="A584" s="26" t="s">
        <v>900</v>
      </c>
      <c r="B584" s="27" t="s">
        <v>31</v>
      </c>
      <c r="C584" s="28">
        <v>52005</v>
      </c>
      <c r="D584" s="29" t="s">
        <v>150</v>
      </c>
      <c r="E584" s="30" t="s">
        <v>131</v>
      </c>
      <c r="F584" s="32">
        <v>202.2</v>
      </c>
      <c r="G584" s="32">
        <v>1</v>
      </c>
      <c r="H584" s="33">
        <v>202.2</v>
      </c>
      <c r="I584" s="34">
        <f t="shared" si="126"/>
        <v>7.51</v>
      </c>
      <c r="J584" s="34">
        <f t="shared" si="126"/>
        <v>2.19</v>
      </c>
      <c r="K584" s="34">
        <f>TRUNC(F584*($I584+$J584),2)</f>
        <v>1961.34</v>
      </c>
      <c r="L584" s="35">
        <f>TRUNC(H584*($I584+$J584),2)</f>
        <v>1961.34</v>
      </c>
      <c r="N584" s="37">
        <v>9.6300000000000008</v>
      </c>
      <c r="O584" s="37">
        <v>2.82</v>
      </c>
    </row>
    <row r="585" spans="1:15" ht="25.5" x14ac:dyDescent="0.25">
      <c r="A585" s="26" t="s">
        <v>901</v>
      </c>
      <c r="B585" s="27" t="s">
        <v>129</v>
      </c>
      <c r="C585" s="28">
        <v>92759</v>
      </c>
      <c r="D585" s="29" t="s">
        <v>178</v>
      </c>
      <c r="E585" s="30" t="s">
        <v>131</v>
      </c>
      <c r="F585" s="32">
        <v>69.099999999999994</v>
      </c>
      <c r="G585" s="32">
        <v>1</v>
      </c>
      <c r="H585" s="33">
        <v>69.099999999999994</v>
      </c>
      <c r="I585" s="34">
        <f t="shared" si="126"/>
        <v>8.1999999999999993</v>
      </c>
      <c r="J585" s="34">
        <f t="shared" si="126"/>
        <v>2.97</v>
      </c>
      <c r="K585" s="34">
        <f>TRUNC(F585*($I585+$J585),2)</f>
        <v>771.84</v>
      </c>
      <c r="L585" s="35">
        <f>TRUNC(H585*($I585+$J585),2)</f>
        <v>771.84</v>
      </c>
      <c r="N585" s="37">
        <v>10.52</v>
      </c>
      <c r="O585" s="37">
        <v>3.82</v>
      </c>
    </row>
    <row r="586" spans="1:15" ht="13.5" x14ac:dyDescent="0.2">
      <c r="A586" s="49" t="s">
        <v>902</v>
      </c>
      <c r="B586" s="50"/>
      <c r="C586" s="50"/>
      <c r="D586" s="51" t="s">
        <v>187</v>
      </c>
      <c r="E586" s="50"/>
      <c r="F586" s="50"/>
      <c r="G586" s="50"/>
      <c r="H586" s="50"/>
      <c r="I586" s="52"/>
      <c r="J586" s="52"/>
      <c r="K586" s="53">
        <f>TRUNC(SUM(K587:K593),2)</f>
        <v>6804.52</v>
      </c>
      <c r="L586" s="54">
        <f>TRUNC(SUM(L587:L593),2)</f>
        <v>6804.52</v>
      </c>
      <c r="N586" s="46"/>
      <c r="O586" s="46"/>
    </row>
    <row r="587" spans="1:15" x14ac:dyDescent="0.25">
      <c r="A587" s="26" t="s">
        <v>903</v>
      </c>
      <c r="B587" s="27" t="s">
        <v>31</v>
      </c>
      <c r="C587" s="28">
        <v>60205</v>
      </c>
      <c r="D587" s="29" t="s">
        <v>173</v>
      </c>
      <c r="E587" s="30" t="s">
        <v>35</v>
      </c>
      <c r="F587" s="32">
        <v>62.48</v>
      </c>
      <c r="G587" s="32">
        <v>1</v>
      </c>
      <c r="H587" s="33">
        <v>62.48</v>
      </c>
      <c r="I587" s="34">
        <f t="shared" ref="I587:J593" si="127">TRUNC((N587*$O$9),2)</f>
        <v>27.37</v>
      </c>
      <c r="J587" s="34">
        <f t="shared" si="127"/>
        <v>17.12</v>
      </c>
      <c r="K587" s="34">
        <f t="shared" ref="K587:K593" si="128">TRUNC(F587*($I587+$J587),2)</f>
        <v>2779.73</v>
      </c>
      <c r="L587" s="35">
        <f t="shared" ref="L587:L593" si="129">TRUNC(H587*($I587+$J587),2)</f>
        <v>2779.73</v>
      </c>
      <c r="N587" s="37">
        <v>35.1</v>
      </c>
      <c r="O587" s="37">
        <v>21.96</v>
      </c>
    </row>
    <row r="588" spans="1:15" ht="25.5" x14ac:dyDescent="0.25">
      <c r="A588" s="26" t="s">
        <v>904</v>
      </c>
      <c r="B588" s="27" t="s">
        <v>129</v>
      </c>
      <c r="C588" s="28">
        <v>94971</v>
      </c>
      <c r="D588" s="29" t="s">
        <v>143</v>
      </c>
      <c r="E588" s="30" t="s">
        <v>83</v>
      </c>
      <c r="F588" s="32">
        <v>4.33</v>
      </c>
      <c r="G588" s="32">
        <v>1</v>
      </c>
      <c r="H588" s="33">
        <v>4.33</v>
      </c>
      <c r="I588" s="34">
        <f t="shared" si="127"/>
        <v>337.06</v>
      </c>
      <c r="J588" s="34">
        <f t="shared" si="127"/>
        <v>35.83</v>
      </c>
      <c r="K588" s="34">
        <f t="shared" si="128"/>
        <v>1614.61</v>
      </c>
      <c r="L588" s="35">
        <f t="shared" si="129"/>
        <v>1614.61</v>
      </c>
      <c r="N588" s="37">
        <v>432.14</v>
      </c>
      <c r="O588" s="37">
        <v>45.94</v>
      </c>
    </row>
    <row r="589" spans="1:15" x14ac:dyDescent="0.25">
      <c r="A589" s="26" t="s">
        <v>905</v>
      </c>
      <c r="B589" s="27" t="s">
        <v>31</v>
      </c>
      <c r="C589" s="28">
        <v>60801</v>
      </c>
      <c r="D589" s="29" t="s">
        <v>166</v>
      </c>
      <c r="E589" s="30" t="s">
        <v>83</v>
      </c>
      <c r="F589" s="32">
        <v>4.33</v>
      </c>
      <c r="G589" s="32">
        <v>1</v>
      </c>
      <c r="H589" s="33">
        <v>4.33</v>
      </c>
      <c r="I589" s="34">
        <f t="shared" si="127"/>
        <v>0</v>
      </c>
      <c r="J589" s="34">
        <f t="shared" si="127"/>
        <v>35.31</v>
      </c>
      <c r="K589" s="34">
        <f t="shared" si="128"/>
        <v>152.88999999999999</v>
      </c>
      <c r="L589" s="35">
        <f t="shared" si="129"/>
        <v>152.88999999999999</v>
      </c>
      <c r="N589" s="37">
        <v>0</v>
      </c>
      <c r="O589" s="37">
        <v>45.27</v>
      </c>
    </row>
    <row r="590" spans="1:15" x14ac:dyDescent="0.25">
      <c r="A590" s="26" t="s">
        <v>906</v>
      </c>
      <c r="B590" s="27" t="s">
        <v>31</v>
      </c>
      <c r="C590" s="28">
        <v>60303</v>
      </c>
      <c r="D590" s="29" t="s">
        <v>192</v>
      </c>
      <c r="E590" s="30" t="s">
        <v>131</v>
      </c>
      <c r="F590" s="32">
        <v>27.1</v>
      </c>
      <c r="G590" s="32">
        <v>1</v>
      </c>
      <c r="H590" s="33">
        <v>27.1</v>
      </c>
      <c r="I590" s="34">
        <f t="shared" si="127"/>
        <v>7.97</v>
      </c>
      <c r="J590" s="34">
        <f t="shared" si="127"/>
        <v>2.19</v>
      </c>
      <c r="K590" s="34">
        <f t="shared" si="128"/>
        <v>275.33</v>
      </c>
      <c r="L590" s="35">
        <f t="shared" si="129"/>
        <v>275.33</v>
      </c>
      <c r="N590" s="37">
        <v>10.23</v>
      </c>
      <c r="O590" s="37">
        <v>2.82</v>
      </c>
    </row>
    <row r="591" spans="1:15" x14ac:dyDescent="0.25">
      <c r="A591" s="26" t="s">
        <v>907</v>
      </c>
      <c r="B591" s="27" t="s">
        <v>31</v>
      </c>
      <c r="C591" s="28">
        <v>60304</v>
      </c>
      <c r="D591" s="29" t="s">
        <v>194</v>
      </c>
      <c r="E591" s="30" t="s">
        <v>131</v>
      </c>
      <c r="F591" s="32">
        <v>130.30000000000001</v>
      </c>
      <c r="G591" s="32">
        <v>1</v>
      </c>
      <c r="H591" s="33">
        <v>130.30000000000001</v>
      </c>
      <c r="I591" s="34">
        <f t="shared" si="127"/>
        <v>7.85</v>
      </c>
      <c r="J591" s="34">
        <f t="shared" si="127"/>
        <v>2.19</v>
      </c>
      <c r="K591" s="34">
        <f t="shared" si="128"/>
        <v>1308.21</v>
      </c>
      <c r="L591" s="35">
        <f t="shared" si="129"/>
        <v>1308.21</v>
      </c>
      <c r="N591" s="37">
        <v>10.07</v>
      </c>
      <c r="O591" s="37">
        <v>2.82</v>
      </c>
    </row>
    <row r="592" spans="1:15" x14ac:dyDescent="0.25">
      <c r="A592" s="26" t="s">
        <v>908</v>
      </c>
      <c r="B592" s="27" t="s">
        <v>31</v>
      </c>
      <c r="C592" s="28">
        <v>52005</v>
      </c>
      <c r="D592" s="29" t="s">
        <v>150</v>
      </c>
      <c r="E592" s="30" t="s">
        <v>131</v>
      </c>
      <c r="F592" s="32">
        <v>10.5</v>
      </c>
      <c r="G592" s="32">
        <v>1</v>
      </c>
      <c r="H592" s="33">
        <v>10.5</v>
      </c>
      <c r="I592" s="34">
        <f t="shared" si="127"/>
        <v>7.51</v>
      </c>
      <c r="J592" s="34">
        <f t="shared" si="127"/>
        <v>2.19</v>
      </c>
      <c r="K592" s="34">
        <f t="shared" si="128"/>
        <v>101.85</v>
      </c>
      <c r="L592" s="35">
        <f t="shared" si="129"/>
        <v>101.85</v>
      </c>
      <c r="N592" s="37">
        <v>9.6300000000000008</v>
      </c>
      <c r="O592" s="37">
        <v>2.82</v>
      </c>
    </row>
    <row r="593" spans="1:15" ht="25.5" x14ac:dyDescent="0.25">
      <c r="A593" s="26" t="s">
        <v>909</v>
      </c>
      <c r="B593" s="27" t="s">
        <v>129</v>
      </c>
      <c r="C593" s="28">
        <v>92759</v>
      </c>
      <c r="D593" s="29" t="s">
        <v>178</v>
      </c>
      <c r="E593" s="30" t="s">
        <v>131</v>
      </c>
      <c r="F593" s="32">
        <v>51.2</v>
      </c>
      <c r="G593" s="32">
        <v>1</v>
      </c>
      <c r="H593" s="33">
        <v>51.2</v>
      </c>
      <c r="I593" s="34">
        <f t="shared" si="127"/>
        <v>8.1999999999999993</v>
      </c>
      <c r="J593" s="34">
        <f t="shared" si="127"/>
        <v>2.97</v>
      </c>
      <c r="K593" s="34">
        <f t="shared" si="128"/>
        <v>571.9</v>
      </c>
      <c r="L593" s="35">
        <f t="shared" si="129"/>
        <v>571.9</v>
      </c>
      <c r="N593" s="37">
        <v>10.52</v>
      </c>
      <c r="O593" s="37">
        <v>3.82</v>
      </c>
    </row>
    <row r="594" spans="1:15" ht="13.5" x14ac:dyDescent="0.2">
      <c r="A594" s="49" t="s">
        <v>910</v>
      </c>
      <c r="B594" s="50"/>
      <c r="C594" s="50"/>
      <c r="D594" s="51" t="s">
        <v>694</v>
      </c>
      <c r="E594" s="50"/>
      <c r="F594" s="50"/>
      <c r="G594" s="50"/>
      <c r="H594" s="50"/>
      <c r="I594" s="52"/>
      <c r="J594" s="52"/>
      <c r="K594" s="53">
        <f t="shared" ref="K594:L649" si="130">TRUNC(SUM(K595),2)</f>
        <v>9910.49</v>
      </c>
      <c r="L594" s="54">
        <f t="shared" si="130"/>
        <v>9910.49</v>
      </c>
      <c r="N594" s="46"/>
      <c r="O594" s="46"/>
    </row>
    <row r="595" spans="1:15" x14ac:dyDescent="0.2">
      <c r="A595" s="58" t="s">
        <v>911</v>
      </c>
      <c r="B595" s="59"/>
      <c r="C595" s="59"/>
      <c r="D595" s="60" t="s">
        <v>696</v>
      </c>
      <c r="E595" s="59"/>
      <c r="F595" s="59"/>
      <c r="G595" s="59"/>
      <c r="H595" s="59"/>
      <c r="I595" s="61"/>
      <c r="J595" s="61"/>
      <c r="K595" s="62">
        <f t="shared" si="130"/>
        <v>9910.49</v>
      </c>
      <c r="L595" s="63">
        <f t="shared" si="130"/>
        <v>9910.49</v>
      </c>
      <c r="N595" s="46"/>
      <c r="O595" s="46"/>
    </row>
    <row r="596" spans="1:15" ht="25.5" x14ac:dyDescent="0.25">
      <c r="A596" s="26" t="s">
        <v>912</v>
      </c>
      <c r="B596" s="27" t="s">
        <v>31</v>
      </c>
      <c r="C596" s="28">
        <v>61101</v>
      </c>
      <c r="D596" s="29" t="s">
        <v>698</v>
      </c>
      <c r="E596" s="30" t="s">
        <v>35</v>
      </c>
      <c r="F596" s="32">
        <v>104.31</v>
      </c>
      <c r="G596" s="32">
        <v>1</v>
      </c>
      <c r="H596" s="33">
        <v>104.31</v>
      </c>
      <c r="I596" s="34">
        <f>TRUNC((N596*$O$9),2)</f>
        <v>80.290000000000006</v>
      </c>
      <c r="J596" s="34">
        <f>TRUNC((O596*$O$9),2)</f>
        <v>14.72</v>
      </c>
      <c r="K596" s="34">
        <f>TRUNC(F596*($I596+$J596),2)</f>
        <v>9910.49</v>
      </c>
      <c r="L596" s="35">
        <f>TRUNC(H596*($I596+$J596),2)</f>
        <v>9910.49</v>
      </c>
      <c r="N596" s="37">
        <v>102.94</v>
      </c>
      <c r="O596" s="37">
        <v>18.88</v>
      </c>
    </row>
    <row r="597" spans="1:15" ht="13.5" x14ac:dyDescent="0.2">
      <c r="A597" s="49" t="s">
        <v>913</v>
      </c>
      <c r="B597" s="50"/>
      <c r="C597" s="50"/>
      <c r="D597" s="51" t="s">
        <v>700</v>
      </c>
      <c r="E597" s="50"/>
      <c r="F597" s="50"/>
      <c r="G597" s="50"/>
      <c r="H597" s="50"/>
      <c r="I597" s="52"/>
      <c r="J597" s="52"/>
      <c r="K597" s="53">
        <f t="shared" si="130"/>
        <v>1449.72</v>
      </c>
      <c r="L597" s="54">
        <f t="shared" si="130"/>
        <v>1449.72</v>
      </c>
      <c r="N597" s="46"/>
      <c r="O597" s="46"/>
    </row>
    <row r="598" spans="1:15" x14ac:dyDescent="0.25">
      <c r="A598" s="26" t="s">
        <v>914</v>
      </c>
      <c r="B598" s="27" t="s">
        <v>31</v>
      </c>
      <c r="C598" s="28">
        <v>60010</v>
      </c>
      <c r="D598" s="29" t="s">
        <v>702</v>
      </c>
      <c r="E598" s="30" t="s">
        <v>83</v>
      </c>
      <c r="F598" s="32">
        <v>0.62</v>
      </c>
      <c r="G598" s="32">
        <v>1</v>
      </c>
      <c r="H598" s="33">
        <v>0.62</v>
      </c>
      <c r="I598" s="34">
        <f>TRUNC((N598*$O$9),2)</f>
        <v>1786.62</v>
      </c>
      <c r="J598" s="34">
        <f>TRUNC((O598*$O$9),2)</f>
        <v>551.65</v>
      </c>
      <c r="K598" s="34">
        <f>TRUNC(F598*($I598+$J598),2)</f>
        <v>1449.72</v>
      </c>
      <c r="L598" s="35">
        <f>TRUNC(H598*($I598+$J598),2)</f>
        <v>1449.72</v>
      </c>
      <c r="N598" s="36">
        <v>2290.5500000000002</v>
      </c>
      <c r="O598" s="37">
        <v>707.25</v>
      </c>
    </row>
    <row r="599" spans="1:15" ht="13.5" x14ac:dyDescent="0.2">
      <c r="A599" s="49" t="s">
        <v>915</v>
      </c>
      <c r="B599" s="50"/>
      <c r="C599" s="50"/>
      <c r="D599" s="51" t="s">
        <v>152</v>
      </c>
      <c r="E599" s="50"/>
      <c r="F599" s="50"/>
      <c r="G599" s="50"/>
      <c r="H599" s="50"/>
      <c r="I599" s="52"/>
      <c r="J599" s="52"/>
      <c r="K599" s="53">
        <f t="shared" si="130"/>
        <v>197.82</v>
      </c>
      <c r="L599" s="54">
        <f t="shared" si="130"/>
        <v>197.82</v>
      </c>
      <c r="N599" s="46"/>
      <c r="O599" s="46"/>
    </row>
    <row r="600" spans="1:15" x14ac:dyDescent="0.25">
      <c r="A600" s="26" t="s">
        <v>916</v>
      </c>
      <c r="B600" s="27" t="s">
        <v>31</v>
      </c>
      <c r="C600" s="28">
        <v>60487</v>
      </c>
      <c r="D600" s="29" t="s">
        <v>154</v>
      </c>
      <c r="E600" s="30" t="s">
        <v>27</v>
      </c>
      <c r="F600" s="32">
        <v>18</v>
      </c>
      <c r="G600" s="32">
        <v>1</v>
      </c>
      <c r="H600" s="33">
        <v>18</v>
      </c>
      <c r="I600" s="34">
        <f>TRUNC((N600*$O$9),2)</f>
        <v>10.99</v>
      </c>
      <c r="J600" s="34">
        <f>TRUNC((O600*$O$9),2)</f>
        <v>0</v>
      </c>
      <c r="K600" s="34">
        <f>TRUNC(F600*($I600+$J600),2)</f>
        <v>197.82</v>
      </c>
      <c r="L600" s="35">
        <f>TRUNC(H600*($I600+$J600),2)</f>
        <v>197.82</v>
      </c>
      <c r="N600" s="37">
        <v>14.09</v>
      </c>
      <c r="O600" s="37">
        <v>0</v>
      </c>
    </row>
    <row r="601" spans="1:15" x14ac:dyDescent="0.2">
      <c r="A601" s="20" t="s">
        <v>917</v>
      </c>
      <c r="B601" s="21"/>
      <c r="C601" s="21"/>
      <c r="D601" s="22" t="s">
        <v>202</v>
      </c>
      <c r="E601" s="21"/>
      <c r="F601" s="21"/>
      <c r="G601" s="21"/>
      <c r="H601" s="21"/>
      <c r="I601" s="23"/>
      <c r="J601" s="23"/>
      <c r="K601" s="24">
        <f>TRUNC(SUM(K602:K630),2)</f>
        <v>7734.93</v>
      </c>
      <c r="L601" s="25">
        <f>TRUNC(SUM(L602:L630),2)</f>
        <v>7734.93</v>
      </c>
      <c r="N601" s="46"/>
      <c r="O601" s="46"/>
    </row>
    <row r="602" spans="1:15" x14ac:dyDescent="0.25">
      <c r="A602" s="26" t="s">
        <v>918</v>
      </c>
      <c r="B602" s="27" t="s">
        <v>31</v>
      </c>
      <c r="C602" s="28">
        <v>71211</v>
      </c>
      <c r="D602" s="29" t="s">
        <v>204</v>
      </c>
      <c r="E602" s="30" t="s">
        <v>50</v>
      </c>
      <c r="F602" s="32">
        <v>27</v>
      </c>
      <c r="G602" s="32">
        <v>1</v>
      </c>
      <c r="H602" s="33">
        <v>27</v>
      </c>
      <c r="I602" s="34">
        <f t="shared" ref="I602:J630" si="131">TRUNC((N602*$O$9),2)</f>
        <v>25.52</v>
      </c>
      <c r="J602" s="34">
        <f t="shared" si="131"/>
        <v>8.26</v>
      </c>
      <c r="K602" s="34">
        <f t="shared" ref="K602:K630" si="132">TRUNC(F602*($I602+$J602),2)</f>
        <v>912.06</v>
      </c>
      <c r="L602" s="35">
        <f t="shared" ref="L602:L630" si="133">TRUNC(H602*($I602+$J602),2)</f>
        <v>912.06</v>
      </c>
      <c r="N602" s="37">
        <v>32.729999999999997</v>
      </c>
      <c r="O602" s="37">
        <v>10.6</v>
      </c>
    </row>
    <row r="603" spans="1:15" x14ac:dyDescent="0.25">
      <c r="A603" s="26" t="s">
        <v>919</v>
      </c>
      <c r="B603" s="27" t="s">
        <v>31</v>
      </c>
      <c r="C603" s="28">
        <v>71151</v>
      </c>
      <c r="D603" s="29" t="s">
        <v>206</v>
      </c>
      <c r="E603" s="30" t="s">
        <v>27</v>
      </c>
      <c r="F603" s="32">
        <v>1</v>
      </c>
      <c r="G603" s="32">
        <v>1</v>
      </c>
      <c r="H603" s="33">
        <v>1</v>
      </c>
      <c r="I603" s="34">
        <f t="shared" si="131"/>
        <v>4.82</v>
      </c>
      <c r="J603" s="34">
        <f t="shared" si="131"/>
        <v>3.58</v>
      </c>
      <c r="K603" s="34">
        <f t="shared" si="132"/>
        <v>8.4</v>
      </c>
      <c r="L603" s="35">
        <f t="shared" si="133"/>
        <v>8.4</v>
      </c>
      <c r="N603" s="37">
        <v>6.19</v>
      </c>
      <c r="O603" s="37">
        <v>4.59</v>
      </c>
    </row>
    <row r="604" spans="1:15" x14ac:dyDescent="0.25">
      <c r="A604" s="26" t="s">
        <v>920</v>
      </c>
      <c r="B604" s="27" t="s">
        <v>31</v>
      </c>
      <c r="C604" s="28">
        <v>70351</v>
      </c>
      <c r="D604" s="29" t="s">
        <v>208</v>
      </c>
      <c r="E604" s="30" t="s">
        <v>27</v>
      </c>
      <c r="F604" s="32">
        <v>18</v>
      </c>
      <c r="G604" s="32">
        <v>1</v>
      </c>
      <c r="H604" s="33">
        <v>18</v>
      </c>
      <c r="I604" s="34">
        <f t="shared" si="131"/>
        <v>0.54</v>
      </c>
      <c r="J604" s="34">
        <f t="shared" si="131"/>
        <v>0.28000000000000003</v>
      </c>
      <c r="K604" s="34">
        <f t="shared" si="132"/>
        <v>14.76</v>
      </c>
      <c r="L604" s="35">
        <f t="shared" si="133"/>
        <v>14.76</v>
      </c>
      <c r="N604" s="37">
        <v>0.7</v>
      </c>
      <c r="O604" s="37">
        <v>0.36</v>
      </c>
    </row>
    <row r="605" spans="1:15" x14ac:dyDescent="0.25">
      <c r="A605" s="26" t="s">
        <v>921</v>
      </c>
      <c r="B605" s="27" t="s">
        <v>31</v>
      </c>
      <c r="C605" s="28">
        <v>70391</v>
      </c>
      <c r="D605" s="29" t="s">
        <v>210</v>
      </c>
      <c r="E605" s="30" t="s">
        <v>27</v>
      </c>
      <c r="F605" s="32">
        <v>36</v>
      </c>
      <c r="G605" s="32">
        <v>1</v>
      </c>
      <c r="H605" s="33">
        <v>36</v>
      </c>
      <c r="I605" s="34">
        <f t="shared" si="131"/>
        <v>0.13</v>
      </c>
      <c r="J605" s="34">
        <f t="shared" si="131"/>
        <v>0.43</v>
      </c>
      <c r="K605" s="34">
        <f t="shared" si="132"/>
        <v>20.16</v>
      </c>
      <c r="L605" s="35">
        <f t="shared" si="133"/>
        <v>20.16</v>
      </c>
      <c r="N605" s="37">
        <v>0.17</v>
      </c>
      <c r="O605" s="37">
        <v>0.56000000000000005</v>
      </c>
    </row>
    <row r="606" spans="1:15" x14ac:dyDescent="0.25">
      <c r="A606" s="26" t="s">
        <v>922</v>
      </c>
      <c r="B606" s="27" t="s">
        <v>31</v>
      </c>
      <c r="C606" s="28">
        <v>71861</v>
      </c>
      <c r="D606" s="29" t="s">
        <v>212</v>
      </c>
      <c r="E606" s="30" t="s">
        <v>27</v>
      </c>
      <c r="F606" s="32">
        <v>36</v>
      </c>
      <c r="G606" s="32">
        <v>1</v>
      </c>
      <c r="H606" s="33">
        <v>36</v>
      </c>
      <c r="I606" s="34">
        <f t="shared" si="131"/>
        <v>0.09</v>
      </c>
      <c r="J606" s="34">
        <f t="shared" si="131"/>
        <v>0.28000000000000003</v>
      </c>
      <c r="K606" s="34">
        <f t="shared" si="132"/>
        <v>13.32</v>
      </c>
      <c r="L606" s="35">
        <f t="shared" si="133"/>
        <v>13.32</v>
      </c>
      <c r="N606" s="37">
        <v>0.12</v>
      </c>
      <c r="O606" s="37">
        <v>0.36</v>
      </c>
    </row>
    <row r="607" spans="1:15" x14ac:dyDescent="0.25">
      <c r="A607" s="26" t="s">
        <v>923</v>
      </c>
      <c r="B607" s="27" t="s">
        <v>31</v>
      </c>
      <c r="C607" s="28">
        <v>71701</v>
      </c>
      <c r="D607" s="29" t="s">
        <v>214</v>
      </c>
      <c r="E607" s="30" t="s">
        <v>27</v>
      </c>
      <c r="F607" s="31">
        <v>9</v>
      </c>
      <c r="G607" s="32">
        <v>1</v>
      </c>
      <c r="H607" s="33">
        <v>9</v>
      </c>
      <c r="I607" s="34">
        <f t="shared" si="131"/>
        <v>1.6</v>
      </c>
      <c r="J607" s="34">
        <f t="shared" si="131"/>
        <v>1.0900000000000001</v>
      </c>
      <c r="K607" s="34">
        <f t="shared" si="132"/>
        <v>24.21</v>
      </c>
      <c r="L607" s="35">
        <f t="shared" si="133"/>
        <v>24.21</v>
      </c>
      <c r="N607" s="37">
        <v>2.06</v>
      </c>
      <c r="O607" s="37">
        <v>1.41</v>
      </c>
    </row>
    <row r="608" spans="1:15" ht="25.5" x14ac:dyDescent="0.25">
      <c r="A608" s="26" t="s">
        <v>924</v>
      </c>
      <c r="B608" s="27" t="s">
        <v>129</v>
      </c>
      <c r="C608" s="28">
        <v>91844</v>
      </c>
      <c r="D608" s="29" t="s">
        <v>445</v>
      </c>
      <c r="E608" s="30" t="s">
        <v>50</v>
      </c>
      <c r="F608" s="31">
        <v>30</v>
      </c>
      <c r="G608" s="32">
        <v>1</v>
      </c>
      <c r="H608" s="33">
        <v>30</v>
      </c>
      <c r="I608" s="34">
        <f t="shared" si="131"/>
        <v>2.73</v>
      </c>
      <c r="J608" s="34">
        <f t="shared" si="131"/>
        <v>1.95</v>
      </c>
      <c r="K608" s="34">
        <f t="shared" si="132"/>
        <v>140.4</v>
      </c>
      <c r="L608" s="35">
        <f t="shared" si="133"/>
        <v>140.4</v>
      </c>
      <c r="N608" s="37">
        <v>3.5</v>
      </c>
      <c r="O608" s="37">
        <v>2.5099999999999998</v>
      </c>
    </row>
    <row r="609" spans="1:15" ht="25.5" x14ac:dyDescent="0.25">
      <c r="A609" s="38" t="s">
        <v>925</v>
      </c>
      <c r="B609" s="39" t="s">
        <v>129</v>
      </c>
      <c r="C609" s="40">
        <v>91854</v>
      </c>
      <c r="D609" s="29" t="s">
        <v>926</v>
      </c>
      <c r="E609" s="41" t="s">
        <v>50</v>
      </c>
      <c r="F609" s="42">
        <v>64</v>
      </c>
      <c r="G609" s="43">
        <v>1</v>
      </c>
      <c r="H609" s="44">
        <v>64</v>
      </c>
      <c r="I609" s="34">
        <f t="shared" si="131"/>
        <v>3.11</v>
      </c>
      <c r="J609" s="34">
        <f t="shared" si="131"/>
        <v>3.72</v>
      </c>
      <c r="K609" s="34">
        <f t="shared" si="132"/>
        <v>437.12</v>
      </c>
      <c r="L609" s="35">
        <f t="shared" si="133"/>
        <v>437.12</v>
      </c>
      <c r="N609" s="45">
        <v>3.99</v>
      </c>
      <c r="O609" s="45">
        <v>4.78</v>
      </c>
    </row>
    <row r="610" spans="1:15" x14ac:dyDescent="0.25">
      <c r="A610" s="26" t="s">
        <v>927</v>
      </c>
      <c r="B610" s="27" t="s">
        <v>31</v>
      </c>
      <c r="C610" s="28">
        <v>70929</v>
      </c>
      <c r="D610" s="29" t="s">
        <v>221</v>
      </c>
      <c r="E610" s="30" t="s">
        <v>27</v>
      </c>
      <c r="F610" s="31">
        <v>10</v>
      </c>
      <c r="G610" s="32">
        <v>1</v>
      </c>
      <c r="H610" s="33">
        <v>10</v>
      </c>
      <c r="I610" s="34">
        <f t="shared" si="131"/>
        <v>6.31</v>
      </c>
      <c r="J610" s="34">
        <f t="shared" si="131"/>
        <v>9.36</v>
      </c>
      <c r="K610" s="34">
        <f t="shared" si="132"/>
        <v>156.69999999999999</v>
      </c>
      <c r="L610" s="35">
        <f t="shared" si="133"/>
        <v>156.69999999999999</v>
      </c>
      <c r="N610" s="37">
        <v>8.09</v>
      </c>
      <c r="O610" s="37">
        <v>12.01</v>
      </c>
    </row>
    <row r="611" spans="1:15" x14ac:dyDescent="0.25">
      <c r="A611" s="26" t="s">
        <v>928</v>
      </c>
      <c r="B611" s="27" t="s">
        <v>31</v>
      </c>
      <c r="C611" s="28">
        <v>70930</v>
      </c>
      <c r="D611" s="29" t="s">
        <v>223</v>
      </c>
      <c r="E611" s="30" t="s">
        <v>27</v>
      </c>
      <c r="F611" s="31">
        <v>20</v>
      </c>
      <c r="G611" s="32">
        <v>1</v>
      </c>
      <c r="H611" s="33">
        <v>20</v>
      </c>
      <c r="I611" s="34">
        <f t="shared" si="131"/>
        <v>1.67</v>
      </c>
      <c r="J611" s="34">
        <f t="shared" si="131"/>
        <v>2.19</v>
      </c>
      <c r="K611" s="34">
        <f t="shared" si="132"/>
        <v>77.2</v>
      </c>
      <c r="L611" s="35">
        <f t="shared" si="133"/>
        <v>77.2</v>
      </c>
      <c r="N611" s="37">
        <v>2.15</v>
      </c>
      <c r="O611" s="37">
        <v>2.82</v>
      </c>
    </row>
    <row r="612" spans="1:15" x14ac:dyDescent="0.25">
      <c r="A612" s="26" t="s">
        <v>929</v>
      </c>
      <c r="B612" s="27" t="s">
        <v>31</v>
      </c>
      <c r="C612" s="28">
        <v>70932</v>
      </c>
      <c r="D612" s="29" t="s">
        <v>225</v>
      </c>
      <c r="E612" s="30" t="s">
        <v>27</v>
      </c>
      <c r="F612" s="31">
        <v>30</v>
      </c>
      <c r="G612" s="32">
        <v>1</v>
      </c>
      <c r="H612" s="33">
        <v>30</v>
      </c>
      <c r="I612" s="34">
        <f t="shared" si="131"/>
        <v>0.19</v>
      </c>
      <c r="J612" s="34">
        <f t="shared" si="131"/>
        <v>0.82</v>
      </c>
      <c r="K612" s="34">
        <f t="shared" si="132"/>
        <v>30.3</v>
      </c>
      <c r="L612" s="35">
        <f t="shared" si="133"/>
        <v>30.3</v>
      </c>
      <c r="N612" s="37">
        <v>0.25</v>
      </c>
      <c r="O612" s="37">
        <v>1.06</v>
      </c>
    </row>
    <row r="613" spans="1:15" ht="25.5" x14ac:dyDescent="0.25">
      <c r="A613" s="26" t="s">
        <v>930</v>
      </c>
      <c r="B613" s="27" t="s">
        <v>129</v>
      </c>
      <c r="C613" s="28">
        <v>91936</v>
      </c>
      <c r="D613" s="29" t="s">
        <v>931</v>
      </c>
      <c r="E613" s="30" t="s">
        <v>27</v>
      </c>
      <c r="F613" s="31">
        <v>16</v>
      </c>
      <c r="G613" s="32">
        <v>1</v>
      </c>
      <c r="H613" s="33">
        <v>16</v>
      </c>
      <c r="I613" s="34">
        <f t="shared" si="131"/>
        <v>4.82</v>
      </c>
      <c r="J613" s="34">
        <f t="shared" si="131"/>
        <v>6.15</v>
      </c>
      <c r="K613" s="34">
        <f t="shared" si="132"/>
        <v>175.52</v>
      </c>
      <c r="L613" s="35">
        <f t="shared" si="133"/>
        <v>175.52</v>
      </c>
      <c r="N613" s="37">
        <v>6.18</v>
      </c>
      <c r="O613" s="37">
        <v>7.89</v>
      </c>
    </row>
    <row r="614" spans="1:15" ht="25.5" x14ac:dyDescent="0.25">
      <c r="A614" s="26" t="s">
        <v>932</v>
      </c>
      <c r="B614" s="27" t="s">
        <v>227</v>
      </c>
      <c r="C614" s="56" t="s">
        <v>455</v>
      </c>
      <c r="D614" s="29" t="s">
        <v>456</v>
      </c>
      <c r="E614" s="30" t="s">
        <v>27</v>
      </c>
      <c r="F614" s="31">
        <v>20</v>
      </c>
      <c r="G614" s="32">
        <v>1</v>
      </c>
      <c r="H614" s="33">
        <v>20</v>
      </c>
      <c r="I614" s="34">
        <f t="shared" si="131"/>
        <v>71.19</v>
      </c>
      <c r="J614" s="34">
        <f t="shared" si="131"/>
        <v>10.65</v>
      </c>
      <c r="K614" s="34">
        <f t="shared" si="132"/>
        <v>1636.8</v>
      </c>
      <c r="L614" s="35">
        <f t="shared" si="133"/>
        <v>1636.8</v>
      </c>
      <c r="N614" s="37">
        <v>91.28</v>
      </c>
      <c r="O614" s="37">
        <v>13.66</v>
      </c>
    </row>
    <row r="615" spans="1:15" ht="25.5" x14ac:dyDescent="0.25">
      <c r="A615" s="26" t="s">
        <v>933</v>
      </c>
      <c r="B615" s="27" t="s">
        <v>129</v>
      </c>
      <c r="C615" s="28">
        <v>100903</v>
      </c>
      <c r="D615" s="29" t="s">
        <v>458</v>
      </c>
      <c r="E615" s="30" t="s">
        <v>27</v>
      </c>
      <c r="F615" s="31">
        <v>40</v>
      </c>
      <c r="G615" s="32">
        <v>1</v>
      </c>
      <c r="H615" s="33">
        <v>40</v>
      </c>
      <c r="I615" s="34">
        <f t="shared" si="131"/>
        <v>17.05</v>
      </c>
      <c r="J615" s="34">
        <f t="shared" si="131"/>
        <v>5.26</v>
      </c>
      <c r="K615" s="34">
        <f t="shared" si="132"/>
        <v>892.4</v>
      </c>
      <c r="L615" s="35">
        <f t="shared" si="133"/>
        <v>892.4</v>
      </c>
      <c r="N615" s="37">
        <v>21.86</v>
      </c>
      <c r="O615" s="37">
        <v>6.75</v>
      </c>
    </row>
    <row r="616" spans="1:15" x14ac:dyDescent="0.25">
      <c r="A616" s="26" t="s">
        <v>934</v>
      </c>
      <c r="B616" s="27" t="s">
        <v>31</v>
      </c>
      <c r="C616" s="28">
        <v>71440</v>
      </c>
      <c r="D616" s="29" t="s">
        <v>935</v>
      </c>
      <c r="E616" s="30" t="s">
        <v>27</v>
      </c>
      <c r="F616" s="31">
        <v>1</v>
      </c>
      <c r="G616" s="32">
        <v>1</v>
      </c>
      <c r="H616" s="33">
        <v>1</v>
      </c>
      <c r="I616" s="34">
        <f t="shared" si="131"/>
        <v>5.9</v>
      </c>
      <c r="J616" s="34">
        <f t="shared" si="131"/>
        <v>5.78</v>
      </c>
      <c r="K616" s="34">
        <f t="shared" si="132"/>
        <v>11.68</v>
      </c>
      <c r="L616" s="35">
        <f t="shared" si="133"/>
        <v>11.68</v>
      </c>
      <c r="N616" s="37">
        <v>7.57</v>
      </c>
      <c r="O616" s="37">
        <v>7.42</v>
      </c>
    </row>
    <row r="617" spans="1:15" ht="25.5" x14ac:dyDescent="0.25">
      <c r="A617" s="26" t="s">
        <v>936</v>
      </c>
      <c r="B617" s="27" t="s">
        <v>129</v>
      </c>
      <c r="C617" s="28">
        <v>91940</v>
      </c>
      <c r="D617" s="29" t="s">
        <v>235</v>
      </c>
      <c r="E617" s="30" t="s">
        <v>27</v>
      </c>
      <c r="F617" s="31">
        <v>3</v>
      </c>
      <c r="G617" s="32">
        <v>1</v>
      </c>
      <c r="H617" s="33">
        <v>3</v>
      </c>
      <c r="I617" s="34">
        <f t="shared" si="131"/>
        <v>4.13</v>
      </c>
      <c r="J617" s="34">
        <f t="shared" si="131"/>
        <v>8.15</v>
      </c>
      <c r="K617" s="34">
        <f t="shared" si="132"/>
        <v>36.840000000000003</v>
      </c>
      <c r="L617" s="35">
        <f t="shared" si="133"/>
        <v>36.840000000000003</v>
      </c>
      <c r="N617" s="37">
        <v>5.3</v>
      </c>
      <c r="O617" s="37">
        <v>10.45</v>
      </c>
    </row>
    <row r="618" spans="1:15" x14ac:dyDescent="0.25">
      <c r="A618" s="26" t="s">
        <v>937</v>
      </c>
      <c r="B618" s="27" t="s">
        <v>31</v>
      </c>
      <c r="C618" s="28">
        <v>71441</v>
      </c>
      <c r="D618" s="29" t="s">
        <v>938</v>
      </c>
      <c r="E618" s="30" t="s">
        <v>27</v>
      </c>
      <c r="F618" s="31">
        <v>2</v>
      </c>
      <c r="G618" s="32">
        <v>1</v>
      </c>
      <c r="H618" s="33">
        <v>2</v>
      </c>
      <c r="I618" s="34">
        <f t="shared" si="131"/>
        <v>8.24</v>
      </c>
      <c r="J618" s="34">
        <f t="shared" si="131"/>
        <v>10.199999999999999</v>
      </c>
      <c r="K618" s="34">
        <f t="shared" si="132"/>
        <v>36.880000000000003</v>
      </c>
      <c r="L618" s="35">
        <f t="shared" si="133"/>
        <v>36.880000000000003</v>
      </c>
      <c r="N618" s="37">
        <v>10.57</v>
      </c>
      <c r="O618" s="37">
        <v>13.08</v>
      </c>
    </row>
    <row r="619" spans="1:15" ht="25.5" x14ac:dyDescent="0.25">
      <c r="A619" s="26" t="s">
        <v>939</v>
      </c>
      <c r="B619" s="27" t="s">
        <v>129</v>
      </c>
      <c r="C619" s="28">
        <v>92008</v>
      </c>
      <c r="D619" s="29" t="s">
        <v>237</v>
      </c>
      <c r="E619" s="30" t="s">
        <v>27</v>
      </c>
      <c r="F619" s="31">
        <v>6</v>
      </c>
      <c r="G619" s="32">
        <v>1</v>
      </c>
      <c r="H619" s="33">
        <v>6</v>
      </c>
      <c r="I619" s="34">
        <f t="shared" si="131"/>
        <v>18.75</v>
      </c>
      <c r="J619" s="34">
        <f t="shared" si="131"/>
        <v>15.19</v>
      </c>
      <c r="K619" s="34">
        <f t="shared" si="132"/>
        <v>203.64</v>
      </c>
      <c r="L619" s="35">
        <f t="shared" si="133"/>
        <v>203.64</v>
      </c>
      <c r="N619" s="37">
        <v>24.04</v>
      </c>
      <c r="O619" s="37">
        <v>19.48</v>
      </c>
    </row>
    <row r="620" spans="1:15" ht="25.5" x14ac:dyDescent="0.25">
      <c r="A620" s="26" t="s">
        <v>940</v>
      </c>
      <c r="B620" s="27" t="s">
        <v>129</v>
      </c>
      <c r="C620" s="28">
        <v>91941</v>
      </c>
      <c r="D620" s="29" t="s">
        <v>239</v>
      </c>
      <c r="E620" s="30" t="s">
        <v>27</v>
      </c>
      <c r="F620" s="31">
        <v>6</v>
      </c>
      <c r="G620" s="32">
        <v>1</v>
      </c>
      <c r="H620" s="33">
        <v>6</v>
      </c>
      <c r="I620" s="34">
        <f t="shared" si="131"/>
        <v>2.93</v>
      </c>
      <c r="J620" s="34">
        <f t="shared" si="131"/>
        <v>4.6399999999999997</v>
      </c>
      <c r="K620" s="34">
        <f t="shared" si="132"/>
        <v>45.42</v>
      </c>
      <c r="L620" s="35">
        <f t="shared" si="133"/>
        <v>45.42</v>
      </c>
      <c r="N620" s="37">
        <v>3.76</v>
      </c>
      <c r="O620" s="37">
        <v>5.96</v>
      </c>
    </row>
    <row r="621" spans="1:15" x14ac:dyDescent="0.25">
      <c r="A621" s="26" t="s">
        <v>941</v>
      </c>
      <c r="B621" s="27" t="s">
        <v>31</v>
      </c>
      <c r="C621" s="28">
        <v>72578</v>
      </c>
      <c r="D621" s="29" t="s">
        <v>463</v>
      </c>
      <c r="E621" s="30" t="s">
        <v>27</v>
      </c>
      <c r="F621" s="31">
        <v>2</v>
      </c>
      <c r="G621" s="32">
        <v>1</v>
      </c>
      <c r="H621" s="33">
        <v>2</v>
      </c>
      <c r="I621" s="34">
        <f t="shared" si="131"/>
        <v>6.54</v>
      </c>
      <c r="J621" s="34">
        <f t="shared" si="131"/>
        <v>7.99</v>
      </c>
      <c r="K621" s="34">
        <f t="shared" si="132"/>
        <v>29.06</v>
      </c>
      <c r="L621" s="35">
        <f t="shared" si="133"/>
        <v>29.06</v>
      </c>
      <c r="N621" s="37">
        <v>8.39</v>
      </c>
      <c r="O621" s="37">
        <v>10.25</v>
      </c>
    </row>
    <row r="622" spans="1:15" ht="25.5" x14ac:dyDescent="0.25">
      <c r="A622" s="26" t="s">
        <v>942</v>
      </c>
      <c r="B622" s="27" t="s">
        <v>129</v>
      </c>
      <c r="C622" s="28">
        <v>91939</v>
      </c>
      <c r="D622" s="29" t="s">
        <v>943</v>
      </c>
      <c r="E622" s="30" t="s">
        <v>27</v>
      </c>
      <c r="F622" s="31">
        <v>4</v>
      </c>
      <c r="G622" s="32">
        <v>1</v>
      </c>
      <c r="H622" s="33">
        <v>4</v>
      </c>
      <c r="I622" s="34">
        <f t="shared" si="131"/>
        <v>6.54</v>
      </c>
      <c r="J622" s="34">
        <f t="shared" si="131"/>
        <v>15.34</v>
      </c>
      <c r="K622" s="34">
        <f t="shared" si="132"/>
        <v>87.52</v>
      </c>
      <c r="L622" s="35">
        <f t="shared" si="133"/>
        <v>87.52</v>
      </c>
      <c r="N622" s="37">
        <v>8.39</v>
      </c>
      <c r="O622" s="37">
        <v>19.670000000000002</v>
      </c>
    </row>
    <row r="623" spans="1:15" ht="25.5" x14ac:dyDescent="0.25">
      <c r="A623" s="26" t="s">
        <v>944</v>
      </c>
      <c r="B623" s="27" t="s">
        <v>129</v>
      </c>
      <c r="C623" s="28">
        <v>91926</v>
      </c>
      <c r="D623" s="29" t="s">
        <v>241</v>
      </c>
      <c r="E623" s="30" t="s">
        <v>50</v>
      </c>
      <c r="F623" s="31">
        <v>380</v>
      </c>
      <c r="G623" s="32">
        <v>1</v>
      </c>
      <c r="H623" s="33">
        <v>380</v>
      </c>
      <c r="I623" s="34">
        <f t="shared" si="131"/>
        <v>2.33</v>
      </c>
      <c r="J623" s="34">
        <f t="shared" si="131"/>
        <v>0.78</v>
      </c>
      <c r="K623" s="34">
        <f t="shared" si="132"/>
        <v>1181.8</v>
      </c>
      <c r="L623" s="35">
        <f t="shared" si="133"/>
        <v>1181.8</v>
      </c>
      <c r="N623" s="37">
        <v>2.99</v>
      </c>
      <c r="O623" s="37">
        <v>1.01</v>
      </c>
    </row>
    <row r="624" spans="1:15" ht="38.25" x14ac:dyDescent="0.25">
      <c r="A624" s="38" t="s">
        <v>945</v>
      </c>
      <c r="B624" s="39" t="s">
        <v>129</v>
      </c>
      <c r="C624" s="40">
        <v>101879</v>
      </c>
      <c r="D624" s="29" t="s">
        <v>243</v>
      </c>
      <c r="E624" s="41" t="s">
        <v>27</v>
      </c>
      <c r="F624" s="42">
        <v>1</v>
      </c>
      <c r="G624" s="43">
        <v>1</v>
      </c>
      <c r="H624" s="44">
        <v>1</v>
      </c>
      <c r="I624" s="34">
        <f t="shared" si="131"/>
        <v>403.43</v>
      </c>
      <c r="J624" s="34">
        <f t="shared" si="131"/>
        <v>16.399999999999999</v>
      </c>
      <c r="K624" s="34">
        <f t="shared" si="132"/>
        <v>419.83</v>
      </c>
      <c r="L624" s="35">
        <f t="shared" si="133"/>
        <v>419.83</v>
      </c>
      <c r="N624" s="45">
        <v>517.22</v>
      </c>
      <c r="O624" s="45">
        <v>21.03</v>
      </c>
    </row>
    <row r="625" spans="1:15" ht="25.5" x14ac:dyDescent="0.25">
      <c r="A625" s="26" t="s">
        <v>946</v>
      </c>
      <c r="B625" s="27" t="s">
        <v>129</v>
      </c>
      <c r="C625" s="28">
        <v>93670</v>
      </c>
      <c r="D625" s="29" t="s">
        <v>947</v>
      </c>
      <c r="E625" s="30" t="s">
        <v>27</v>
      </c>
      <c r="F625" s="31">
        <v>1</v>
      </c>
      <c r="G625" s="32">
        <v>1</v>
      </c>
      <c r="H625" s="33">
        <v>1</v>
      </c>
      <c r="I625" s="34">
        <f t="shared" si="131"/>
        <v>50.41</v>
      </c>
      <c r="J625" s="34">
        <f t="shared" si="131"/>
        <v>5.48</v>
      </c>
      <c r="K625" s="34">
        <f t="shared" si="132"/>
        <v>55.89</v>
      </c>
      <c r="L625" s="35">
        <f t="shared" si="133"/>
        <v>55.89</v>
      </c>
      <c r="N625" s="37">
        <v>64.63</v>
      </c>
      <c r="O625" s="37">
        <v>7.03</v>
      </c>
    </row>
    <row r="626" spans="1:15" x14ac:dyDescent="0.25">
      <c r="A626" s="26" t="s">
        <v>948</v>
      </c>
      <c r="B626" s="27" t="s">
        <v>31</v>
      </c>
      <c r="C626" s="28">
        <v>71184</v>
      </c>
      <c r="D626" s="29" t="s">
        <v>247</v>
      </c>
      <c r="E626" s="30" t="s">
        <v>27</v>
      </c>
      <c r="F626" s="31">
        <v>3</v>
      </c>
      <c r="G626" s="32">
        <v>1</v>
      </c>
      <c r="H626" s="33">
        <v>3</v>
      </c>
      <c r="I626" s="34">
        <f t="shared" si="131"/>
        <v>69.62</v>
      </c>
      <c r="J626" s="34">
        <f t="shared" si="131"/>
        <v>27.56</v>
      </c>
      <c r="K626" s="34">
        <f t="shared" si="132"/>
        <v>291.54000000000002</v>
      </c>
      <c r="L626" s="35">
        <f t="shared" si="133"/>
        <v>291.54000000000002</v>
      </c>
      <c r="N626" s="37">
        <v>89.26</v>
      </c>
      <c r="O626" s="37">
        <v>35.340000000000003</v>
      </c>
    </row>
    <row r="627" spans="1:15" ht="25.5" x14ac:dyDescent="0.25">
      <c r="A627" s="26" t="s">
        <v>949</v>
      </c>
      <c r="B627" s="27" t="s">
        <v>129</v>
      </c>
      <c r="C627" s="28">
        <v>93655</v>
      </c>
      <c r="D627" s="29" t="s">
        <v>249</v>
      </c>
      <c r="E627" s="30" t="s">
        <v>27</v>
      </c>
      <c r="F627" s="31">
        <v>5</v>
      </c>
      <c r="G627" s="32">
        <v>1</v>
      </c>
      <c r="H627" s="33">
        <v>5</v>
      </c>
      <c r="I627" s="34">
        <f t="shared" si="131"/>
        <v>8.08</v>
      </c>
      <c r="J627" s="34">
        <f t="shared" si="131"/>
        <v>1.83</v>
      </c>
      <c r="K627" s="34">
        <f t="shared" si="132"/>
        <v>49.55</v>
      </c>
      <c r="L627" s="35">
        <f t="shared" si="133"/>
        <v>49.55</v>
      </c>
      <c r="N627" s="37">
        <v>10.37</v>
      </c>
      <c r="O627" s="37">
        <v>2.35</v>
      </c>
    </row>
    <row r="628" spans="1:15" ht="25.5" x14ac:dyDescent="0.25">
      <c r="A628" s="26" t="s">
        <v>950</v>
      </c>
      <c r="B628" s="27" t="s">
        <v>129</v>
      </c>
      <c r="C628" s="28">
        <v>93654</v>
      </c>
      <c r="D628" s="29" t="s">
        <v>251</v>
      </c>
      <c r="E628" s="30" t="s">
        <v>27</v>
      </c>
      <c r="F628" s="31">
        <v>5</v>
      </c>
      <c r="G628" s="32">
        <v>1</v>
      </c>
      <c r="H628" s="33">
        <v>5</v>
      </c>
      <c r="I628" s="34">
        <f t="shared" si="131"/>
        <v>7.7</v>
      </c>
      <c r="J628" s="34">
        <f t="shared" si="131"/>
        <v>1.29</v>
      </c>
      <c r="K628" s="34">
        <f t="shared" si="132"/>
        <v>44.95</v>
      </c>
      <c r="L628" s="35">
        <f t="shared" si="133"/>
        <v>44.95</v>
      </c>
      <c r="N628" s="37">
        <v>9.8800000000000008</v>
      </c>
      <c r="O628" s="37">
        <v>1.66</v>
      </c>
    </row>
    <row r="629" spans="1:15" x14ac:dyDescent="0.25">
      <c r="A629" s="26" t="s">
        <v>951</v>
      </c>
      <c r="B629" s="27" t="s">
        <v>31</v>
      </c>
      <c r="C629" s="28">
        <v>71450</v>
      </c>
      <c r="D629" s="29" t="s">
        <v>253</v>
      </c>
      <c r="E629" s="30" t="s">
        <v>27</v>
      </c>
      <c r="F629" s="31">
        <v>2</v>
      </c>
      <c r="G629" s="32">
        <v>1</v>
      </c>
      <c r="H629" s="33">
        <v>2</v>
      </c>
      <c r="I629" s="34">
        <f t="shared" si="131"/>
        <v>109.26</v>
      </c>
      <c r="J629" s="34">
        <f t="shared" si="131"/>
        <v>16.53</v>
      </c>
      <c r="K629" s="34">
        <f t="shared" si="132"/>
        <v>251.58</v>
      </c>
      <c r="L629" s="35">
        <f t="shared" si="133"/>
        <v>251.58</v>
      </c>
      <c r="N629" s="37">
        <v>140.08000000000001</v>
      </c>
      <c r="O629" s="37">
        <v>21.2</v>
      </c>
    </row>
    <row r="630" spans="1:15" ht="25.5" x14ac:dyDescent="0.25">
      <c r="A630" s="26" t="s">
        <v>952</v>
      </c>
      <c r="B630" s="27" t="s">
        <v>129</v>
      </c>
      <c r="C630" s="28">
        <v>91924</v>
      </c>
      <c r="D630" s="29" t="s">
        <v>953</v>
      </c>
      <c r="E630" s="30" t="s">
        <v>50</v>
      </c>
      <c r="F630" s="31">
        <v>210</v>
      </c>
      <c r="G630" s="32">
        <v>1</v>
      </c>
      <c r="H630" s="33">
        <v>210</v>
      </c>
      <c r="I630" s="34">
        <f t="shared" si="131"/>
        <v>1.51</v>
      </c>
      <c r="J630" s="34">
        <f t="shared" si="131"/>
        <v>0.63</v>
      </c>
      <c r="K630" s="34">
        <f t="shared" si="132"/>
        <v>449.4</v>
      </c>
      <c r="L630" s="35">
        <f t="shared" si="133"/>
        <v>449.4</v>
      </c>
      <c r="N630" s="37">
        <v>1.94</v>
      </c>
      <c r="O630" s="37">
        <v>0.81</v>
      </c>
    </row>
    <row r="631" spans="1:15" x14ac:dyDescent="0.2">
      <c r="A631" s="20" t="s">
        <v>954</v>
      </c>
      <c r="B631" s="21"/>
      <c r="C631" s="21"/>
      <c r="D631" s="22" t="s">
        <v>255</v>
      </c>
      <c r="E631" s="21"/>
      <c r="F631" s="21"/>
      <c r="G631" s="21"/>
      <c r="H631" s="21"/>
      <c r="I631" s="23"/>
      <c r="J631" s="23"/>
      <c r="K631" s="24">
        <f>TRUNC(SUM(K632:K633),2)</f>
        <v>4997.76</v>
      </c>
      <c r="L631" s="25">
        <f>TRUNC(SUM(L632:L633),2)</f>
        <v>4997.76</v>
      </c>
      <c r="N631" s="46"/>
      <c r="O631" s="46"/>
    </row>
    <row r="632" spans="1:15" ht="25.5" x14ac:dyDescent="0.25">
      <c r="A632" s="26" t="s">
        <v>955</v>
      </c>
      <c r="B632" s="27" t="s">
        <v>31</v>
      </c>
      <c r="C632" s="28">
        <v>100160</v>
      </c>
      <c r="D632" s="29" t="s">
        <v>259</v>
      </c>
      <c r="E632" s="30" t="s">
        <v>35</v>
      </c>
      <c r="F632" s="31">
        <v>123.96</v>
      </c>
      <c r="G632" s="32">
        <v>1</v>
      </c>
      <c r="H632" s="33">
        <v>123.96</v>
      </c>
      <c r="I632" s="34">
        <f t="shared" ref="I632:J633" si="134">TRUNC((N632*$O$9),2)</f>
        <v>17.89</v>
      </c>
      <c r="J632" s="34">
        <f t="shared" si="134"/>
        <v>20.329999999999998</v>
      </c>
      <c r="K632" s="34">
        <f>TRUNC(F632*($I632+$J632),2)</f>
        <v>4737.75</v>
      </c>
      <c r="L632" s="35">
        <f>TRUNC(H632*($I632+$J632),2)</f>
        <v>4737.75</v>
      </c>
      <c r="N632" s="37">
        <v>22.94</v>
      </c>
      <c r="O632" s="37">
        <v>26.07</v>
      </c>
    </row>
    <row r="633" spans="1:15" ht="25.5" x14ac:dyDescent="0.25">
      <c r="A633" s="26" t="s">
        <v>956</v>
      </c>
      <c r="B633" s="27" t="s">
        <v>129</v>
      </c>
      <c r="C633" s="28">
        <v>93201</v>
      </c>
      <c r="D633" s="29" t="s">
        <v>568</v>
      </c>
      <c r="E633" s="30" t="s">
        <v>50</v>
      </c>
      <c r="F633" s="31">
        <v>50.1</v>
      </c>
      <c r="G633" s="32">
        <v>1</v>
      </c>
      <c r="H633" s="33">
        <v>50.1</v>
      </c>
      <c r="I633" s="34">
        <f t="shared" si="134"/>
        <v>2.21</v>
      </c>
      <c r="J633" s="34">
        <f t="shared" si="134"/>
        <v>2.98</v>
      </c>
      <c r="K633" s="34">
        <f>TRUNC(F633*($I633+$J633),2)</f>
        <v>260.01</v>
      </c>
      <c r="L633" s="35">
        <f>TRUNC(H633*($I633+$J633),2)</f>
        <v>260.01</v>
      </c>
      <c r="N633" s="37">
        <v>2.84</v>
      </c>
      <c r="O633" s="37">
        <v>3.83</v>
      </c>
    </row>
    <row r="634" spans="1:15" x14ac:dyDescent="0.2">
      <c r="A634" s="20" t="s">
        <v>957</v>
      </c>
      <c r="B634" s="21"/>
      <c r="C634" s="21"/>
      <c r="D634" s="22" t="s">
        <v>271</v>
      </c>
      <c r="E634" s="21"/>
      <c r="F634" s="21"/>
      <c r="G634" s="21"/>
      <c r="H634" s="21"/>
      <c r="I634" s="23"/>
      <c r="J634" s="23"/>
      <c r="K634" s="24">
        <f t="shared" si="130"/>
        <v>990.37</v>
      </c>
      <c r="L634" s="25">
        <f t="shared" si="130"/>
        <v>990.37</v>
      </c>
      <c r="N634" s="46"/>
      <c r="O634" s="46"/>
    </row>
    <row r="635" spans="1:15" ht="13.5" x14ac:dyDescent="0.2">
      <c r="A635" s="49" t="s">
        <v>958</v>
      </c>
      <c r="B635" s="50"/>
      <c r="C635" s="50"/>
      <c r="D635" s="51" t="s">
        <v>273</v>
      </c>
      <c r="E635" s="50"/>
      <c r="F635" s="50"/>
      <c r="G635" s="50"/>
      <c r="H635" s="50"/>
      <c r="I635" s="52"/>
      <c r="J635" s="52"/>
      <c r="K635" s="53">
        <f t="shared" si="130"/>
        <v>990.37</v>
      </c>
      <c r="L635" s="54">
        <f t="shared" si="130"/>
        <v>990.37</v>
      </c>
      <c r="N635" s="46"/>
      <c r="O635" s="46"/>
    </row>
    <row r="636" spans="1:15" x14ac:dyDescent="0.25">
      <c r="A636" s="26" t="s">
        <v>959</v>
      </c>
      <c r="B636" s="27" t="s">
        <v>31</v>
      </c>
      <c r="C636" s="28">
        <v>120902</v>
      </c>
      <c r="D636" s="29" t="s">
        <v>275</v>
      </c>
      <c r="E636" s="30" t="s">
        <v>35</v>
      </c>
      <c r="F636" s="31">
        <v>37.700000000000003</v>
      </c>
      <c r="G636" s="32">
        <v>1</v>
      </c>
      <c r="H636" s="33">
        <v>37.700000000000003</v>
      </c>
      <c r="I636" s="34">
        <f>TRUNC((N636*$O$9),2)</f>
        <v>10.39</v>
      </c>
      <c r="J636" s="34">
        <f>TRUNC((O636*$O$9),2)</f>
        <v>15.88</v>
      </c>
      <c r="K636" s="34">
        <f>TRUNC(F636*($I636+$J636),2)</f>
        <v>990.37</v>
      </c>
      <c r="L636" s="35">
        <f>TRUNC(H636*($I636+$J636),2)</f>
        <v>990.37</v>
      </c>
      <c r="N636" s="37">
        <v>13.33</v>
      </c>
      <c r="O636" s="37">
        <v>20.36</v>
      </c>
    </row>
    <row r="637" spans="1:15" x14ac:dyDescent="0.2">
      <c r="A637" s="20" t="s">
        <v>960</v>
      </c>
      <c r="B637" s="21"/>
      <c r="C637" s="21"/>
      <c r="D637" s="22" t="s">
        <v>277</v>
      </c>
      <c r="E637" s="21"/>
      <c r="F637" s="21"/>
      <c r="G637" s="21"/>
      <c r="H637" s="21"/>
      <c r="I637" s="23"/>
      <c r="J637" s="23"/>
      <c r="K637" s="24">
        <f t="shared" si="130"/>
        <v>27073.86</v>
      </c>
      <c r="L637" s="25">
        <f t="shared" si="130"/>
        <v>27073.86</v>
      </c>
      <c r="N637" s="46"/>
      <c r="O637" s="46"/>
    </row>
    <row r="638" spans="1:15" ht="38.25" x14ac:dyDescent="0.25">
      <c r="A638" s="26" t="s">
        <v>961</v>
      </c>
      <c r="B638" s="39" t="s">
        <v>129</v>
      </c>
      <c r="C638" s="40">
        <v>100775</v>
      </c>
      <c r="D638" s="29" t="s">
        <v>579</v>
      </c>
      <c r="E638" s="30" t="s">
        <v>131</v>
      </c>
      <c r="F638" s="47">
        <v>2159</v>
      </c>
      <c r="G638" s="32">
        <v>1</v>
      </c>
      <c r="H638" s="48">
        <v>2159</v>
      </c>
      <c r="I638" s="34">
        <f>TRUNC((N638*$O$9),2)</f>
        <v>11.93</v>
      </c>
      <c r="J638" s="34">
        <f>TRUNC((O638*$O$9),2)</f>
        <v>0.61</v>
      </c>
      <c r="K638" s="34">
        <f>TRUNC(F638*($I638+$J638),2)</f>
        <v>27073.86</v>
      </c>
      <c r="L638" s="35">
        <f>TRUNC(H638*($I638+$J638),2)</f>
        <v>27073.86</v>
      </c>
      <c r="N638" s="37">
        <v>15.3</v>
      </c>
      <c r="O638" s="37">
        <v>0.79</v>
      </c>
    </row>
    <row r="639" spans="1:15" x14ac:dyDescent="0.2">
      <c r="A639" s="20" t="s">
        <v>962</v>
      </c>
      <c r="B639" s="21"/>
      <c r="C639" s="21"/>
      <c r="D639" s="22" t="s">
        <v>281</v>
      </c>
      <c r="E639" s="21"/>
      <c r="F639" s="21"/>
      <c r="G639" s="21"/>
      <c r="H639" s="21"/>
      <c r="I639" s="23"/>
      <c r="J639" s="23"/>
      <c r="K639" s="24">
        <f>TRUNC(SUM(K640:K643),2)</f>
        <v>6076.18</v>
      </c>
      <c r="L639" s="25">
        <f>TRUNC(SUM(L640:L643),2)</f>
        <v>6076.18</v>
      </c>
      <c r="N639" s="46"/>
      <c r="O639" s="46"/>
    </row>
    <row r="640" spans="1:15" x14ac:dyDescent="0.25">
      <c r="A640" s="26" t="s">
        <v>963</v>
      </c>
      <c r="B640" s="27" t="s">
        <v>31</v>
      </c>
      <c r="C640" s="28">
        <v>160100</v>
      </c>
      <c r="D640" s="29" t="s">
        <v>582</v>
      </c>
      <c r="E640" s="30" t="s">
        <v>35</v>
      </c>
      <c r="F640" s="31">
        <v>162.19</v>
      </c>
      <c r="G640" s="32">
        <v>1</v>
      </c>
      <c r="H640" s="33">
        <v>162.19</v>
      </c>
      <c r="I640" s="34">
        <f t="shared" ref="I640:J643" si="135">TRUNC((N640*$O$9),2)</f>
        <v>27.61</v>
      </c>
      <c r="J640" s="34">
        <f t="shared" si="135"/>
        <v>2.92</v>
      </c>
      <c r="K640" s="34">
        <f>TRUNC(F640*($I640+$J640),2)</f>
        <v>4951.66</v>
      </c>
      <c r="L640" s="35">
        <f>TRUNC(H640*($I640+$J640),2)</f>
        <v>4951.66</v>
      </c>
      <c r="N640" s="37">
        <v>35.4</v>
      </c>
      <c r="O640" s="37">
        <v>3.75</v>
      </c>
    </row>
    <row r="641" spans="1:15" x14ac:dyDescent="0.25">
      <c r="A641" s="26" t="s">
        <v>964</v>
      </c>
      <c r="B641" s="27" t="s">
        <v>31</v>
      </c>
      <c r="C641" s="28">
        <v>160101</v>
      </c>
      <c r="D641" s="29" t="s">
        <v>584</v>
      </c>
      <c r="E641" s="30" t="s">
        <v>50</v>
      </c>
      <c r="F641" s="31">
        <v>16.55</v>
      </c>
      <c r="G641" s="32">
        <v>1</v>
      </c>
      <c r="H641" s="33">
        <v>16.55</v>
      </c>
      <c r="I641" s="34">
        <f t="shared" si="135"/>
        <v>14.71</v>
      </c>
      <c r="J641" s="34">
        <f t="shared" si="135"/>
        <v>14.2</v>
      </c>
      <c r="K641" s="34">
        <f>TRUNC(F641*($I641+$J641),2)</f>
        <v>478.46</v>
      </c>
      <c r="L641" s="35">
        <f>TRUNC(H641*($I641+$J641),2)</f>
        <v>478.46</v>
      </c>
      <c r="N641" s="37">
        <v>18.87</v>
      </c>
      <c r="O641" s="37">
        <v>18.21</v>
      </c>
    </row>
    <row r="642" spans="1:15" x14ac:dyDescent="0.25">
      <c r="A642" s="26" t="s">
        <v>965</v>
      </c>
      <c r="B642" s="27" t="s">
        <v>31</v>
      </c>
      <c r="C642" s="28">
        <v>160403</v>
      </c>
      <c r="D642" s="29" t="s">
        <v>588</v>
      </c>
      <c r="E642" s="30" t="s">
        <v>50</v>
      </c>
      <c r="F642" s="31">
        <v>19.600000000000001</v>
      </c>
      <c r="G642" s="32">
        <v>1</v>
      </c>
      <c r="H642" s="33">
        <v>19.600000000000001</v>
      </c>
      <c r="I642" s="34">
        <f t="shared" si="135"/>
        <v>8.09</v>
      </c>
      <c r="J642" s="34">
        <f t="shared" si="135"/>
        <v>7.85</v>
      </c>
      <c r="K642" s="34">
        <f>TRUNC(F642*($I642+$J642),2)</f>
        <v>312.42</v>
      </c>
      <c r="L642" s="35">
        <f>TRUNC(H642*($I642+$J642),2)</f>
        <v>312.42</v>
      </c>
      <c r="N642" s="37">
        <v>10.38</v>
      </c>
      <c r="O642" s="37">
        <v>10.07</v>
      </c>
    </row>
    <row r="643" spans="1:15" x14ac:dyDescent="0.25">
      <c r="A643" s="26" t="s">
        <v>966</v>
      </c>
      <c r="B643" s="27" t="s">
        <v>31</v>
      </c>
      <c r="C643" s="28">
        <v>160404</v>
      </c>
      <c r="D643" s="29" t="s">
        <v>586</v>
      </c>
      <c r="E643" s="30" t="s">
        <v>50</v>
      </c>
      <c r="F643" s="31">
        <v>33.1</v>
      </c>
      <c r="G643" s="32">
        <v>1</v>
      </c>
      <c r="H643" s="33">
        <v>33.1</v>
      </c>
      <c r="I643" s="34">
        <f t="shared" si="135"/>
        <v>0.39</v>
      </c>
      <c r="J643" s="34">
        <f t="shared" si="135"/>
        <v>9.69</v>
      </c>
      <c r="K643" s="34">
        <f>TRUNC(F643*($I643+$J643),2)</f>
        <v>333.64</v>
      </c>
      <c r="L643" s="35">
        <f>TRUNC(H643*($I643+$J643),2)</f>
        <v>333.64</v>
      </c>
      <c r="N643" s="37">
        <v>0.51</v>
      </c>
      <c r="O643" s="37">
        <v>12.43</v>
      </c>
    </row>
    <row r="644" spans="1:15" x14ac:dyDescent="0.2">
      <c r="A644" s="20" t="s">
        <v>967</v>
      </c>
      <c r="B644" s="21"/>
      <c r="C644" s="21"/>
      <c r="D644" s="22" t="s">
        <v>285</v>
      </c>
      <c r="E644" s="21"/>
      <c r="F644" s="21"/>
      <c r="G644" s="21"/>
      <c r="H644" s="21"/>
      <c r="I644" s="23"/>
      <c r="J644" s="23"/>
      <c r="K644" s="24">
        <f>TRUNC(SUM(K645,K647),2)</f>
        <v>6249.89</v>
      </c>
      <c r="L644" s="25">
        <f>TRUNC(SUM(L645,L647),2)</f>
        <v>6249.89</v>
      </c>
      <c r="N644" s="46"/>
      <c r="O644" s="46"/>
    </row>
    <row r="645" spans="1:15" ht="13.5" x14ac:dyDescent="0.2">
      <c r="A645" s="49" t="s">
        <v>968</v>
      </c>
      <c r="B645" s="50"/>
      <c r="C645" s="50"/>
      <c r="D645" s="51" t="s">
        <v>769</v>
      </c>
      <c r="E645" s="50"/>
      <c r="F645" s="50"/>
      <c r="G645" s="50"/>
      <c r="H645" s="50"/>
      <c r="I645" s="52"/>
      <c r="J645" s="52"/>
      <c r="K645" s="53">
        <f t="shared" si="130"/>
        <v>2021.67</v>
      </c>
      <c r="L645" s="54">
        <f t="shared" si="130"/>
        <v>2021.67</v>
      </c>
      <c r="N645" s="46"/>
      <c r="O645" s="46"/>
    </row>
    <row r="646" spans="1:15" x14ac:dyDescent="0.25">
      <c r="A646" s="26" t="s">
        <v>969</v>
      </c>
      <c r="B646" s="27" t="s">
        <v>31</v>
      </c>
      <c r="C646" s="28">
        <v>180501</v>
      </c>
      <c r="D646" s="29" t="s">
        <v>771</v>
      </c>
      <c r="E646" s="30" t="s">
        <v>35</v>
      </c>
      <c r="F646" s="31">
        <v>3.36</v>
      </c>
      <c r="G646" s="32">
        <v>1</v>
      </c>
      <c r="H646" s="33">
        <v>3.36</v>
      </c>
      <c r="I646" s="34">
        <f>TRUNC((N646*$O$9),2)</f>
        <v>568.41</v>
      </c>
      <c r="J646" s="34">
        <f>TRUNC((O646*$O$9),2)</f>
        <v>33.28</v>
      </c>
      <c r="K646" s="34">
        <f>TRUNC(F646*($I646+$J646),2)</f>
        <v>2021.67</v>
      </c>
      <c r="L646" s="35">
        <f>TRUNC(H646*($I646+$J646),2)</f>
        <v>2021.67</v>
      </c>
      <c r="N646" s="37">
        <v>728.74</v>
      </c>
      <c r="O646" s="37">
        <v>42.67</v>
      </c>
    </row>
    <row r="647" spans="1:15" ht="13.5" x14ac:dyDescent="0.2">
      <c r="A647" s="49" t="s">
        <v>970</v>
      </c>
      <c r="B647" s="50"/>
      <c r="C647" s="50"/>
      <c r="D647" s="51" t="s">
        <v>773</v>
      </c>
      <c r="E647" s="50"/>
      <c r="F647" s="50"/>
      <c r="G647" s="50"/>
      <c r="H647" s="50"/>
      <c r="I647" s="52"/>
      <c r="J647" s="52"/>
      <c r="K647" s="53">
        <f t="shared" si="130"/>
        <v>4228.22</v>
      </c>
      <c r="L647" s="54">
        <f t="shared" si="130"/>
        <v>4228.22</v>
      </c>
      <c r="N647" s="46"/>
      <c r="O647" s="46"/>
    </row>
    <row r="648" spans="1:15" x14ac:dyDescent="0.25">
      <c r="A648" s="26" t="s">
        <v>971</v>
      </c>
      <c r="B648" s="27" t="s">
        <v>31</v>
      </c>
      <c r="C648" s="28">
        <v>180401</v>
      </c>
      <c r="D648" s="29" t="s">
        <v>775</v>
      </c>
      <c r="E648" s="30" t="s">
        <v>35</v>
      </c>
      <c r="F648" s="31">
        <v>19.2</v>
      </c>
      <c r="G648" s="32">
        <v>1</v>
      </c>
      <c r="H648" s="33">
        <v>19.2</v>
      </c>
      <c r="I648" s="34">
        <f>TRUNC((N648*$O$9),2)</f>
        <v>184.66</v>
      </c>
      <c r="J648" s="34">
        <f>TRUNC((O648*$O$9),2)</f>
        <v>35.56</v>
      </c>
      <c r="K648" s="34">
        <f>TRUNC(F648*($I648+$J648),2)</f>
        <v>4228.22</v>
      </c>
      <c r="L648" s="35">
        <f>TRUNC(H648*($I648+$J648),2)</f>
        <v>4228.22</v>
      </c>
      <c r="N648" s="37">
        <v>236.75</v>
      </c>
      <c r="O648" s="37">
        <v>45.6</v>
      </c>
    </row>
    <row r="649" spans="1:15" x14ac:dyDescent="0.2">
      <c r="A649" s="20" t="s">
        <v>972</v>
      </c>
      <c r="B649" s="21"/>
      <c r="C649" s="21"/>
      <c r="D649" s="22" t="s">
        <v>777</v>
      </c>
      <c r="E649" s="21"/>
      <c r="F649" s="21"/>
      <c r="G649" s="21"/>
      <c r="H649" s="21"/>
      <c r="I649" s="23"/>
      <c r="J649" s="23"/>
      <c r="K649" s="24">
        <f t="shared" si="130"/>
        <v>3194.68</v>
      </c>
      <c r="L649" s="25">
        <f t="shared" si="130"/>
        <v>3194.68</v>
      </c>
      <c r="N649" s="46"/>
      <c r="O649" s="46"/>
    </row>
    <row r="650" spans="1:15" x14ac:dyDescent="0.25">
      <c r="A650" s="26" t="s">
        <v>973</v>
      </c>
      <c r="B650" s="27" t="s">
        <v>31</v>
      </c>
      <c r="C650" s="28">
        <v>190102</v>
      </c>
      <c r="D650" s="29" t="s">
        <v>779</v>
      </c>
      <c r="E650" s="30" t="s">
        <v>35</v>
      </c>
      <c r="F650" s="31">
        <v>19.2</v>
      </c>
      <c r="G650" s="32">
        <v>1</v>
      </c>
      <c r="H650" s="33">
        <v>19.2</v>
      </c>
      <c r="I650" s="34">
        <f>TRUNC((N650*$O$9),2)</f>
        <v>166.39</v>
      </c>
      <c r="J650" s="34">
        <f>TRUNC((O650*$O$9),2)</f>
        <v>0</v>
      </c>
      <c r="K650" s="34">
        <f>TRUNC(F650*($I650+$J650),2)</f>
        <v>3194.68</v>
      </c>
      <c r="L650" s="35">
        <f>TRUNC(H650*($I650+$J650),2)</f>
        <v>3194.68</v>
      </c>
      <c r="N650" s="37">
        <v>213.33</v>
      </c>
      <c r="O650" s="37">
        <v>0</v>
      </c>
    </row>
    <row r="651" spans="1:15" x14ac:dyDescent="0.2">
      <c r="A651" s="20" t="s">
        <v>974</v>
      </c>
      <c r="B651" s="21"/>
      <c r="C651" s="21"/>
      <c r="D651" s="22" t="s">
        <v>292</v>
      </c>
      <c r="E651" s="21"/>
      <c r="F651" s="21"/>
      <c r="G651" s="21"/>
      <c r="H651" s="21"/>
      <c r="I651" s="23"/>
      <c r="J651" s="23"/>
      <c r="K651" s="24">
        <f>TRUNC(SUM(K652:K653),2)</f>
        <v>4424.9399999999996</v>
      </c>
      <c r="L651" s="25">
        <f>TRUNC(SUM(L652:L653),2)</f>
        <v>4424.9399999999996</v>
      </c>
      <c r="N651" s="46"/>
      <c r="O651" s="46"/>
    </row>
    <row r="652" spans="1:15" x14ac:dyDescent="0.25">
      <c r="A652" s="26" t="s">
        <v>975</v>
      </c>
      <c r="B652" s="27" t="s">
        <v>31</v>
      </c>
      <c r="C652" s="28">
        <v>200150</v>
      </c>
      <c r="D652" s="29" t="s">
        <v>294</v>
      </c>
      <c r="E652" s="30" t="s">
        <v>35</v>
      </c>
      <c r="F652" s="31">
        <v>262.92</v>
      </c>
      <c r="G652" s="32">
        <v>1</v>
      </c>
      <c r="H652" s="33">
        <v>262.92</v>
      </c>
      <c r="I652" s="34">
        <f t="shared" ref="I652:J653" si="136">TRUNC((N652*$O$9),2)</f>
        <v>2.69</v>
      </c>
      <c r="J652" s="34">
        <f t="shared" si="136"/>
        <v>0.89</v>
      </c>
      <c r="K652" s="34">
        <f>TRUNC(F652*($I652+$J652),2)</f>
        <v>941.25</v>
      </c>
      <c r="L652" s="35">
        <f>TRUNC(H652*($I652+$J652),2)</f>
        <v>941.25</v>
      </c>
      <c r="N652" s="37">
        <v>3.46</v>
      </c>
      <c r="O652" s="37">
        <v>1.1499999999999999</v>
      </c>
    </row>
    <row r="653" spans="1:15" x14ac:dyDescent="0.25">
      <c r="A653" s="26" t="s">
        <v>976</v>
      </c>
      <c r="B653" s="27" t="s">
        <v>31</v>
      </c>
      <c r="C653" s="28">
        <v>200403</v>
      </c>
      <c r="D653" s="29" t="s">
        <v>296</v>
      </c>
      <c r="E653" s="30" t="s">
        <v>35</v>
      </c>
      <c r="F653" s="31">
        <v>262.92</v>
      </c>
      <c r="G653" s="32">
        <v>1</v>
      </c>
      <c r="H653" s="33">
        <v>262.92</v>
      </c>
      <c r="I653" s="34">
        <f t="shared" si="136"/>
        <v>2.2400000000000002</v>
      </c>
      <c r="J653" s="34">
        <f t="shared" si="136"/>
        <v>11.01</v>
      </c>
      <c r="K653" s="34">
        <f>TRUNC(F653*($I653+$J653),2)</f>
        <v>3483.69</v>
      </c>
      <c r="L653" s="35">
        <f>TRUNC(H653*($I653+$J653),2)</f>
        <v>3483.69</v>
      </c>
      <c r="N653" s="37">
        <v>2.88</v>
      </c>
      <c r="O653" s="37">
        <v>14.12</v>
      </c>
    </row>
    <row r="654" spans="1:15" x14ac:dyDescent="0.2">
      <c r="A654" s="20" t="s">
        <v>977</v>
      </c>
      <c r="B654" s="21"/>
      <c r="C654" s="21"/>
      <c r="D654" s="22" t="s">
        <v>787</v>
      </c>
      <c r="E654" s="21"/>
      <c r="F654" s="21"/>
      <c r="G654" s="21"/>
      <c r="H654" s="21"/>
      <c r="I654" s="23"/>
      <c r="J654" s="23"/>
      <c r="K654" s="24">
        <f>TRUNC(SUM(K655:K656),2)</f>
        <v>2278.04</v>
      </c>
      <c r="L654" s="25">
        <f>TRUNC(SUM(L655:L656),2)</f>
        <v>2278.04</v>
      </c>
      <c r="N654" s="46"/>
      <c r="O654" s="46"/>
    </row>
    <row r="655" spans="1:15" x14ac:dyDescent="0.25">
      <c r="A655" s="26" t="s">
        <v>978</v>
      </c>
      <c r="B655" s="27" t="s">
        <v>31</v>
      </c>
      <c r="C655" s="28">
        <v>210515</v>
      </c>
      <c r="D655" s="29" t="s">
        <v>789</v>
      </c>
      <c r="E655" s="30" t="s">
        <v>35</v>
      </c>
      <c r="F655" s="31">
        <v>83.78</v>
      </c>
      <c r="G655" s="32">
        <v>1</v>
      </c>
      <c r="H655" s="33">
        <v>83.78</v>
      </c>
      <c r="I655" s="34">
        <f t="shared" ref="I655:J656" si="137">TRUNC((N655*$O$9),2)</f>
        <v>4.16</v>
      </c>
      <c r="J655" s="34">
        <f t="shared" si="137"/>
        <v>10.25</v>
      </c>
      <c r="K655" s="34">
        <f>TRUNC(F655*($I655+$J655),2)</f>
        <v>1207.26</v>
      </c>
      <c r="L655" s="35">
        <f>TRUNC(H655*($I655+$J655),2)</f>
        <v>1207.26</v>
      </c>
      <c r="N655" s="37">
        <v>5.34</v>
      </c>
      <c r="O655" s="37">
        <v>13.15</v>
      </c>
    </row>
    <row r="656" spans="1:15" x14ac:dyDescent="0.25">
      <c r="A656" s="26" t="s">
        <v>979</v>
      </c>
      <c r="B656" s="27" t="s">
        <v>129</v>
      </c>
      <c r="C656" s="28">
        <v>99054</v>
      </c>
      <c r="D656" s="29" t="s">
        <v>791</v>
      </c>
      <c r="E656" s="30" t="s">
        <v>35</v>
      </c>
      <c r="F656" s="31">
        <v>26.4</v>
      </c>
      <c r="G656" s="32">
        <v>1</v>
      </c>
      <c r="H656" s="33">
        <v>26.4</v>
      </c>
      <c r="I656" s="34">
        <f t="shared" si="137"/>
        <v>19.2</v>
      </c>
      <c r="J656" s="34">
        <f t="shared" si="137"/>
        <v>21.36</v>
      </c>
      <c r="K656" s="34">
        <f>TRUNC(F656*($I656+$J656),2)</f>
        <v>1070.78</v>
      </c>
      <c r="L656" s="35">
        <f>TRUNC(H656*($I656+$J656),2)</f>
        <v>1070.78</v>
      </c>
      <c r="N656" s="37">
        <v>24.62</v>
      </c>
      <c r="O656" s="37">
        <v>27.39</v>
      </c>
    </row>
    <row r="657" spans="1:15" x14ac:dyDescent="0.2">
      <c r="A657" s="20" t="s">
        <v>980</v>
      </c>
      <c r="B657" s="21"/>
      <c r="C657" s="21"/>
      <c r="D657" s="22" t="s">
        <v>298</v>
      </c>
      <c r="E657" s="21"/>
      <c r="F657" s="21"/>
      <c r="G657" s="21"/>
      <c r="H657" s="21"/>
      <c r="I657" s="23"/>
      <c r="J657" s="23"/>
      <c r="K657" s="24">
        <f>TRUNC(SUM(K658,K660,K664),2)</f>
        <v>18168.05</v>
      </c>
      <c r="L657" s="25">
        <f>TRUNC(SUM(L658,L660,L664),2)</f>
        <v>18168.05</v>
      </c>
      <c r="N657" s="46"/>
      <c r="O657" s="46"/>
    </row>
    <row r="658" spans="1:15" ht="13.5" x14ac:dyDescent="0.2">
      <c r="A658" s="49" t="s">
        <v>981</v>
      </c>
      <c r="B658" s="50"/>
      <c r="C658" s="50"/>
      <c r="D658" s="51" t="s">
        <v>794</v>
      </c>
      <c r="E658" s="50"/>
      <c r="F658" s="50"/>
      <c r="G658" s="50"/>
      <c r="H658" s="50"/>
      <c r="I658" s="52"/>
      <c r="J658" s="52"/>
      <c r="K658" s="53">
        <f t="shared" ref="K658:L710" si="138">TRUNC(SUM(K659),2)</f>
        <v>3512.45</v>
      </c>
      <c r="L658" s="54">
        <f t="shared" si="138"/>
        <v>3512.45</v>
      </c>
      <c r="N658" s="46"/>
      <c r="O658" s="46"/>
    </row>
    <row r="659" spans="1:15" x14ac:dyDescent="0.25">
      <c r="A659" s="26" t="s">
        <v>982</v>
      </c>
      <c r="B659" s="27" t="s">
        <v>31</v>
      </c>
      <c r="C659" s="28">
        <v>220101</v>
      </c>
      <c r="D659" s="29" t="s">
        <v>598</v>
      </c>
      <c r="E659" s="30" t="s">
        <v>35</v>
      </c>
      <c r="F659" s="31">
        <v>119.92</v>
      </c>
      <c r="G659" s="32">
        <v>1</v>
      </c>
      <c r="H659" s="33">
        <v>119.92</v>
      </c>
      <c r="I659" s="34">
        <f>TRUNC((N659*$O$9),2)</f>
        <v>21.24</v>
      </c>
      <c r="J659" s="34">
        <f>TRUNC((O659*$O$9),2)</f>
        <v>8.0500000000000007</v>
      </c>
      <c r="K659" s="34">
        <f>TRUNC(F659*($I659+$J659),2)</f>
        <v>3512.45</v>
      </c>
      <c r="L659" s="35">
        <f>TRUNC(H659*($I659+$J659),2)</f>
        <v>3512.45</v>
      </c>
      <c r="N659" s="37">
        <v>27.24</v>
      </c>
      <c r="O659" s="37">
        <v>10.33</v>
      </c>
    </row>
    <row r="660" spans="1:15" ht="13.5" x14ac:dyDescent="0.2">
      <c r="A660" s="49" t="s">
        <v>983</v>
      </c>
      <c r="B660" s="50"/>
      <c r="C660" s="50"/>
      <c r="D660" s="51" t="s">
        <v>797</v>
      </c>
      <c r="E660" s="50"/>
      <c r="F660" s="50"/>
      <c r="G660" s="50"/>
      <c r="H660" s="50"/>
      <c r="I660" s="52"/>
      <c r="J660" s="52"/>
      <c r="K660" s="53">
        <f>TRUNC(SUM(K661:K663),2)</f>
        <v>12476.92</v>
      </c>
      <c r="L660" s="54">
        <f>TRUNC(SUM(L661:L663),2)</f>
        <v>12476.92</v>
      </c>
      <c r="N660" s="46"/>
      <c r="O660" s="46"/>
    </row>
    <row r="661" spans="1:15" ht="25.5" x14ac:dyDescent="0.25">
      <c r="A661" s="26" t="s">
        <v>984</v>
      </c>
      <c r="B661" s="27" t="s">
        <v>31</v>
      </c>
      <c r="C661" s="28">
        <v>221101</v>
      </c>
      <c r="D661" s="29" t="s">
        <v>600</v>
      </c>
      <c r="E661" s="30" t="s">
        <v>35</v>
      </c>
      <c r="F661" s="31">
        <v>119.92</v>
      </c>
      <c r="G661" s="32">
        <v>1</v>
      </c>
      <c r="H661" s="33">
        <v>119.92</v>
      </c>
      <c r="I661" s="34">
        <f t="shared" ref="I661:J663" si="139">TRUNC((N661*$O$9),2)</f>
        <v>54.17</v>
      </c>
      <c r="J661" s="34">
        <f t="shared" si="139"/>
        <v>13.33</v>
      </c>
      <c r="K661" s="34">
        <f>TRUNC(F661*($I661+$J661),2)</f>
        <v>8094.6</v>
      </c>
      <c r="L661" s="35">
        <f>TRUNC(H661*($I661+$J661),2)</f>
        <v>8094.6</v>
      </c>
      <c r="N661" s="37">
        <v>69.45</v>
      </c>
      <c r="O661" s="37">
        <v>17.100000000000001</v>
      </c>
    </row>
    <row r="662" spans="1:15" x14ac:dyDescent="0.25">
      <c r="A662" s="26" t="s">
        <v>985</v>
      </c>
      <c r="B662" s="27" t="s">
        <v>31</v>
      </c>
      <c r="C662" s="28">
        <v>221102</v>
      </c>
      <c r="D662" s="29" t="s">
        <v>602</v>
      </c>
      <c r="E662" s="30" t="s">
        <v>50</v>
      </c>
      <c r="F662" s="31">
        <v>67.92</v>
      </c>
      <c r="G662" s="32">
        <v>1</v>
      </c>
      <c r="H662" s="33">
        <v>67.92</v>
      </c>
      <c r="I662" s="34">
        <f t="shared" si="139"/>
        <v>14.43</v>
      </c>
      <c r="J662" s="34">
        <f t="shared" si="139"/>
        <v>0</v>
      </c>
      <c r="K662" s="34">
        <f>TRUNC(F662*($I662+$J662),2)</f>
        <v>980.08</v>
      </c>
      <c r="L662" s="35">
        <f>TRUNC(H662*($I662+$J662),2)</f>
        <v>980.08</v>
      </c>
      <c r="N662" s="37">
        <v>18.5</v>
      </c>
      <c r="O662" s="37">
        <v>0</v>
      </c>
    </row>
    <row r="663" spans="1:15" x14ac:dyDescent="0.25">
      <c r="A663" s="26" t="s">
        <v>986</v>
      </c>
      <c r="B663" s="27" t="s">
        <v>31</v>
      </c>
      <c r="C663" s="28">
        <v>221104</v>
      </c>
      <c r="D663" s="29" t="s">
        <v>604</v>
      </c>
      <c r="E663" s="30" t="s">
        <v>35</v>
      </c>
      <c r="F663" s="31">
        <v>124.67</v>
      </c>
      <c r="G663" s="32">
        <v>1</v>
      </c>
      <c r="H663" s="33">
        <v>124.67</v>
      </c>
      <c r="I663" s="34">
        <f t="shared" si="139"/>
        <v>27.29</v>
      </c>
      <c r="J663" s="34">
        <f t="shared" si="139"/>
        <v>0</v>
      </c>
      <c r="K663" s="34">
        <f>TRUNC(F663*($I663+$J663),2)</f>
        <v>3402.24</v>
      </c>
      <c r="L663" s="35">
        <f>TRUNC(H663*($I663+$J663),2)</f>
        <v>3402.24</v>
      </c>
      <c r="N663" s="37">
        <v>34.99</v>
      </c>
      <c r="O663" s="37">
        <v>0</v>
      </c>
    </row>
    <row r="664" spans="1:15" ht="13.5" x14ac:dyDescent="0.2">
      <c r="A664" s="49" t="s">
        <v>987</v>
      </c>
      <c r="B664" s="50"/>
      <c r="C664" s="50"/>
      <c r="D664" s="51" t="s">
        <v>308</v>
      </c>
      <c r="E664" s="50"/>
      <c r="F664" s="50"/>
      <c r="G664" s="50"/>
      <c r="H664" s="50"/>
      <c r="I664" s="52"/>
      <c r="J664" s="52"/>
      <c r="K664" s="53">
        <f>TRUNC(SUM(K665:K666),2)</f>
        <v>2178.6799999999998</v>
      </c>
      <c r="L664" s="54">
        <f>TRUNC(SUM(L665:L666),2)</f>
        <v>2178.6799999999998</v>
      </c>
      <c r="N664" s="46"/>
      <c r="O664" s="46"/>
    </row>
    <row r="665" spans="1:15" ht="25.5" x14ac:dyDescent="0.25">
      <c r="A665" s="26" t="s">
        <v>988</v>
      </c>
      <c r="B665" s="27" t="s">
        <v>31</v>
      </c>
      <c r="C665" s="28">
        <v>220100</v>
      </c>
      <c r="D665" s="29" t="s">
        <v>310</v>
      </c>
      <c r="E665" s="30" t="s">
        <v>35</v>
      </c>
      <c r="F665" s="31">
        <v>29.7</v>
      </c>
      <c r="G665" s="32">
        <v>1</v>
      </c>
      <c r="H665" s="33">
        <v>29.7</v>
      </c>
      <c r="I665" s="34">
        <f t="shared" ref="I665:J666" si="140">TRUNC((N665*$O$9),2)</f>
        <v>37.619999999999997</v>
      </c>
      <c r="J665" s="34">
        <f t="shared" si="140"/>
        <v>28.66</v>
      </c>
      <c r="K665" s="34">
        <f>TRUNC(F665*($I665+$J665),2)</f>
        <v>1968.51</v>
      </c>
      <c r="L665" s="35">
        <f>TRUNC(H665*($I665+$J665),2)</f>
        <v>1968.51</v>
      </c>
      <c r="N665" s="37">
        <v>48.24</v>
      </c>
      <c r="O665" s="37">
        <v>36.75</v>
      </c>
    </row>
    <row r="666" spans="1:15" x14ac:dyDescent="0.25">
      <c r="A666" s="26" t="s">
        <v>989</v>
      </c>
      <c r="B666" s="27" t="s">
        <v>31</v>
      </c>
      <c r="C666" s="28">
        <v>220902</v>
      </c>
      <c r="D666" s="29" t="s">
        <v>607</v>
      </c>
      <c r="E666" s="30" t="s">
        <v>50</v>
      </c>
      <c r="F666" s="31">
        <v>28.95</v>
      </c>
      <c r="G666" s="32">
        <v>1</v>
      </c>
      <c r="H666" s="33">
        <v>28.95</v>
      </c>
      <c r="I666" s="34">
        <f t="shared" si="140"/>
        <v>1.17</v>
      </c>
      <c r="J666" s="34">
        <f t="shared" si="140"/>
        <v>6.09</v>
      </c>
      <c r="K666" s="34">
        <f>TRUNC(F666*($I666+$J666),2)</f>
        <v>210.17</v>
      </c>
      <c r="L666" s="35">
        <f>TRUNC(H666*($I666+$J666),2)</f>
        <v>210.17</v>
      </c>
      <c r="N666" s="37">
        <v>1.51</v>
      </c>
      <c r="O666" s="37">
        <v>7.82</v>
      </c>
    </row>
    <row r="667" spans="1:15" x14ac:dyDescent="0.2">
      <c r="A667" s="20" t="s">
        <v>990</v>
      </c>
      <c r="B667" s="21"/>
      <c r="C667" s="21"/>
      <c r="D667" s="22" t="s">
        <v>991</v>
      </c>
      <c r="E667" s="21"/>
      <c r="F667" s="21"/>
      <c r="G667" s="21"/>
      <c r="H667" s="21"/>
      <c r="I667" s="23"/>
      <c r="J667" s="23"/>
      <c r="K667" s="24">
        <f t="shared" si="138"/>
        <v>1385.96</v>
      </c>
      <c r="L667" s="25">
        <f t="shared" si="138"/>
        <v>1385.96</v>
      </c>
      <c r="N667" s="46"/>
      <c r="O667" s="46"/>
    </row>
    <row r="668" spans="1:15" x14ac:dyDescent="0.25">
      <c r="A668" s="26" t="s">
        <v>992</v>
      </c>
      <c r="B668" s="27" t="s">
        <v>31</v>
      </c>
      <c r="C668" s="28">
        <v>240106</v>
      </c>
      <c r="D668" s="29" t="s">
        <v>993</v>
      </c>
      <c r="E668" s="30" t="s">
        <v>50</v>
      </c>
      <c r="F668" s="31">
        <v>40.68</v>
      </c>
      <c r="G668" s="32">
        <v>1</v>
      </c>
      <c r="H668" s="33">
        <v>40.68</v>
      </c>
      <c r="I668" s="34">
        <f>TRUNC((N668*$O$9),2)</f>
        <v>22.47</v>
      </c>
      <c r="J668" s="34">
        <f>TRUNC((O668*$O$9),2)</f>
        <v>11.6</v>
      </c>
      <c r="K668" s="34">
        <f>TRUNC(F668*($I668+$J668),2)</f>
        <v>1385.96</v>
      </c>
      <c r="L668" s="35">
        <f>TRUNC(H668*($I668+$J668),2)</f>
        <v>1385.96</v>
      </c>
      <c r="N668" s="37">
        <v>28.81</v>
      </c>
      <c r="O668" s="37">
        <v>14.88</v>
      </c>
    </row>
    <row r="669" spans="1:15" x14ac:dyDescent="0.2">
      <c r="A669" s="20" t="s">
        <v>994</v>
      </c>
      <c r="B669" s="21"/>
      <c r="C669" s="21"/>
      <c r="D669" s="22" t="s">
        <v>312</v>
      </c>
      <c r="E669" s="21"/>
      <c r="F669" s="21"/>
      <c r="G669" s="21"/>
      <c r="H669" s="21"/>
      <c r="I669" s="23"/>
      <c r="J669" s="23"/>
      <c r="K669" s="24">
        <f>TRUNC(SUM(K670,K673,K676,K679,K681,K683,K685,K687),2)</f>
        <v>8960.2900000000009</v>
      </c>
      <c r="L669" s="25">
        <f>TRUNC(SUM(L670,L673,L676,L679,L681,L683,L685,L687),2)</f>
        <v>8960.2900000000009</v>
      </c>
      <c r="N669" s="46"/>
      <c r="O669" s="46"/>
    </row>
    <row r="670" spans="1:15" ht="13.5" x14ac:dyDescent="0.2">
      <c r="A670" s="49" t="s">
        <v>995</v>
      </c>
      <c r="B670" s="50"/>
      <c r="C670" s="50"/>
      <c r="D670" s="51" t="s">
        <v>996</v>
      </c>
      <c r="E670" s="50"/>
      <c r="F670" s="50"/>
      <c r="G670" s="50"/>
      <c r="H670" s="50"/>
      <c r="I670" s="52"/>
      <c r="J670" s="52"/>
      <c r="K670" s="53">
        <f>TRUNC(SUM(K671:K672),2)</f>
        <v>1794.1</v>
      </c>
      <c r="L670" s="54">
        <f>TRUNC(SUM(L671:L672),2)</f>
        <v>1794.1</v>
      </c>
      <c r="N670" s="46"/>
      <c r="O670" s="46"/>
    </row>
    <row r="671" spans="1:15" x14ac:dyDescent="0.25">
      <c r="A671" s="26" t="s">
        <v>997</v>
      </c>
      <c r="B671" s="27" t="s">
        <v>31</v>
      </c>
      <c r="C671" s="28">
        <v>261300</v>
      </c>
      <c r="D671" s="29" t="s">
        <v>612</v>
      </c>
      <c r="E671" s="30" t="s">
        <v>35</v>
      </c>
      <c r="F671" s="31">
        <v>85.11</v>
      </c>
      <c r="G671" s="32">
        <v>1</v>
      </c>
      <c r="H671" s="33">
        <v>85.11</v>
      </c>
      <c r="I671" s="34">
        <f t="shared" ref="I671:J672" si="141">TRUNC((N671*$O$9),2)</f>
        <v>1.59</v>
      </c>
      <c r="J671" s="34">
        <f t="shared" si="141"/>
        <v>7.13</v>
      </c>
      <c r="K671" s="34">
        <f>TRUNC(F671*($I671+$J671),2)</f>
        <v>742.15</v>
      </c>
      <c r="L671" s="35">
        <f>TRUNC(H671*($I671+$J671),2)</f>
        <v>742.15</v>
      </c>
      <c r="N671" s="37">
        <v>2.0499999999999998</v>
      </c>
      <c r="O671" s="37">
        <v>9.15</v>
      </c>
    </row>
    <row r="672" spans="1:15" x14ac:dyDescent="0.25">
      <c r="A672" s="26" t="s">
        <v>998</v>
      </c>
      <c r="B672" s="27" t="s">
        <v>31</v>
      </c>
      <c r="C672" s="28">
        <v>261550</v>
      </c>
      <c r="D672" s="29" t="s">
        <v>614</v>
      </c>
      <c r="E672" s="30" t="s">
        <v>35</v>
      </c>
      <c r="F672" s="31">
        <v>85.11</v>
      </c>
      <c r="G672" s="32">
        <v>1</v>
      </c>
      <c r="H672" s="33">
        <v>85.11</v>
      </c>
      <c r="I672" s="34">
        <f t="shared" si="141"/>
        <v>5.81</v>
      </c>
      <c r="J672" s="34">
        <f t="shared" si="141"/>
        <v>6.55</v>
      </c>
      <c r="K672" s="34">
        <f>TRUNC(F672*($I672+$J672),2)</f>
        <v>1051.95</v>
      </c>
      <c r="L672" s="35">
        <f>TRUNC(H672*($I672+$J672),2)</f>
        <v>1051.95</v>
      </c>
      <c r="N672" s="37">
        <v>7.46</v>
      </c>
      <c r="O672" s="37">
        <v>8.4</v>
      </c>
    </row>
    <row r="673" spans="1:15" ht="13.5" x14ac:dyDescent="0.2">
      <c r="A673" s="49" t="s">
        <v>999</v>
      </c>
      <c r="B673" s="50"/>
      <c r="C673" s="50"/>
      <c r="D673" s="51" t="s">
        <v>1000</v>
      </c>
      <c r="E673" s="50"/>
      <c r="F673" s="50"/>
      <c r="G673" s="50"/>
      <c r="H673" s="50"/>
      <c r="I673" s="52"/>
      <c r="J673" s="52"/>
      <c r="K673" s="53">
        <f>TRUNC(SUM(K674:K675),2)</f>
        <v>1596.48</v>
      </c>
      <c r="L673" s="54">
        <f>TRUNC(SUM(L674:L675),2)</f>
        <v>1596.48</v>
      </c>
      <c r="N673" s="46"/>
      <c r="O673" s="46"/>
    </row>
    <row r="674" spans="1:15" x14ac:dyDescent="0.25">
      <c r="A674" s="26" t="s">
        <v>1001</v>
      </c>
      <c r="B674" s="27" t="s">
        <v>31</v>
      </c>
      <c r="C674" s="28">
        <v>261300</v>
      </c>
      <c r="D674" s="29" t="s">
        <v>612</v>
      </c>
      <c r="E674" s="30" t="s">
        <v>35</v>
      </c>
      <c r="F674" s="31">
        <v>84.07</v>
      </c>
      <c r="G674" s="32">
        <v>1</v>
      </c>
      <c r="H674" s="33">
        <v>84.07</v>
      </c>
      <c r="I674" s="34">
        <f t="shared" ref="I674:J675" si="142">TRUNC((N674*$O$9),2)</f>
        <v>1.59</v>
      </c>
      <c r="J674" s="34">
        <f t="shared" si="142"/>
        <v>7.13</v>
      </c>
      <c r="K674" s="34">
        <f>TRUNC(F674*($I674+$J674),2)</f>
        <v>733.09</v>
      </c>
      <c r="L674" s="35">
        <f>TRUNC(H674*($I674+$J674),2)</f>
        <v>733.09</v>
      </c>
      <c r="N674" s="37">
        <v>2.0499999999999998</v>
      </c>
      <c r="O674" s="37">
        <v>9.15</v>
      </c>
    </row>
    <row r="675" spans="1:15" x14ac:dyDescent="0.25">
      <c r="A675" s="26" t="s">
        <v>1002</v>
      </c>
      <c r="B675" s="27" t="s">
        <v>31</v>
      </c>
      <c r="C675" s="28">
        <v>261000</v>
      </c>
      <c r="D675" s="29" t="s">
        <v>316</v>
      </c>
      <c r="E675" s="30" t="s">
        <v>35</v>
      </c>
      <c r="F675" s="31">
        <v>84.07</v>
      </c>
      <c r="G675" s="32">
        <v>1</v>
      </c>
      <c r="H675" s="33">
        <v>84.07</v>
      </c>
      <c r="I675" s="34">
        <f t="shared" si="142"/>
        <v>4.4400000000000004</v>
      </c>
      <c r="J675" s="34">
        <f t="shared" si="142"/>
        <v>5.83</v>
      </c>
      <c r="K675" s="34">
        <f>TRUNC(F675*($I675+$J675),2)</f>
        <v>863.39</v>
      </c>
      <c r="L675" s="35">
        <f>TRUNC(H675*($I675+$J675),2)</f>
        <v>863.39</v>
      </c>
      <c r="N675" s="37">
        <v>5.7</v>
      </c>
      <c r="O675" s="37">
        <v>7.48</v>
      </c>
    </row>
    <row r="676" spans="1:15" ht="13.5" x14ac:dyDescent="0.2">
      <c r="A676" s="49" t="s">
        <v>1003</v>
      </c>
      <c r="B676" s="50"/>
      <c r="C676" s="50"/>
      <c r="D676" s="51" t="s">
        <v>814</v>
      </c>
      <c r="E676" s="50"/>
      <c r="F676" s="50"/>
      <c r="G676" s="50"/>
      <c r="H676" s="50"/>
      <c r="I676" s="52"/>
      <c r="J676" s="52"/>
      <c r="K676" s="53">
        <f>TRUNC(SUM(K677:K678),2)</f>
        <v>1687.83</v>
      </c>
      <c r="L676" s="54">
        <f>TRUNC(SUM(L677:L678),2)</f>
        <v>1687.83</v>
      </c>
      <c r="N676" s="46"/>
      <c r="O676" s="46"/>
    </row>
    <row r="677" spans="1:15" x14ac:dyDescent="0.25">
      <c r="A677" s="26" t="s">
        <v>1004</v>
      </c>
      <c r="B677" s="27" t="s">
        <v>31</v>
      </c>
      <c r="C677" s="28">
        <v>261300</v>
      </c>
      <c r="D677" s="29" t="s">
        <v>612</v>
      </c>
      <c r="E677" s="30" t="s">
        <v>35</v>
      </c>
      <c r="F677" s="31">
        <v>104.9</v>
      </c>
      <c r="G677" s="32">
        <v>1</v>
      </c>
      <c r="H677" s="33">
        <v>104.9</v>
      </c>
      <c r="I677" s="34">
        <f t="shared" ref="I677:J678" si="143">TRUNC((N677*$O$9),2)</f>
        <v>1.59</v>
      </c>
      <c r="J677" s="34">
        <f t="shared" si="143"/>
        <v>7.13</v>
      </c>
      <c r="K677" s="34">
        <f>TRUNC(F677*($I677+$J677),2)</f>
        <v>914.72</v>
      </c>
      <c r="L677" s="35">
        <f>TRUNC(H677*($I677+$J677),2)</f>
        <v>914.72</v>
      </c>
      <c r="N677" s="37">
        <v>2.0499999999999998</v>
      </c>
      <c r="O677" s="37">
        <v>9.15</v>
      </c>
    </row>
    <row r="678" spans="1:15" x14ac:dyDescent="0.25">
      <c r="A678" s="26" t="s">
        <v>1005</v>
      </c>
      <c r="B678" s="27" t="s">
        <v>31</v>
      </c>
      <c r="C678" s="28">
        <v>261307</v>
      </c>
      <c r="D678" s="29" t="s">
        <v>817</v>
      </c>
      <c r="E678" s="30" t="s">
        <v>35</v>
      </c>
      <c r="F678" s="31">
        <v>104.9</v>
      </c>
      <c r="G678" s="32">
        <v>1</v>
      </c>
      <c r="H678" s="33">
        <v>104.9</v>
      </c>
      <c r="I678" s="34">
        <f t="shared" si="143"/>
        <v>3.19</v>
      </c>
      <c r="J678" s="34">
        <f t="shared" si="143"/>
        <v>4.18</v>
      </c>
      <c r="K678" s="34">
        <f>TRUNC(F678*($I678+$J678),2)</f>
        <v>773.11</v>
      </c>
      <c r="L678" s="35">
        <f>TRUNC(H678*($I678+$J678),2)</f>
        <v>773.11</v>
      </c>
      <c r="N678" s="37">
        <v>4.0999999999999996</v>
      </c>
      <c r="O678" s="37">
        <v>5.36</v>
      </c>
    </row>
    <row r="679" spans="1:15" ht="13.5" x14ac:dyDescent="0.2">
      <c r="A679" s="49" t="s">
        <v>1006</v>
      </c>
      <c r="B679" s="50"/>
      <c r="C679" s="50"/>
      <c r="D679" s="51" t="s">
        <v>621</v>
      </c>
      <c r="E679" s="50"/>
      <c r="F679" s="50"/>
      <c r="G679" s="50"/>
      <c r="H679" s="50"/>
      <c r="I679" s="52"/>
      <c r="J679" s="52"/>
      <c r="K679" s="53">
        <f>TRUNC(SUM(K680),2)</f>
        <v>853.02</v>
      </c>
      <c r="L679" s="54">
        <f>TRUNC(SUM(L680),2)</f>
        <v>853.02</v>
      </c>
      <c r="N679" s="46"/>
      <c r="O679" s="46"/>
    </row>
    <row r="680" spans="1:15" x14ac:dyDescent="0.25">
      <c r="A680" s="64" t="s">
        <v>1007</v>
      </c>
      <c r="B680" s="65" t="s">
        <v>31</v>
      </c>
      <c r="C680" s="66">
        <v>261000</v>
      </c>
      <c r="D680" s="67" t="s">
        <v>316</v>
      </c>
      <c r="E680" s="67" t="s">
        <v>35</v>
      </c>
      <c r="F680" s="69">
        <v>83.06</v>
      </c>
      <c r="G680" s="69">
        <v>1</v>
      </c>
      <c r="H680" s="67">
        <v>83.06</v>
      </c>
      <c r="I680" s="34">
        <f>TRUNC((N680*$O$9),2)</f>
        <v>4.4400000000000004</v>
      </c>
      <c r="J680" s="34">
        <f>TRUNC((O680*$O$9),2)</f>
        <v>5.83</v>
      </c>
      <c r="K680" s="34">
        <f>TRUNC(F680*($I680+$J680),2)</f>
        <v>853.02</v>
      </c>
      <c r="L680" s="35">
        <f>TRUNC(H680*($I680+$J680),2)</f>
        <v>853.02</v>
      </c>
      <c r="N680" s="70">
        <v>5.7</v>
      </c>
      <c r="O680" s="70">
        <v>7.48</v>
      </c>
    </row>
    <row r="681" spans="1:15" ht="13.5" x14ac:dyDescent="0.2">
      <c r="A681" s="49" t="s">
        <v>1008</v>
      </c>
      <c r="B681" s="50"/>
      <c r="C681" s="50"/>
      <c r="D681" s="51" t="s">
        <v>331</v>
      </c>
      <c r="E681" s="50"/>
      <c r="F681" s="50"/>
      <c r="G681" s="50"/>
      <c r="H681" s="50"/>
      <c r="I681" s="52"/>
      <c r="J681" s="52"/>
      <c r="K681" s="53">
        <f t="shared" si="138"/>
        <v>290.16000000000003</v>
      </c>
      <c r="L681" s="54">
        <f t="shared" si="138"/>
        <v>290.16000000000003</v>
      </c>
      <c r="N681" s="46"/>
      <c r="O681" s="46"/>
    </row>
    <row r="682" spans="1:15" x14ac:dyDescent="0.25">
      <c r="A682" s="26" t="s">
        <v>1009</v>
      </c>
      <c r="B682" s="27" t="s">
        <v>31</v>
      </c>
      <c r="C682" s="28">
        <v>261703</v>
      </c>
      <c r="D682" s="29" t="s">
        <v>333</v>
      </c>
      <c r="E682" s="30" t="s">
        <v>35</v>
      </c>
      <c r="F682" s="32">
        <v>29.7</v>
      </c>
      <c r="G682" s="32">
        <v>1</v>
      </c>
      <c r="H682" s="33">
        <v>29.7</v>
      </c>
      <c r="I682" s="34">
        <f>TRUNC((N682*$O$9),2)</f>
        <v>3.22</v>
      </c>
      <c r="J682" s="34">
        <f>TRUNC((O682*$O$9),2)</f>
        <v>6.55</v>
      </c>
      <c r="K682" s="34">
        <f>TRUNC(F682*($I682+$J682),2)</f>
        <v>290.16000000000003</v>
      </c>
      <c r="L682" s="35">
        <f>TRUNC(H682*($I682+$J682),2)</f>
        <v>290.16000000000003</v>
      </c>
      <c r="N682" s="37">
        <v>4.13</v>
      </c>
      <c r="O682" s="37">
        <v>8.4</v>
      </c>
    </row>
    <row r="683" spans="1:15" ht="13.5" x14ac:dyDescent="0.2">
      <c r="A683" s="49" t="s">
        <v>1010</v>
      </c>
      <c r="B683" s="50"/>
      <c r="C683" s="50"/>
      <c r="D683" s="51" t="s">
        <v>823</v>
      </c>
      <c r="E683" s="50"/>
      <c r="F683" s="50"/>
      <c r="G683" s="50"/>
      <c r="H683" s="50"/>
      <c r="I683" s="52"/>
      <c r="J683" s="52"/>
      <c r="K683" s="53">
        <f t="shared" si="138"/>
        <v>195.45</v>
      </c>
      <c r="L683" s="54">
        <f t="shared" si="138"/>
        <v>195.45</v>
      </c>
      <c r="N683" s="46"/>
      <c r="O683" s="46"/>
    </row>
    <row r="684" spans="1:15" x14ac:dyDescent="0.25">
      <c r="A684" s="26" t="s">
        <v>1011</v>
      </c>
      <c r="B684" s="27" t="s">
        <v>31</v>
      </c>
      <c r="C684" s="28">
        <v>261602</v>
      </c>
      <c r="D684" s="29" t="s">
        <v>825</v>
      </c>
      <c r="E684" s="30" t="s">
        <v>35</v>
      </c>
      <c r="F684" s="32">
        <v>10.08</v>
      </c>
      <c r="G684" s="32">
        <v>1</v>
      </c>
      <c r="H684" s="33">
        <v>10.08</v>
      </c>
      <c r="I684" s="34">
        <f>TRUNC((N684*$O$9),2)</f>
        <v>8.4700000000000006</v>
      </c>
      <c r="J684" s="34">
        <f>TRUNC((O684*$O$9),2)</f>
        <v>10.92</v>
      </c>
      <c r="K684" s="34">
        <f>TRUNC(F684*($I684+$J684),2)</f>
        <v>195.45</v>
      </c>
      <c r="L684" s="35">
        <f>TRUNC(H684*($I684+$J684),2)</f>
        <v>195.45</v>
      </c>
      <c r="N684" s="37">
        <v>10.87</v>
      </c>
      <c r="O684" s="37">
        <v>14.01</v>
      </c>
    </row>
    <row r="685" spans="1:15" ht="13.5" x14ac:dyDescent="0.2">
      <c r="A685" s="49" t="s">
        <v>1012</v>
      </c>
      <c r="B685" s="50"/>
      <c r="C685" s="50"/>
      <c r="D685" s="51" t="s">
        <v>827</v>
      </c>
      <c r="E685" s="50"/>
      <c r="F685" s="50"/>
      <c r="G685" s="50"/>
      <c r="H685" s="50"/>
      <c r="I685" s="52"/>
      <c r="J685" s="52"/>
      <c r="K685" s="53">
        <f t="shared" si="138"/>
        <v>744.57</v>
      </c>
      <c r="L685" s="54">
        <f t="shared" si="138"/>
        <v>744.57</v>
      </c>
      <c r="N685" s="46"/>
      <c r="O685" s="46"/>
    </row>
    <row r="686" spans="1:15" x14ac:dyDescent="0.25">
      <c r="A686" s="26" t="s">
        <v>1013</v>
      </c>
      <c r="B686" s="27" t="s">
        <v>31</v>
      </c>
      <c r="C686" s="28">
        <v>261602</v>
      </c>
      <c r="D686" s="29" t="s">
        <v>825</v>
      </c>
      <c r="E686" s="30" t="s">
        <v>35</v>
      </c>
      <c r="F686" s="32">
        <v>38.4</v>
      </c>
      <c r="G686" s="32">
        <v>1</v>
      </c>
      <c r="H686" s="33">
        <v>38.4</v>
      </c>
      <c r="I686" s="34">
        <f>TRUNC((N686*$O$9),2)</f>
        <v>8.4700000000000006</v>
      </c>
      <c r="J686" s="34">
        <f>TRUNC((O686*$O$9),2)</f>
        <v>10.92</v>
      </c>
      <c r="K686" s="34">
        <f>TRUNC(F686*($I686+$J686),2)</f>
        <v>744.57</v>
      </c>
      <c r="L686" s="35">
        <f>TRUNC(H686*($I686+$J686),2)</f>
        <v>744.57</v>
      </c>
      <c r="N686" s="37">
        <v>10.87</v>
      </c>
      <c r="O686" s="37">
        <v>14.01</v>
      </c>
    </row>
    <row r="687" spans="1:15" ht="13.5" x14ac:dyDescent="0.2">
      <c r="A687" s="49" t="s">
        <v>1014</v>
      </c>
      <c r="B687" s="50"/>
      <c r="C687" s="50"/>
      <c r="D687" s="51" t="s">
        <v>830</v>
      </c>
      <c r="E687" s="50"/>
      <c r="F687" s="50"/>
      <c r="G687" s="50"/>
      <c r="H687" s="50"/>
      <c r="I687" s="52"/>
      <c r="J687" s="52"/>
      <c r="K687" s="53">
        <f t="shared" si="138"/>
        <v>1798.68</v>
      </c>
      <c r="L687" s="54">
        <f t="shared" si="138"/>
        <v>1798.68</v>
      </c>
      <c r="N687" s="46"/>
      <c r="O687" s="46"/>
    </row>
    <row r="688" spans="1:15" x14ac:dyDescent="0.25">
      <c r="A688" s="26" t="s">
        <v>1015</v>
      </c>
      <c r="B688" s="27" t="s">
        <v>31</v>
      </c>
      <c r="C688" s="28">
        <v>261609</v>
      </c>
      <c r="D688" s="29" t="s">
        <v>320</v>
      </c>
      <c r="E688" s="30" t="s">
        <v>35</v>
      </c>
      <c r="F688" s="32">
        <v>162.19</v>
      </c>
      <c r="G688" s="32">
        <v>1</v>
      </c>
      <c r="H688" s="33">
        <v>162.19</v>
      </c>
      <c r="I688" s="34">
        <f>TRUNC((N688*$O$9),2)</f>
        <v>8.19</v>
      </c>
      <c r="J688" s="34">
        <f>TRUNC((O688*$O$9),2)</f>
        <v>2.9</v>
      </c>
      <c r="K688" s="34">
        <f>TRUNC(F688*($I688+$J688),2)</f>
        <v>1798.68</v>
      </c>
      <c r="L688" s="35">
        <f>TRUNC(H688*($I688+$J688),2)</f>
        <v>1798.68</v>
      </c>
      <c r="N688" s="37">
        <v>10.51</v>
      </c>
      <c r="O688" s="37">
        <v>3.72</v>
      </c>
    </row>
    <row r="689" spans="1:15" x14ac:dyDescent="0.2">
      <c r="A689" s="20" t="s">
        <v>1016</v>
      </c>
      <c r="B689" s="21"/>
      <c r="C689" s="21"/>
      <c r="D689" s="22" t="s">
        <v>52</v>
      </c>
      <c r="E689" s="21"/>
      <c r="F689" s="21"/>
      <c r="G689" s="21"/>
      <c r="H689" s="21"/>
      <c r="I689" s="23"/>
      <c r="J689" s="23"/>
      <c r="K689" s="24">
        <f>TRUNC(SUM(K690,K693),2)</f>
        <v>3567.46</v>
      </c>
      <c r="L689" s="25">
        <f>TRUNC(SUM(L690,L693),2)</f>
        <v>3567.46</v>
      </c>
      <c r="N689" s="46"/>
      <c r="O689" s="46"/>
    </row>
    <row r="690" spans="1:15" ht="13.5" x14ac:dyDescent="0.2">
      <c r="A690" s="49" t="s">
        <v>1017</v>
      </c>
      <c r="B690" s="50"/>
      <c r="C690" s="50"/>
      <c r="D690" s="51" t="s">
        <v>834</v>
      </c>
      <c r="E690" s="50"/>
      <c r="F690" s="50"/>
      <c r="G690" s="50"/>
      <c r="H690" s="50"/>
      <c r="I690" s="52"/>
      <c r="J690" s="52"/>
      <c r="K690" s="53">
        <f>TRUNC(SUM(K691:K692),2)</f>
        <v>3332.64</v>
      </c>
      <c r="L690" s="54">
        <f>TRUNC(SUM(L691:L692),2)</f>
        <v>3332.64</v>
      </c>
      <c r="N690" s="46"/>
      <c r="O690" s="46"/>
    </row>
    <row r="691" spans="1:15" ht="25.5" x14ac:dyDescent="0.25">
      <c r="A691" s="38" t="s">
        <v>1018</v>
      </c>
      <c r="B691" s="39" t="s">
        <v>227</v>
      </c>
      <c r="C691" s="55" t="s">
        <v>836</v>
      </c>
      <c r="D691" s="29" t="s">
        <v>837</v>
      </c>
      <c r="E691" s="41" t="s">
        <v>27</v>
      </c>
      <c r="F691" s="43">
        <v>2</v>
      </c>
      <c r="G691" s="43">
        <v>1</v>
      </c>
      <c r="H691" s="44">
        <v>2</v>
      </c>
      <c r="I691" s="34">
        <f t="shared" ref="I691:J692" si="144">TRUNC((N691*$O$9),2)</f>
        <v>810.47</v>
      </c>
      <c r="J691" s="34">
        <f t="shared" si="144"/>
        <v>641.76</v>
      </c>
      <c r="K691" s="34">
        <f>TRUNC(F691*($I691+$J691),2)</f>
        <v>2904.46</v>
      </c>
      <c r="L691" s="35">
        <f>TRUNC(H691*($I691+$J691),2)</f>
        <v>2904.46</v>
      </c>
      <c r="N691" s="83">
        <v>1039.07</v>
      </c>
      <c r="O691" s="45">
        <v>822.78</v>
      </c>
    </row>
    <row r="692" spans="1:15" x14ac:dyDescent="0.25">
      <c r="A692" s="26" t="s">
        <v>1019</v>
      </c>
      <c r="B692" s="27" t="s">
        <v>31</v>
      </c>
      <c r="C692" s="28">
        <v>270501</v>
      </c>
      <c r="D692" s="29" t="s">
        <v>54</v>
      </c>
      <c r="E692" s="30" t="s">
        <v>35</v>
      </c>
      <c r="F692" s="32">
        <v>162.19</v>
      </c>
      <c r="G692" s="32">
        <v>1</v>
      </c>
      <c r="H692" s="33">
        <v>162.19</v>
      </c>
      <c r="I692" s="34">
        <f t="shared" si="144"/>
        <v>1.19</v>
      </c>
      <c r="J692" s="34">
        <f t="shared" si="144"/>
        <v>1.45</v>
      </c>
      <c r="K692" s="34">
        <f>TRUNC(F692*($I692+$J692),2)</f>
        <v>428.18</v>
      </c>
      <c r="L692" s="35">
        <f>TRUNC(H692*($I692+$J692),2)</f>
        <v>428.18</v>
      </c>
      <c r="N692" s="37">
        <v>1.53</v>
      </c>
      <c r="O692" s="37">
        <v>1.87</v>
      </c>
    </row>
    <row r="693" spans="1:15" ht="13.5" x14ac:dyDescent="0.2">
      <c r="A693" s="49" t="s">
        <v>1020</v>
      </c>
      <c r="B693" s="50"/>
      <c r="C693" s="50"/>
      <c r="D693" s="51" t="s">
        <v>840</v>
      </c>
      <c r="E693" s="50"/>
      <c r="F693" s="50"/>
      <c r="G693" s="50"/>
      <c r="H693" s="50"/>
      <c r="I693" s="52"/>
      <c r="J693" s="52"/>
      <c r="K693" s="53">
        <f>TRUNC(SUM(K694:K695),2)</f>
        <v>234.82</v>
      </c>
      <c r="L693" s="54">
        <f>TRUNC(SUM(L694:L695),2)</f>
        <v>234.82</v>
      </c>
      <c r="N693" s="46"/>
      <c r="O693" s="46"/>
    </row>
    <row r="694" spans="1:15" ht="38.25" x14ac:dyDescent="0.25">
      <c r="A694" s="38" t="s">
        <v>1021</v>
      </c>
      <c r="B694" s="39" t="s">
        <v>227</v>
      </c>
      <c r="C694" s="55" t="s">
        <v>842</v>
      </c>
      <c r="D694" s="29" t="s">
        <v>843</v>
      </c>
      <c r="E694" s="41" t="s">
        <v>27</v>
      </c>
      <c r="F694" s="43">
        <v>2</v>
      </c>
      <c r="G694" s="43">
        <v>1</v>
      </c>
      <c r="H694" s="44">
        <v>2</v>
      </c>
      <c r="I694" s="34">
        <f t="shared" ref="I694:J695" si="145">TRUNC((N694*$O$9),2)</f>
        <v>36.54</v>
      </c>
      <c r="J694" s="34">
        <f t="shared" si="145"/>
        <v>8.8699999999999992</v>
      </c>
      <c r="K694" s="34">
        <f>TRUNC(F694*($I694+$J694),2)</f>
        <v>90.82</v>
      </c>
      <c r="L694" s="35">
        <f>TRUNC(H694*($I694+$J694),2)</f>
        <v>90.82</v>
      </c>
      <c r="N694" s="45">
        <v>46.85</v>
      </c>
      <c r="O694" s="45">
        <v>11.38</v>
      </c>
    </row>
    <row r="695" spans="1:15" ht="25.5" x14ac:dyDescent="0.25">
      <c r="A695" s="26" t="s">
        <v>1022</v>
      </c>
      <c r="B695" s="27" t="s">
        <v>227</v>
      </c>
      <c r="C695" s="56" t="s">
        <v>845</v>
      </c>
      <c r="D695" s="29" t="s">
        <v>846</v>
      </c>
      <c r="E695" s="30" t="s">
        <v>27</v>
      </c>
      <c r="F695" s="32">
        <v>2</v>
      </c>
      <c r="G695" s="32">
        <v>1</v>
      </c>
      <c r="H695" s="33">
        <v>2</v>
      </c>
      <c r="I695" s="34">
        <f t="shared" si="145"/>
        <v>72</v>
      </c>
      <c r="J695" s="34">
        <f t="shared" si="145"/>
        <v>0</v>
      </c>
      <c r="K695" s="34">
        <f>TRUNC(F695*($I695+$J695),2)</f>
        <v>144</v>
      </c>
      <c r="L695" s="35">
        <f>TRUNC(H695*($I695+$J695),2)</f>
        <v>144</v>
      </c>
      <c r="N695" s="37">
        <v>92.32</v>
      </c>
      <c r="O695" s="37">
        <v>0</v>
      </c>
    </row>
    <row r="696" spans="1:15" x14ac:dyDescent="0.2">
      <c r="A696" s="11">
        <v>11</v>
      </c>
      <c r="B696" s="12"/>
      <c r="C696" s="12"/>
      <c r="D696" s="13" t="s">
        <v>1023</v>
      </c>
      <c r="E696" s="14" t="s">
        <v>27</v>
      </c>
      <c r="F696" s="16">
        <v>1</v>
      </c>
      <c r="G696" s="16">
        <v>1</v>
      </c>
      <c r="H696" s="12"/>
      <c r="I696" s="17"/>
      <c r="J696" s="17"/>
      <c r="K696" s="18">
        <f t="shared" si="138"/>
        <v>399.95</v>
      </c>
      <c r="L696" s="19">
        <f t="shared" si="138"/>
        <v>399.95</v>
      </c>
      <c r="N696" s="46"/>
      <c r="O696" s="46"/>
    </row>
    <row r="697" spans="1:15" x14ac:dyDescent="0.2">
      <c r="A697" s="20" t="s">
        <v>1024</v>
      </c>
      <c r="B697" s="21"/>
      <c r="C697" s="21"/>
      <c r="D697" s="22" t="s">
        <v>80</v>
      </c>
      <c r="E697" s="21"/>
      <c r="F697" s="21"/>
      <c r="G697" s="21"/>
      <c r="H697" s="21"/>
      <c r="I697" s="23"/>
      <c r="J697" s="23"/>
      <c r="K697" s="24">
        <f>TRUNC(SUM(K698:K704),2)</f>
        <v>399.95</v>
      </c>
      <c r="L697" s="25">
        <f>TRUNC(SUM(L698:L704),2)</f>
        <v>399.95</v>
      </c>
      <c r="N697" s="46"/>
      <c r="O697" s="46"/>
    </row>
    <row r="698" spans="1:15" x14ac:dyDescent="0.25">
      <c r="A698" s="26" t="s">
        <v>1025</v>
      </c>
      <c r="B698" s="27" t="s">
        <v>31</v>
      </c>
      <c r="C698" s="28">
        <v>41004</v>
      </c>
      <c r="D698" s="29" t="s">
        <v>82</v>
      </c>
      <c r="E698" s="30" t="s">
        <v>83</v>
      </c>
      <c r="F698" s="32">
        <v>10.97</v>
      </c>
      <c r="G698" s="32">
        <v>1</v>
      </c>
      <c r="H698" s="33">
        <v>10.97</v>
      </c>
      <c r="I698" s="34">
        <f t="shared" ref="I698:J704" si="146">TRUNC((N698*$O$9),2)</f>
        <v>1.45</v>
      </c>
      <c r="J698" s="34">
        <f t="shared" si="146"/>
        <v>0</v>
      </c>
      <c r="K698" s="34">
        <f t="shared" ref="K698:K704" si="147">TRUNC(F698*($I698+$J698),2)</f>
        <v>15.9</v>
      </c>
      <c r="L698" s="35">
        <f t="shared" ref="L698:L704" si="148">TRUNC(H698*($I698+$J698),2)</f>
        <v>15.9</v>
      </c>
      <c r="N698" s="37">
        <v>1.87</v>
      </c>
      <c r="O698" s="37">
        <v>0</v>
      </c>
    </row>
    <row r="699" spans="1:15" x14ac:dyDescent="0.25">
      <c r="A699" s="26" t="s">
        <v>1026</v>
      </c>
      <c r="B699" s="27" t="s">
        <v>31</v>
      </c>
      <c r="C699" s="28">
        <v>41005</v>
      </c>
      <c r="D699" s="29" t="s">
        <v>85</v>
      </c>
      <c r="E699" s="30" t="s">
        <v>83</v>
      </c>
      <c r="F699" s="32">
        <v>10.97</v>
      </c>
      <c r="G699" s="32">
        <v>1</v>
      </c>
      <c r="H699" s="33">
        <v>10.97</v>
      </c>
      <c r="I699" s="34">
        <f t="shared" si="146"/>
        <v>1.0900000000000001</v>
      </c>
      <c r="J699" s="34">
        <f t="shared" si="146"/>
        <v>0</v>
      </c>
      <c r="K699" s="34">
        <f t="shared" si="147"/>
        <v>11.95</v>
      </c>
      <c r="L699" s="35">
        <f t="shared" si="148"/>
        <v>11.95</v>
      </c>
      <c r="N699" s="37">
        <v>1.4</v>
      </c>
      <c r="O699" s="37">
        <v>0</v>
      </c>
    </row>
    <row r="700" spans="1:15" x14ac:dyDescent="0.25">
      <c r="A700" s="26" t="s">
        <v>1027</v>
      </c>
      <c r="B700" s="27" t="s">
        <v>31</v>
      </c>
      <c r="C700" s="28">
        <v>41012</v>
      </c>
      <c r="D700" s="29" t="s">
        <v>87</v>
      </c>
      <c r="E700" s="30" t="s">
        <v>83</v>
      </c>
      <c r="F700" s="32">
        <v>10.97</v>
      </c>
      <c r="G700" s="32">
        <v>1</v>
      </c>
      <c r="H700" s="33">
        <v>10.97</v>
      </c>
      <c r="I700" s="34">
        <f t="shared" si="146"/>
        <v>3.9</v>
      </c>
      <c r="J700" s="34">
        <f t="shared" si="146"/>
        <v>0</v>
      </c>
      <c r="K700" s="34">
        <f t="shared" si="147"/>
        <v>42.78</v>
      </c>
      <c r="L700" s="35">
        <f t="shared" si="148"/>
        <v>42.78</v>
      </c>
      <c r="N700" s="37">
        <v>5</v>
      </c>
      <c r="O700" s="37">
        <v>0</v>
      </c>
    </row>
    <row r="701" spans="1:15" x14ac:dyDescent="0.25">
      <c r="A701" s="26" t="s">
        <v>1028</v>
      </c>
      <c r="B701" s="27" t="s">
        <v>31</v>
      </c>
      <c r="C701" s="28">
        <v>41006</v>
      </c>
      <c r="D701" s="29" t="s">
        <v>89</v>
      </c>
      <c r="E701" s="30" t="s">
        <v>90</v>
      </c>
      <c r="F701" s="32">
        <v>54.85</v>
      </c>
      <c r="G701" s="32">
        <v>1</v>
      </c>
      <c r="H701" s="33">
        <v>54.85</v>
      </c>
      <c r="I701" s="34">
        <f t="shared" si="146"/>
        <v>2.09</v>
      </c>
      <c r="J701" s="34">
        <f t="shared" si="146"/>
        <v>0</v>
      </c>
      <c r="K701" s="34">
        <f t="shared" si="147"/>
        <v>114.63</v>
      </c>
      <c r="L701" s="35">
        <f t="shared" si="148"/>
        <v>114.63</v>
      </c>
      <c r="N701" s="37">
        <v>2.68</v>
      </c>
      <c r="O701" s="37">
        <v>0</v>
      </c>
    </row>
    <row r="702" spans="1:15" x14ac:dyDescent="0.25">
      <c r="A702" s="26" t="s">
        <v>1029</v>
      </c>
      <c r="B702" s="27" t="s">
        <v>31</v>
      </c>
      <c r="C702" s="28">
        <v>41009</v>
      </c>
      <c r="D702" s="29" t="s">
        <v>92</v>
      </c>
      <c r="E702" s="30" t="s">
        <v>83</v>
      </c>
      <c r="F702" s="32">
        <v>8.7799999999999994</v>
      </c>
      <c r="G702" s="32">
        <v>1</v>
      </c>
      <c r="H702" s="33">
        <v>8.7799999999999994</v>
      </c>
      <c r="I702" s="34">
        <f t="shared" si="146"/>
        <v>1.46</v>
      </c>
      <c r="J702" s="34">
        <f t="shared" si="146"/>
        <v>0</v>
      </c>
      <c r="K702" s="34">
        <f t="shared" si="147"/>
        <v>12.81</v>
      </c>
      <c r="L702" s="35">
        <f t="shared" si="148"/>
        <v>12.81</v>
      </c>
      <c r="N702" s="37">
        <v>1.88</v>
      </c>
      <c r="O702" s="37">
        <v>0</v>
      </c>
    </row>
    <row r="703" spans="1:15" ht="25.5" x14ac:dyDescent="0.25">
      <c r="A703" s="26" t="s">
        <v>1030</v>
      </c>
      <c r="B703" s="27" t="s">
        <v>31</v>
      </c>
      <c r="C703" s="28">
        <v>41140</v>
      </c>
      <c r="D703" s="29" t="s">
        <v>94</v>
      </c>
      <c r="E703" s="30" t="s">
        <v>35</v>
      </c>
      <c r="F703" s="32">
        <v>87.78</v>
      </c>
      <c r="G703" s="32">
        <v>1</v>
      </c>
      <c r="H703" s="33">
        <v>87.78</v>
      </c>
      <c r="I703" s="34">
        <f t="shared" si="146"/>
        <v>0</v>
      </c>
      <c r="J703" s="34">
        <f t="shared" si="146"/>
        <v>1.98</v>
      </c>
      <c r="K703" s="34">
        <f t="shared" si="147"/>
        <v>173.8</v>
      </c>
      <c r="L703" s="35">
        <f t="shared" si="148"/>
        <v>173.8</v>
      </c>
      <c r="N703" s="37">
        <v>0</v>
      </c>
      <c r="O703" s="37">
        <v>2.54</v>
      </c>
    </row>
    <row r="704" spans="1:15" x14ac:dyDescent="0.25">
      <c r="A704" s="26" t="s">
        <v>1031</v>
      </c>
      <c r="B704" s="27" t="s">
        <v>31</v>
      </c>
      <c r="C704" s="28">
        <v>40905</v>
      </c>
      <c r="D704" s="29" t="s">
        <v>96</v>
      </c>
      <c r="E704" s="30" t="s">
        <v>35</v>
      </c>
      <c r="F704" s="32">
        <v>87.78</v>
      </c>
      <c r="G704" s="32">
        <v>1</v>
      </c>
      <c r="H704" s="33">
        <v>87.78</v>
      </c>
      <c r="I704" s="34">
        <f t="shared" si="146"/>
        <v>0.08</v>
      </c>
      <c r="J704" s="34">
        <f t="shared" si="146"/>
        <v>0.24</v>
      </c>
      <c r="K704" s="34">
        <f t="shared" si="147"/>
        <v>28.08</v>
      </c>
      <c r="L704" s="35">
        <f t="shared" si="148"/>
        <v>28.08</v>
      </c>
      <c r="N704" s="37">
        <v>0.11</v>
      </c>
      <c r="O704" s="37">
        <v>0.31</v>
      </c>
    </row>
    <row r="705" spans="1:15" x14ac:dyDescent="0.2">
      <c r="A705" s="11">
        <v>12</v>
      </c>
      <c r="B705" s="12"/>
      <c r="C705" s="12"/>
      <c r="D705" s="13" t="s">
        <v>1032</v>
      </c>
      <c r="E705" s="14" t="s">
        <v>27</v>
      </c>
      <c r="F705" s="16">
        <v>1</v>
      </c>
      <c r="G705" s="16">
        <v>1</v>
      </c>
      <c r="H705" s="12"/>
      <c r="I705" s="17"/>
      <c r="J705" s="17"/>
      <c r="K705" s="18">
        <f>TRUNC(SUM(K706,K708,K710,K714,K726,K754,K787,K890,K894,K897,K899,K903,K908,K910,K915,K918,K925,K928,K944),2)</f>
        <v>196288.41</v>
      </c>
      <c r="L705" s="19">
        <f>TRUNC(SUM(L706,L708,L710,L714,L726,L754,L787,L890,L894,L897,L899,L903,L908,L910,L915,L918,L925,L928,L944),2)</f>
        <v>196288.41</v>
      </c>
      <c r="N705" s="46"/>
      <c r="O705" s="46"/>
    </row>
    <row r="706" spans="1:15" x14ac:dyDescent="0.2">
      <c r="A706" s="20" t="s">
        <v>1033</v>
      </c>
      <c r="B706" s="21"/>
      <c r="C706" s="21"/>
      <c r="D706" s="22" t="s">
        <v>29</v>
      </c>
      <c r="E706" s="21"/>
      <c r="F706" s="21"/>
      <c r="G706" s="21"/>
      <c r="H706" s="21"/>
      <c r="I706" s="23"/>
      <c r="J706" s="23"/>
      <c r="K706" s="24">
        <f t="shared" si="138"/>
        <v>346.73</v>
      </c>
      <c r="L706" s="25">
        <f t="shared" si="138"/>
        <v>346.73</v>
      </c>
      <c r="N706" s="46"/>
      <c r="O706" s="46"/>
    </row>
    <row r="707" spans="1:15" ht="25.5" x14ac:dyDescent="0.25">
      <c r="A707" s="38" t="s">
        <v>1034</v>
      </c>
      <c r="B707" s="39" t="s">
        <v>31</v>
      </c>
      <c r="C707" s="40">
        <v>20701</v>
      </c>
      <c r="D707" s="29" t="s">
        <v>100</v>
      </c>
      <c r="E707" s="41" t="s">
        <v>35</v>
      </c>
      <c r="F707" s="43">
        <v>87.78</v>
      </c>
      <c r="G707" s="43">
        <v>1</v>
      </c>
      <c r="H707" s="44">
        <v>87.78</v>
      </c>
      <c r="I707" s="34">
        <f>TRUNC((N707*$O$9),2)</f>
        <v>2.77</v>
      </c>
      <c r="J707" s="34">
        <f>TRUNC((O707*$O$9),2)</f>
        <v>1.18</v>
      </c>
      <c r="K707" s="34">
        <f>TRUNC(F707*($I707+$J707),2)</f>
        <v>346.73</v>
      </c>
      <c r="L707" s="35">
        <f>TRUNC(H707*($I707+$J707),2)</f>
        <v>346.73</v>
      </c>
      <c r="N707" s="45">
        <v>3.56</v>
      </c>
      <c r="O707" s="45">
        <v>1.52</v>
      </c>
    </row>
    <row r="708" spans="1:15" x14ac:dyDescent="0.2">
      <c r="A708" s="20" t="s">
        <v>1035</v>
      </c>
      <c r="B708" s="21"/>
      <c r="C708" s="21"/>
      <c r="D708" s="22" t="s">
        <v>41</v>
      </c>
      <c r="E708" s="21"/>
      <c r="F708" s="21"/>
      <c r="G708" s="21"/>
      <c r="H708" s="21"/>
      <c r="I708" s="23"/>
      <c r="J708" s="23"/>
      <c r="K708" s="24">
        <f t="shared" si="138"/>
        <v>208.57</v>
      </c>
      <c r="L708" s="25">
        <f t="shared" si="138"/>
        <v>208.57</v>
      </c>
      <c r="N708" s="46"/>
      <c r="O708" s="46"/>
    </row>
    <row r="709" spans="1:15" x14ac:dyDescent="0.25">
      <c r="A709" s="26" t="s">
        <v>1036</v>
      </c>
      <c r="B709" s="27" t="s">
        <v>31</v>
      </c>
      <c r="C709" s="28">
        <v>30101</v>
      </c>
      <c r="D709" s="29" t="s">
        <v>103</v>
      </c>
      <c r="E709" s="30" t="s">
        <v>83</v>
      </c>
      <c r="F709" s="32">
        <v>6.14</v>
      </c>
      <c r="G709" s="32">
        <v>1</v>
      </c>
      <c r="H709" s="33">
        <v>6.14</v>
      </c>
      <c r="I709" s="34">
        <f>TRUNC((N709*$O$9),2)</f>
        <v>26.97</v>
      </c>
      <c r="J709" s="34">
        <f>TRUNC((O709*$O$9),2)</f>
        <v>7</v>
      </c>
      <c r="K709" s="34">
        <f>TRUNC(F709*($I709+$J709),2)</f>
        <v>208.57</v>
      </c>
      <c r="L709" s="35">
        <f>TRUNC(H709*($I709+$J709),2)</f>
        <v>208.57</v>
      </c>
      <c r="N709" s="37">
        <v>34.58</v>
      </c>
      <c r="O709" s="37">
        <v>8.98</v>
      </c>
    </row>
    <row r="710" spans="1:15" x14ac:dyDescent="0.2">
      <c r="A710" s="20" t="s">
        <v>1037</v>
      </c>
      <c r="B710" s="21"/>
      <c r="C710" s="21"/>
      <c r="D710" s="22" t="s">
        <v>80</v>
      </c>
      <c r="E710" s="21"/>
      <c r="F710" s="21"/>
      <c r="G710" s="21"/>
      <c r="H710" s="21"/>
      <c r="I710" s="23"/>
      <c r="J710" s="23"/>
      <c r="K710" s="24">
        <f t="shared" si="138"/>
        <v>41.49</v>
      </c>
      <c r="L710" s="25">
        <f t="shared" si="138"/>
        <v>41.49</v>
      </c>
      <c r="N710" s="46"/>
      <c r="O710" s="46"/>
    </row>
    <row r="711" spans="1:15" ht="13.5" x14ac:dyDescent="0.2">
      <c r="A711" s="49" t="s">
        <v>1038</v>
      </c>
      <c r="B711" s="50"/>
      <c r="C711" s="50"/>
      <c r="D711" s="51" t="s">
        <v>1039</v>
      </c>
      <c r="E711" s="50"/>
      <c r="F711" s="50"/>
      <c r="G711" s="50"/>
      <c r="H711" s="50"/>
      <c r="I711" s="52"/>
      <c r="J711" s="52"/>
      <c r="K711" s="53">
        <f>TRUNC(SUM(K712:K713),2)</f>
        <v>41.49</v>
      </c>
      <c r="L711" s="54">
        <f>TRUNC(SUM(L712:L713),2)</f>
        <v>41.49</v>
      </c>
      <c r="N711" s="46"/>
      <c r="O711" s="46"/>
    </row>
    <row r="712" spans="1:15" x14ac:dyDescent="0.25">
      <c r="A712" s="26" t="s">
        <v>1040</v>
      </c>
      <c r="B712" s="27" t="s">
        <v>31</v>
      </c>
      <c r="C712" s="28">
        <v>40101</v>
      </c>
      <c r="D712" s="29" t="s">
        <v>108</v>
      </c>
      <c r="E712" s="30" t="s">
        <v>83</v>
      </c>
      <c r="F712" s="32">
        <v>1</v>
      </c>
      <c r="G712" s="32">
        <v>1</v>
      </c>
      <c r="H712" s="33">
        <v>1</v>
      </c>
      <c r="I712" s="34">
        <f t="shared" ref="I712:J713" si="149">TRUNC((N712*$O$9),2)</f>
        <v>0</v>
      </c>
      <c r="J712" s="34">
        <f t="shared" si="149"/>
        <v>24.96</v>
      </c>
      <c r="K712" s="34">
        <f>TRUNC(F712*($I712+$J712),2)</f>
        <v>24.96</v>
      </c>
      <c r="L712" s="35">
        <f>TRUNC(H712*($I712+$J712),2)</f>
        <v>24.96</v>
      </c>
      <c r="N712" s="37">
        <v>0</v>
      </c>
      <c r="O712" s="37">
        <v>32</v>
      </c>
    </row>
    <row r="713" spans="1:15" x14ac:dyDescent="0.25">
      <c r="A713" s="26" t="s">
        <v>1041</v>
      </c>
      <c r="B713" s="27" t="s">
        <v>31</v>
      </c>
      <c r="C713" s="28">
        <v>40902</v>
      </c>
      <c r="D713" s="29" t="s">
        <v>110</v>
      </c>
      <c r="E713" s="30" t="s">
        <v>83</v>
      </c>
      <c r="F713" s="32">
        <v>1</v>
      </c>
      <c r="G713" s="32">
        <v>1</v>
      </c>
      <c r="H713" s="33">
        <v>1</v>
      </c>
      <c r="I713" s="34">
        <f t="shared" si="149"/>
        <v>0</v>
      </c>
      <c r="J713" s="34">
        <f t="shared" si="149"/>
        <v>16.53</v>
      </c>
      <c r="K713" s="34">
        <f>TRUNC(F713*($I713+$J713),2)</f>
        <v>16.53</v>
      </c>
      <c r="L713" s="35">
        <f>TRUNC(H713*($I713+$J713),2)</f>
        <v>16.53</v>
      </c>
      <c r="N713" s="37">
        <v>0</v>
      </c>
      <c r="O713" s="37">
        <v>21.2</v>
      </c>
    </row>
    <row r="714" spans="1:15" x14ac:dyDescent="0.2">
      <c r="A714" s="20" t="s">
        <v>1042</v>
      </c>
      <c r="B714" s="21"/>
      <c r="C714" s="21"/>
      <c r="D714" s="22" t="s">
        <v>47</v>
      </c>
      <c r="E714" s="21"/>
      <c r="F714" s="21"/>
      <c r="G714" s="21"/>
      <c r="H714" s="21"/>
      <c r="I714" s="23"/>
      <c r="J714" s="23"/>
      <c r="K714" s="24">
        <f>TRUNC(SUM(K715,K719),2)</f>
        <v>13196.24</v>
      </c>
      <c r="L714" s="25">
        <f>TRUNC(SUM(L715,L719),2)</f>
        <v>13196.24</v>
      </c>
      <c r="N714" s="46"/>
      <c r="O714" s="46"/>
    </row>
    <row r="715" spans="1:15" ht="13.5" x14ac:dyDescent="0.2">
      <c r="A715" s="49" t="s">
        <v>1043</v>
      </c>
      <c r="B715" s="50"/>
      <c r="C715" s="50"/>
      <c r="D715" s="51" t="s">
        <v>125</v>
      </c>
      <c r="E715" s="50"/>
      <c r="F715" s="50"/>
      <c r="G715" s="50"/>
      <c r="H715" s="50"/>
      <c r="I715" s="52"/>
      <c r="J715" s="52"/>
      <c r="K715" s="53">
        <f>TRUNC(SUM(K716:K718),2)</f>
        <v>10845.07</v>
      </c>
      <c r="L715" s="54">
        <f>TRUNC(SUM(L716:L718),2)</f>
        <v>10845.07</v>
      </c>
      <c r="N715" s="46"/>
      <c r="O715" s="46"/>
    </row>
    <row r="716" spans="1:15" x14ac:dyDescent="0.25">
      <c r="A716" s="26" t="s">
        <v>1044</v>
      </c>
      <c r="B716" s="27" t="s">
        <v>31</v>
      </c>
      <c r="C716" s="28">
        <v>50302</v>
      </c>
      <c r="D716" s="29" t="s">
        <v>127</v>
      </c>
      <c r="E716" s="30" t="s">
        <v>50</v>
      </c>
      <c r="F716" s="32">
        <v>113</v>
      </c>
      <c r="G716" s="32">
        <v>1</v>
      </c>
      <c r="H716" s="33">
        <v>113</v>
      </c>
      <c r="I716" s="34">
        <f t="shared" ref="I716:J718" si="150">TRUNC((N716*$O$9),2)</f>
        <v>25.7</v>
      </c>
      <c r="J716" s="34">
        <f t="shared" si="150"/>
        <v>27.31</v>
      </c>
      <c r="K716" s="34">
        <f>TRUNC(F716*($I716+$J716),2)</f>
        <v>5990.13</v>
      </c>
      <c r="L716" s="35">
        <f>TRUNC(H716*($I716+$J716),2)</f>
        <v>5990.13</v>
      </c>
      <c r="N716" s="37">
        <v>32.950000000000003</v>
      </c>
      <c r="O716" s="37">
        <v>35.020000000000003</v>
      </c>
    </row>
    <row r="717" spans="1:15" x14ac:dyDescent="0.25">
      <c r="A717" s="26" t="s">
        <v>1045</v>
      </c>
      <c r="B717" s="27" t="s">
        <v>31</v>
      </c>
      <c r="C717" s="28">
        <v>52005</v>
      </c>
      <c r="D717" s="29" t="s">
        <v>150</v>
      </c>
      <c r="E717" s="30" t="s">
        <v>131</v>
      </c>
      <c r="F717" s="32">
        <v>360</v>
      </c>
      <c r="G717" s="32">
        <v>1</v>
      </c>
      <c r="H717" s="33">
        <v>360</v>
      </c>
      <c r="I717" s="34">
        <f t="shared" si="150"/>
        <v>7.51</v>
      </c>
      <c r="J717" s="34">
        <f t="shared" si="150"/>
        <v>2.19</v>
      </c>
      <c r="K717" s="34">
        <f>TRUNC(F717*($I717+$J717),2)</f>
        <v>3492</v>
      </c>
      <c r="L717" s="35">
        <f>TRUNC(H717*($I717+$J717),2)</f>
        <v>3492</v>
      </c>
      <c r="N717" s="37">
        <v>9.6300000000000008</v>
      </c>
      <c r="O717" s="37">
        <v>2.82</v>
      </c>
    </row>
    <row r="718" spans="1:15" x14ac:dyDescent="0.25">
      <c r="A718" s="26" t="s">
        <v>1046</v>
      </c>
      <c r="B718" s="27" t="s">
        <v>31</v>
      </c>
      <c r="C718" s="28">
        <v>52014</v>
      </c>
      <c r="D718" s="29" t="s">
        <v>133</v>
      </c>
      <c r="E718" s="30" t="s">
        <v>131</v>
      </c>
      <c r="F718" s="32">
        <v>108.17</v>
      </c>
      <c r="G718" s="32">
        <v>1</v>
      </c>
      <c r="H718" s="33">
        <v>108.17</v>
      </c>
      <c r="I718" s="34">
        <f t="shared" si="150"/>
        <v>10.67</v>
      </c>
      <c r="J718" s="34">
        <f t="shared" si="150"/>
        <v>1.93</v>
      </c>
      <c r="K718" s="34">
        <f>TRUNC(F718*($I718+$J718),2)</f>
        <v>1362.94</v>
      </c>
      <c r="L718" s="35">
        <f>TRUNC(H718*($I718+$J718),2)</f>
        <v>1362.94</v>
      </c>
      <c r="N718" s="37">
        <v>13.68</v>
      </c>
      <c r="O718" s="37">
        <v>2.48</v>
      </c>
    </row>
    <row r="719" spans="1:15" ht="13.5" x14ac:dyDescent="0.2">
      <c r="A719" s="49" t="s">
        <v>1047</v>
      </c>
      <c r="B719" s="50"/>
      <c r="C719" s="50"/>
      <c r="D719" s="51" t="s">
        <v>135</v>
      </c>
      <c r="E719" s="50"/>
      <c r="F719" s="50"/>
      <c r="G719" s="50"/>
      <c r="H719" s="50"/>
      <c r="I719" s="52"/>
      <c r="J719" s="52"/>
      <c r="K719" s="53">
        <f>TRUNC(SUM(K720:K725),2)</f>
        <v>2351.17</v>
      </c>
      <c r="L719" s="54">
        <f>TRUNC(SUM(L720:L725),2)</f>
        <v>2351.17</v>
      </c>
      <c r="N719" s="46"/>
      <c r="O719" s="46"/>
    </row>
    <row r="720" spans="1:15" x14ac:dyDescent="0.25">
      <c r="A720" s="26" t="s">
        <v>1048</v>
      </c>
      <c r="B720" s="27" t="s">
        <v>31</v>
      </c>
      <c r="C720" s="28">
        <v>50901</v>
      </c>
      <c r="D720" s="29" t="s">
        <v>137</v>
      </c>
      <c r="E720" s="30" t="s">
        <v>83</v>
      </c>
      <c r="F720" s="32">
        <v>3.75</v>
      </c>
      <c r="G720" s="32">
        <v>1</v>
      </c>
      <c r="H720" s="33">
        <v>3.75</v>
      </c>
      <c r="I720" s="34">
        <f t="shared" ref="I720:J725" si="151">TRUNC((N720*$O$9),2)</f>
        <v>0</v>
      </c>
      <c r="J720" s="34">
        <f t="shared" si="151"/>
        <v>31.6</v>
      </c>
      <c r="K720" s="34">
        <f t="shared" ref="K720:K725" si="152">TRUNC(F720*($I720+$J720),2)</f>
        <v>118.5</v>
      </c>
      <c r="L720" s="35">
        <f t="shared" ref="L720:L725" si="153">TRUNC(H720*($I720+$J720),2)</f>
        <v>118.5</v>
      </c>
      <c r="N720" s="37">
        <v>0</v>
      </c>
      <c r="O720" s="37">
        <v>40.520000000000003</v>
      </c>
    </row>
    <row r="721" spans="1:15" x14ac:dyDescent="0.25">
      <c r="A721" s="26" t="s">
        <v>1049</v>
      </c>
      <c r="B721" s="27" t="s">
        <v>31</v>
      </c>
      <c r="C721" s="28">
        <v>50902</v>
      </c>
      <c r="D721" s="29" t="s">
        <v>139</v>
      </c>
      <c r="E721" s="30" t="s">
        <v>35</v>
      </c>
      <c r="F721" s="32">
        <v>11.88</v>
      </c>
      <c r="G721" s="32">
        <v>1</v>
      </c>
      <c r="H721" s="33">
        <v>11.88</v>
      </c>
      <c r="I721" s="34">
        <f t="shared" si="151"/>
        <v>0</v>
      </c>
      <c r="J721" s="34">
        <f t="shared" si="151"/>
        <v>3.89</v>
      </c>
      <c r="K721" s="34">
        <f t="shared" si="152"/>
        <v>46.21</v>
      </c>
      <c r="L721" s="35">
        <f t="shared" si="153"/>
        <v>46.21</v>
      </c>
      <c r="N721" s="37">
        <v>0</v>
      </c>
      <c r="O721" s="37">
        <v>4.99</v>
      </c>
    </row>
    <row r="722" spans="1:15" x14ac:dyDescent="0.25">
      <c r="A722" s="26" t="s">
        <v>1050</v>
      </c>
      <c r="B722" s="27" t="s">
        <v>31</v>
      </c>
      <c r="C722" s="28">
        <v>60470</v>
      </c>
      <c r="D722" s="29" t="s">
        <v>1051</v>
      </c>
      <c r="E722" s="30" t="s">
        <v>83</v>
      </c>
      <c r="F722" s="32">
        <v>0.59</v>
      </c>
      <c r="G722" s="32">
        <v>1</v>
      </c>
      <c r="H722" s="33">
        <v>0.59</v>
      </c>
      <c r="I722" s="34">
        <f t="shared" si="151"/>
        <v>138.03</v>
      </c>
      <c r="J722" s="34">
        <f t="shared" si="151"/>
        <v>19.45</v>
      </c>
      <c r="K722" s="34">
        <f t="shared" si="152"/>
        <v>92.91</v>
      </c>
      <c r="L722" s="35">
        <f t="shared" si="153"/>
        <v>92.91</v>
      </c>
      <c r="N722" s="37">
        <v>176.97</v>
      </c>
      <c r="O722" s="37">
        <v>24.94</v>
      </c>
    </row>
    <row r="723" spans="1:15" ht="25.5" x14ac:dyDescent="0.25">
      <c r="A723" s="26" t="s">
        <v>1052</v>
      </c>
      <c r="B723" s="27" t="s">
        <v>129</v>
      </c>
      <c r="C723" s="28">
        <v>94971</v>
      </c>
      <c r="D723" s="29" t="s">
        <v>143</v>
      </c>
      <c r="E723" s="30" t="s">
        <v>83</v>
      </c>
      <c r="F723" s="32">
        <v>3.75</v>
      </c>
      <c r="G723" s="32">
        <v>1</v>
      </c>
      <c r="H723" s="33">
        <v>3.75</v>
      </c>
      <c r="I723" s="34">
        <f t="shared" si="151"/>
        <v>337.06</v>
      </c>
      <c r="J723" s="34">
        <f t="shared" si="151"/>
        <v>35.83</v>
      </c>
      <c r="K723" s="34">
        <f t="shared" si="152"/>
        <v>1398.33</v>
      </c>
      <c r="L723" s="35">
        <f t="shared" si="153"/>
        <v>1398.33</v>
      </c>
      <c r="N723" s="37">
        <v>432.14</v>
      </c>
      <c r="O723" s="37">
        <v>45.94</v>
      </c>
    </row>
    <row r="724" spans="1:15" x14ac:dyDescent="0.25">
      <c r="A724" s="26" t="s">
        <v>1053</v>
      </c>
      <c r="B724" s="27" t="s">
        <v>31</v>
      </c>
      <c r="C724" s="28">
        <v>51026</v>
      </c>
      <c r="D724" s="29" t="s">
        <v>145</v>
      </c>
      <c r="E724" s="30" t="s">
        <v>83</v>
      </c>
      <c r="F724" s="32">
        <v>3.75</v>
      </c>
      <c r="G724" s="32">
        <v>1</v>
      </c>
      <c r="H724" s="33">
        <v>3.75</v>
      </c>
      <c r="I724" s="34">
        <f t="shared" si="151"/>
        <v>7.0000000000000007E-2</v>
      </c>
      <c r="J724" s="34">
        <f t="shared" si="151"/>
        <v>29.42</v>
      </c>
      <c r="K724" s="34">
        <f t="shared" si="152"/>
        <v>110.58</v>
      </c>
      <c r="L724" s="35">
        <f t="shared" si="153"/>
        <v>110.58</v>
      </c>
      <c r="N724" s="37">
        <v>0.1</v>
      </c>
      <c r="O724" s="37">
        <v>37.729999999999997</v>
      </c>
    </row>
    <row r="725" spans="1:15" x14ac:dyDescent="0.25">
      <c r="A725" s="26" t="s">
        <v>1054</v>
      </c>
      <c r="B725" s="27" t="s">
        <v>31</v>
      </c>
      <c r="C725" s="28">
        <v>52014</v>
      </c>
      <c r="D725" s="29" t="s">
        <v>133</v>
      </c>
      <c r="E725" s="30" t="s">
        <v>131</v>
      </c>
      <c r="F725" s="32">
        <v>46.4</v>
      </c>
      <c r="G725" s="32">
        <v>1</v>
      </c>
      <c r="H725" s="33">
        <v>46.4</v>
      </c>
      <c r="I725" s="34">
        <f t="shared" si="151"/>
        <v>10.67</v>
      </c>
      <c r="J725" s="34">
        <f t="shared" si="151"/>
        <v>1.93</v>
      </c>
      <c r="K725" s="34">
        <f t="shared" si="152"/>
        <v>584.64</v>
      </c>
      <c r="L725" s="35">
        <f t="shared" si="153"/>
        <v>584.64</v>
      </c>
      <c r="N725" s="37">
        <v>13.68</v>
      </c>
      <c r="O725" s="37">
        <v>2.48</v>
      </c>
    </row>
    <row r="726" spans="1:15" x14ac:dyDescent="0.2">
      <c r="A726" s="20" t="s">
        <v>1055</v>
      </c>
      <c r="B726" s="21"/>
      <c r="C726" s="21"/>
      <c r="D726" s="22" t="s">
        <v>156</v>
      </c>
      <c r="E726" s="21"/>
      <c r="F726" s="21"/>
      <c r="G726" s="21"/>
      <c r="H726" s="21"/>
      <c r="I726" s="23"/>
      <c r="J726" s="23"/>
      <c r="K726" s="24">
        <f>TRUNC(SUM(K727,K737,K743,K750,K752),2)</f>
        <v>31418.560000000001</v>
      </c>
      <c r="L726" s="25">
        <f>TRUNC(SUM(L727,L737,L743,L750,L752),2)</f>
        <v>31418.560000000001</v>
      </c>
      <c r="N726" s="46"/>
      <c r="O726" s="46"/>
    </row>
    <row r="727" spans="1:15" ht="13.5" x14ac:dyDescent="0.2">
      <c r="A727" s="49" t="s">
        <v>1056</v>
      </c>
      <c r="B727" s="50"/>
      <c r="C727" s="50"/>
      <c r="D727" s="51" t="s">
        <v>273</v>
      </c>
      <c r="E727" s="50"/>
      <c r="F727" s="50"/>
      <c r="G727" s="50"/>
      <c r="H727" s="50"/>
      <c r="I727" s="52"/>
      <c r="J727" s="52"/>
      <c r="K727" s="53">
        <f>TRUNC(SUM(K728:K736),2)</f>
        <v>5158.82</v>
      </c>
      <c r="L727" s="54">
        <f>TRUNC(SUM(L728:L736),2)</f>
        <v>5158.82</v>
      </c>
      <c r="N727" s="46"/>
      <c r="O727" s="46"/>
    </row>
    <row r="728" spans="1:15" x14ac:dyDescent="0.25">
      <c r="A728" s="26" t="s">
        <v>1057</v>
      </c>
      <c r="B728" s="27" t="s">
        <v>31</v>
      </c>
      <c r="C728" s="28">
        <v>40101</v>
      </c>
      <c r="D728" s="29" t="s">
        <v>108</v>
      </c>
      <c r="E728" s="30" t="s">
        <v>83</v>
      </c>
      <c r="F728" s="32">
        <v>8.35</v>
      </c>
      <c r="G728" s="32">
        <v>1</v>
      </c>
      <c r="H728" s="33">
        <v>8.35</v>
      </c>
      <c r="I728" s="34">
        <f t="shared" ref="I728:J736" si="154">TRUNC((N728*$O$9),2)</f>
        <v>0</v>
      </c>
      <c r="J728" s="34">
        <f t="shared" si="154"/>
        <v>24.96</v>
      </c>
      <c r="K728" s="34">
        <f t="shared" ref="K728:K736" si="155">TRUNC(F728*($I728+$J728),2)</f>
        <v>208.41</v>
      </c>
      <c r="L728" s="35">
        <f t="shared" ref="L728:L736" si="156">TRUNC(H728*($I728+$J728),2)</f>
        <v>208.41</v>
      </c>
      <c r="N728" s="37">
        <v>0</v>
      </c>
      <c r="O728" s="37">
        <v>32</v>
      </c>
    </row>
    <row r="729" spans="1:15" x14ac:dyDescent="0.25">
      <c r="A729" s="26" t="s">
        <v>1058</v>
      </c>
      <c r="B729" s="27" t="s">
        <v>31</v>
      </c>
      <c r="C729" s="28">
        <v>50902</v>
      </c>
      <c r="D729" s="29" t="s">
        <v>139</v>
      </c>
      <c r="E729" s="30" t="s">
        <v>35</v>
      </c>
      <c r="F729" s="32">
        <v>11.46</v>
      </c>
      <c r="G729" s="32">
        <v>1</v>
      </c>
      <c r="H729" s="33">
        <v>11.46</v>
      </c>
      <c r="I729" s="34">
        <f t="shared" si="154"/>
        <v>0</v>
      </c>
      <c r="J729" s="34">
        <f t="shared" si="154"/>
        <v>3.89</v>
      </c>
      <c r="K729" s="34">
        <f t="shared" si="155"/>
        <v>44.57</v>
      </c>
      <c r="L729" s="35">
        <f t="shared" si="156"/>
        <v>44.57</v>
      </c>
      <c r="N729" s="37">
        <v>0</v>
      </c>
      <c r="O729" s="37">
        <v>4.99</v>
      </c>
    </row>
    <row r="730" spans="1:15" x14ac:dyDescent="0.25">
      <c r="A730" s="26" t="s">
        <v>1059</v>
      </c>
      <c r="B730" s="27" t="s">
        <v>31</v>
      </c>
      <c r="C730" s="28">
        <v>60470</v>
      </c>
      <c r="D730" s="29" t="s">
        <v>1051</v>
      </c>
      <c r="E730" s="30" t="s">
        <v>83</v>
      </c>
      <c r="F730" s="32">
        <v>0.56999999999999995</v>
      </c>
      <c r="G730" s="32">
        <v>1</v>
      </c>
      <c r="H730" s="33">
        <v>0.56999999999999995</v>
      </c>
      <c r="I730" s="34">
        <f t="shared" si="154"/>
        <v>138.03</v>
      </c>
      <c r="J730" s="34">
        <f t="shared" si="154"/>
        <v>19.45</v>
      </c>
      <c r="K730" s="34">
        <f t="shared" si="155"/>
        <v>89.76</v>
      </c>
      <c r="L730" s="35">
        <f t="shared" si="156"/>
        <v>89.76</v>
      </c>
      <c r="N730" s="37">
        <v>176.97</v>
      </c>
      <c r="O730" s="37">
        <v>24.94</v>
      </c>
    </row>
    <row r="731" spans="1:15" x14ac:dyDescent="0.25">
      <c r="A731" s="26" t="s">
        <v>1060</v>
      </c>
      <c r="B731" s="27" t="s">
        <v>31</v>
      </c>
      <c r="C731" s="28">
        <v>60191</v>
      </c>
      <c r="D731" s="29" t="s">
        <v>163</v>
      </c>
      <c r="E731" s="30" t="s">
        <v>35</v>
      </c>
      <c r="F731" s="32">
        <v>49.14</v>
      </c>
      <c r="G731" s="32">
        <v>1</v>
      </c>
      <c r="H731" s="33">
        <v>49.14</v>
      </c>
      <c r="I731" s="34">
        <f t="shared" si="154"/>
        <v>18.059999999999999</v>
      </c>
      <c r="J731" s="34">
        <f t="shared" si="154"/>
        <v>8.4</v>
      </c>
      <c r="K731" s="34">
        <f t="shared" si="155"/>
        <v>1300.24</v>
      </c>
      <c r="L731" s="35">
        <f t="shared" si="156"/>
        <v>1300.24</v>
      </c>
      <c r="N731" s="37">
        <v>23.16</v>
      </c>
      <c r="O731" s="37">
        <v>10.77</v>
      </c>
    </row>
    <row r="732" spans="1:15" ht="25.5" x14ac:dyDescent="0.25">
      <c r="A732" s="26" t="s">
        <v>1061</v>
      </c>
      <c r="B732" s="27" t="s">
        <v>129</v>
      </c>
      <c r="C732" s="28">
        <v>94971</v>
      </c>
      <c r="D732" s="29" t="s">
        <v>143</v>
      </c>
      <c r="E732" s="30" t="s">
        <v>83</v>
      </c>
      <c r="F732" s="32">
        <v>3.44</v>
      </c>
      <c r="G732" s="32">
        <v>1</v>
      </c>
      <c r="H732" s="33">
        <v>3.44</v>
      </c>
      <c r="I732" s="34">
        <f t="shared" si="154"/>
        <v>337.06</v>
      </c>
      <c r="J732" s="34">
        <f t="shared" si="154"/>
        <v>35.83</v>
      </c>
      <c r="K732" s="34">
        <f t="shared" si="155"/>
        <v>1282.74</v>
      </c>
      <c r="L732" s="35">
        <f t="shared" si="156"/>
        <v>1282.74</v>
      </c>
      <c r="N732" s="37">
        <v>432.14</v>
      </c>
      <c r="O732" s="37">
        <v>45.94</v>
      </c>
    </row>
    <row r="733" spans="1:15" x14ac:dyDescent="0.25">
      <c r="A733" s="26" t="s">
        <v>1062</v>
      </c>
      <c r="B733" s="27" t="s">
        <v>31</v>
      </c>
      <c r="C733" s="28">
        <v>60801</v>
      </c>
      <c r="D733" s="29" t="s">
        <v>166</v>
      </c>
      <c r="E733" s="30" t="s">
        <v>83</v>
      </c>
      <c r="F733" s="32">
        <v>3.44</v>
      </c>
      <c r="G733" s="32">
        <v>1</v>
      </c>
      <c r="H733" s="33">
        <v>3.44</v>
      </c>
      <c r="I733" s="34">
        <f t="shared" si="154"/>
        <v>0</v>
      </c>
      <c r="J733" s="34">
        <f t="shared" si="154"/>
        <v>35.31</v>
      </c>
      <c r="K733" s="34">
        <f t="shared" si="155"/>
        <v>121.46</v>
      </c>
      <c r="L733" s="35">
        <f t="shared" si="156"/>
        <v>121.46</v>
      </c>
      <c r="N733" s="37">
        <v>0</v>
      </c>
      <c r="O733" s="37">
        <v>45.27</v>
      </c>
    </row>
    <row r="734" spans="1:15" x14ac:dyDescent="0.25">
      <c r="A734" s="26" t="s">
        <v>1063</v>
      </c>
      <c r="B734" s="27" t="s">
        <v>31</v>
      </c>
      <c r="C734" s="28">
        <v>40902</v>
      </c>
      <c r="D734" s="29" t="s">
        <v>110</v>
      </c>
      <c r="E734" s="30" t="s">
        <v>83</v>
      </c>
      <c r="F734" s="32">
        <v>4.91</v>
      </c>
      <c r="G734" s="32">
        <v>1</v>
      </c>
      <c r="H734" s="33">
        <v>4.91</v>
      </c>
      <c r="I734" s="34">
        <f t="shared" si="154"/>
        <v>0</v>
      </c>
      <c r="J734" s="34">
        <f t="shared" si="154"/>
        <v>16.53</v>
      </c>
      <c r="K734" s="34">
        <f t="shared" si="155"/>
        <v>81.16</v>
      </c>
      <c r="L734" s="35">
        <f t="shared" si="156"/>
        <v>81.16</v>
      </c>
      <c r="N734" s="37">
        <v>0</v>
      </c>
      <c r="O734" s="37">
        <v>21.2</v>
      </c>
    </row>
    <row r="735" spans="1:15" x14ac:dyDescent="0.25">
      <c r="A735" s="26" t="s">
        <v>1064</v>
      </c>
      <c r="B735" s="27" t="s">
        <v>31</v>
      </c>
      <c r="C735" s="28">
        <v>52004</v>
      </c>
      <c r="D735" s="29" t="s">
        <v>148</v>
      </c>
      <c r="E735" s="30" t="s">
        <v>131</v>
      </c>
      <c r="F735" s="32">
        <v>135.6</v>
      </c>
      <c r="G735" s="32">
        <v>1</v>
      </c>
      <c r="H735" s="33">
        <v>135.6</v>
      </c>
      <c r="I735" s="34">
        <f t="shared" si="154"/>
        <v>7.85</v>
      </c>
      <c r="J735" s="34">
        <f t="shared" si="154"/>
        <v>2.19</v>
      </c>
      <c r="K735" s="34">
        <f t="shared" si="155"/>
        <v>1361.42</v>
      </c>
      <c r="L735" s="35">
        <f t="shared" si="156"/>
        <v>1361.42</v>
      </c>
      <c r="N735" s="37">
        <v>10.07</v>
      </c>
      <c r="O735" s="37">
        <v>2.82</v>
      </c>
    </row>
    <row r="736" spans="1:15" x14ac:dyDescent="0.25">
      <c r="A736" s="26" t="s">
        <v>1065</v>
      </c>
      <c r="B736" s="27" t="s">
        <v>31</v>
      </c>
      <c r="C736" s="28">
        <v>52014</v>
      </c>
      <c r="D736" s="29" t="s">
        <v>133</v>
      </c>
      <c r="E736" s="30" t="s">
        <v>131</v>
      </c>
      <c r="F736" s="32">
        <v>53.1</v>
      </c>
      <c r="G736" s="32">
        <v>1</v>
      </c>
      <c r="H736" s="33">
        <v>53.1</v>
      </c>
      <c r="I736" s="34">
        <f t="shared" si="154"/>
        <v>10.67</v>
      </c>
      <c r="J736" s="34">
        <f t="shared" si="154"/>
        <v>1.93</v>
      </c>
      <c r="K736" s="34">
        <f t="shared" si="155"/>
        <v>669.06</v>
      </c>
      <c r="L736" s="35">
        <f t="shared" si="156"/>
        <v>669.06</v>
      </c>
      <c r="N736" s="37">
        <v>13.68</v>
      </c>
      <c r="O736" s="37">
        <v>2.48</v>
      </c>
    </row>
    <row r="737" spans="1:15" ht="13.5" x14ac:dyDescent="0.2">
      <c r="A737" s="49" t="s">
        <v>1066</v>
      </c>
      <c r="B737" s="50"/>
      <c r="C737" s="50"/>
      <c r="D737" s="51" t="s">
        <v>171</v>
      </c>
      <c r="E737" s="50"/>
      <c r="F737" s="50"/>
      <c r="G737" s="50"/>
      <c r="H737" s="50"/>
      <c r="I737" s="52"/>
      <c r="J737" s="52"/>
      <c r="K737" s="53">
        <f>TRUNC(SUM(K738:K742),2)</f>
        <v>11103.62</v>
      </c>
      <c r="L737" s="54">
        <f>TRUNC(SUM(L738:L742),2)</f>
        <v>11103.62</v>
      </c>
      <c r="N737" s="46"/>
      <c r="O737" s="46"/>
    </row>
    <row r="738" spans="1:15" x14ac:dyDescent="0.25">
      <c r="A738" s="26" t="s">
        <v>1067</v>
      </c>
      <c r="B738" s="27" t="s">
        <v>31</v>
      </c>
      <c r="C738" s="28">
        <v>60204</v>
      </c>
      <c r="D738" s="29" t="s">
        <v>1068</v>
      </c>
      <c r="E738" s="30" t="s">
        <v>35</v>
      </c>
      <c r="F738" s="32">
        <v>74.760000000000005</v>
      </c>
      <c r="G738" s="32">
        <v>1</v>
      </c>
      <c r="H738" s="33">
        <v>74.760000000000005</v>
      </c>
      <c r="I738" s="34">
        <f t="shared" ref="I738:J742" si="157">TRUNC((N738*$O$9),2)</f>
        <v>49.81</v>
      </c>
      <c r="J738" s="34">
        <f t="shared" si="157"/>
        <v>30.1</v>
      </c>
      <c r="K738" s="34">
        <f>TRUNC(F738*($I738+$J738),2)</f>
        <v>5974.07</v>
      </c>
      <c r="L738" s="35">
        <f>TRUNC(H738*($I738+$J738),2)</f>
        <v>5974.07</v>
      </c>
      <c r="N738" s="37">
        <v>63.86</v>
      </c>
      <c r="O738" s="37">
        <v>38.6</v>
      </c>
    </row>
    <row r="739" spans="1:15" ht="25.5" x14ac:dyDescent="0.25">
      <c r="A739" s="26" t="s">
        <v>1069</v>
      </c>
      <c r="B739" s="27" t="s">
        <v>129</v>
      </c>
      <c r="C739" s="28">
        <v>94971</v>
      </c>
      <c r="D739" s="29" t="s">
        <v>143</v>
      </c>
      <c r="E739" s="30" t="s">
        <v>83</v>
      </c>
      <c r="F739" s="32">
        <v>3.67</v>
      </c>
      <c r="G739" s="32">
        <v>1</v>
      </c>
      <c r="H739" s="33">
        <v>3.67</v>
      </c>
      <c r="I739" s="34">
        <f t="shared" si="157"/>
        <v>337.06</v>
      </c>
      <c r="J739" s="34">
        <f t="shared" si="157"/>
        <v>35.83</v>
      </c>
      <c r="K739" s="34">
        <f>TRUNC(F739*($I739+$J739),2)</f>
        <v>1368.5</v>
      </c>
      <c r="L739" s="35">
        <f>TRUNC(H739*($I739+$J739),2)</f>
        <v>1368.5</v>
      </c>
      <c r="N739" s="37">
        <v>432.14</v>
      </c>
      <c r="O739" s="37">
        <v>45.94</v>
      </c>
    </row>
    <row r="740" spans="1:15" x14ac:dyDescent="0.25">
      <c r="A740" s="26" t="s">
        <v>1070</v>
      </c>
      <c r="B740" s="27" t="s">
        <v>31</v>
      </c>
      <c r="C740" s="28">
        <v>60801</v>
      </c>
      <c r="D740" s="29" t="s">
        <v>166</v>
      </c>
      <c r="E740" s="30" t="s">
        <v>83</v>
      </c>
      <c r="F740" s="32">
        <v>3.67</v>
      </c>
      <c r="G740" s="32">
        <v>1</v>
      </c>
      <c r="H740" s="33">
        <v>3.67</v>
      </c>
      <c r="I740" s="34">
        <f t="shared" si="157"/>
        <v>0</v>
      </c>
      <c r="J740" s="34">
        <f t="shared" si="157"/>
        <v>35.31</v>
      </c>
      <c r="K740" s="34">
        <f>TRUNC(F740*($I740+$J740),2)</f>
        <v>129.58000000000001</v>
      </c>
      <c r="L740" s="35">
        <f>TRUNC(H740*($I740+$J740),2)</f>
        <v>129.58000000000001</v>
      </c>
      <c r="N740" s="37">
        <v>0</v>
      </c>
      <c r="O740" s="37">
        <v>45.27</v>
      </c>
    </row>
    <row r="741" spans="1:15" x14ac:dyDescent="0.25">
      <c r="A741" s="26" t="s">
        <v>1071</v>
      </c>
      <c r="B741" s="27" t="s">
        <v>31</v>
      </c>
      <c r="C741" s="28">
        <v>60305</v>
      </c>
      <c r="D741" s="29" t="s">
        <v>150</v>
      </c>
      <c r="E741" s="30" t="s">
        <v>131</v>
      </c>
      <c r="F741" s="32">
        <v>246.3</v>
      </c>
      <c r="G741" s="32">
        <v>1</v>
      </c>
      <c r="H741" s="33">
        <v>246.3</v>
      </c>
      <c r="I741" s="34">
        <f t="shared" si="157"/>
        <v>7.51</v>
      </c>
      <c r="J741" s="34">
        <f t="shared" si="157"/>
        <v>2.19</v>
      </c>
      <c r="K741" s="34">
        <f>TRUNC(F741*($I741+$J741),2)</f>
        <v>2389.11</v>
      </c>
      <c r="L741" s="35">
        <f>TRUNC(H741*($I741+$J741),2)</f>
        <v>2389.11</v>
      </c>
      <c r="N741" s="37">
        <v>9.6300000000000008</v>
      </c>
      <c r="O741" s="37">
        <v>2.82</v>
      </c>
    </row>
    <row r="742" spans="1:15" x14ac:dyDescent="0.25">
      <c r="A742" s="26" t="s">
        <v>1072</v>
      </c>
      <c r="B742" s="27" t="s">
        <v>31</v>
      </c>
      <c r="C742" s="28">
        <v>60314</v>
      </c>
      <c r="D742" s="29" t="s">
        <v>1073</v>
      </c>
      <c r="E742" s="30" t="s">
        <v>131</v>
      </c>
      <c r="F742" s="32">
        <v>98.6</v>
      </c>
      <c r="G742" s="32">
        <v>1</v>
      </c>
      <c r="H742" s="33">
        <v>98.6</v>
      </c>
      <c r="I742" s="34">
        <f t="shared" si="157"/>
        <v>10.67</v>
      </c>
      <c r="J742" s="34">
        <f t="shared" si="157"/>
        <v>1.93</v>
      </c>
      <c r="K742" s="34">
        <f>TRUNC(F742*($I742+$J742),2)</f>
        <v>1242.3599999999999</v>
      </c>
      <c r="L742" s="35">
        <f>TRUNC(H742*($I742+$J742),2)</f>
        <v>1242.3599999999999</v>
      </c>
      <c r="N742" s="37">
        <v>13.68</v>
      </c>
      <c r="O742" s="37">
        <v>2.48</v>
      </c>
    </row>
    <row r="743" spans="1:15" ht="13.5" x14ac:dyDescent="0.2">
      <c r="A743" s="49" t="s">
        <v>1074</v>
      </c>
      <c r="B743" s="50"/>
      <c r="C743" s="50"/>
      <c r="D743" s="51" t="s">
        <v>187</v>
      </c>
      <c r="E743" s="50"/>
      <c r="F743" s="50"/>
      <c r="G743" s="50"/>
      <c r="H743" s="50"/>
      <c r="I743" s="52"/>
      <c r="J743" s="52"/>
      <c r="K743" s="53">
        <f>TRUNC(SUM(K744:K749),2)</f>
        <v>7386.76</v>
      </c>
      <c r="L743" s="54">
        <f>TRUNC(SUM(L744:L749),2)</f>
        <v>7386.76</v>
      </c>
      <c r="N743" s="46"/>
      <c r="O743" s="46"/>
    </row>
    <row r="744" spans="1:15" x14ac:dyDescent="0.25">
      <c r="A744" s="26" t="s">
        <v>1075</v>
      </c>
      <c r="B744" s="27" t="s">
        <v>31</v>
      </c>
      <c r="C744" s="28">
        <v>60204</v>
      </c>
      <c r="D744" s="29" t="s">
        <v>1068</v>
      </c>
      <c r="E744" s="30" t="s">
        <v>35</v>
      </c>
      <c r="F744" s="32">
        <v>52.22</v>
      </c>
      <c r="G744" s="32">
        <v>1</v>
      </c>
      <c r="H744" s="33">
        <v>52.22</v>
      </c>
      <c r="I744" s="34">
        <f t="shared" ref="I744:J749" si="158">TRUNC((N744*$O$9),2)</f>
        <v>49.81</v>
      </c>
      <c r="J744" s="34">
        <f t="shared" si="158"/>
        <v>30.1</v>
      </c>
      <c r="K744" s="34">
        <f t="shared" ref="K744:K749" si="159">TRUNC(F744*($I744+$J744),2)</f>
        <v>4172.8999999999996</v>
      </c>
      <c r="L744" s="35">
        <f t="shared" ref="L744:L749" si="160">TRUNC(H744*($I744+$J744),2)</f>
        <v>4172.8999999999996</v>
      </c>
      <c r="N744" s="37">
        <v>63.86</v>
      </c>
      <c r="O744" s="37">
        <v>38.6</v>
      </c>
    </row>
    <row r="745" spans="1:15" ht="25.5" x14ac:dyDescent="0.25">
      <c r="A745" s="26" t="s">
        <v>1076</v>
      </c>
      <c r="B745" s="27" t="s">
        <v>129</v>
      </c>
      <c r="C745" s="28">
        <v>94971</v>
      </c>
      <c r="D745" s="29" t="s">
        <v>143</v>
      </c>
      <c r="E745" s="30" t="s">
        <v>83</v>
      </c>
      <c r="F745" s="32">
        <v>2.91</v>
      </c>
      <c r="G745" s="32">
        <v>1</v>
      </c>
      <c r="H745" s="33">
        <v>2.91</v>
      </c>
      <c r="I745" s="34">
        <f t="shared" si="158"/>
        <v>337.06</v>
      </c>
      <c r="J745" s="34">
        <f t="shared" si="158"/>
        <v>35.83</v>
      </c>
      <c r="K745" s="34">
        <f t="shared" si="159"/>
        <v>1085.0999999999999</v>
      </c>
      <c r="L745" s="35">
        <f t="shared" si="160"/>
        <v>1085.0999999999999</v>
      </c>
      <c r="N745" s="37">
        <v>432.14</v>
      </c>
      <c r="O745" s="37">
        <v>45.94</v>
      </c>
    </row>
    <row r="746" spans="1:15" x14ac:dyDescent="0.25">
      <c r="A746" s="26" t="s">
        <v>1077</v>
      </c>
      <c r="B746" s="27" t="s">
        <v>31</v>
      </c>
      <c r="C746" s="28">
        <v>60801</v>
      </c>
      <c r="D746" s="29" t="s">
        <v>166</v>
      </c>
      <c r="E746" s="30" t="s">
        <v>83</v>
      </c>
      <c r="F746" s="32">
        <v>2.91</v>
      </c>
      <c r="G746" s="32">
        <v>1</v>
      </c>
      <c r="H746" s="33">
        <v>2.91</v>
      </c>
      <c r="I746" s="34">
        <f t="shared" si="158"/>
        <v>0</v>
      </c>
      <c r="J746" s="34">
        <f t="shared" si="158"/>
        <v>35.31</v>
      </c>
      <c r="K746" s="34">
        <f t="shared" si="159"/>
        <v>102.75</v>
      </c>
      <c r="L746" s="35">
        <f t="shared" si="160"/>
        <v>102.75</v>
      </c>
      <c r="N746" s="37">
        <v>0</v>
      </c>
      <c r="O746" s="37">
        <v>45.27</v>
      </c>
    </row>
    <row r="747" spans="1:15" x14ac:dyDescent="0.25">
      <c r="A747" s="26" t="s">
        <v>1078</v>
      </c>
      <c r="B747" s="27" t="s">
        <v>31</v>
      </c>
      <c r="C747" s="28">
        <v>60304</v>
      </c>
      <c r="D747" s="29" t="s">
        <v>194</v>
      </c>
      <c r="E747" s="30" t="s">
        <v>131</v>
      </c>
      <c r="F747" s="32">
        <v>116.6</v>
      </c>
      <c r="G747" s="32">
        <v>1</v>
      </c>
      <c r="H747" s="33">
        <v>116.6</v>
      </c>
      <c r="I747" s="34">
        <f t="shared" si="158"/>
        <v>7.85</v>
      </c>
      <c r="J747" s="34">
        <f t="shared" si="158"/>
        <v>2.19</v>
      </c>
      <c r="K747" s="34">
        <f t="shared" si="159"/>
        <v>1170.6600000000001</v>
      </c>
      <c r="L747" s="35">
        <f t="shared" si="160"/>
        <v>1170.6600000000001</v>
      </c>
      <c r="N747" s="37">
        <v>10.07</v>
      </c>
      <c r="O747" s="37">
        <v>2.82</v>
      </c>
    </row>
    <row r="748" spans="1:15" x14ac:dyDescent="0.25">
      <c r="A748" s="26" t="s">
        <v>1079</v>
      </c>
      <c r="B748" s="27" t="s">
        <v>31</v>
      </c>
      <c r="C748" s="28">
        <v>60305</v>
      </c>
      <c r="D748" s="29" t="s">
        <v>150</v>
      </c>
      <c r="E748" s="30" t="s">
        <v>131</v>
      </c>
      <c r="F748" s="32">
        <v>13.1</v>
      </c>
      <c r="G748" s="32">
        <v>1</v>
      </c>
      <c r="H748" s="33">
        <v>13.1</v>
      </c>
      <c r="I748" s="34">
        <f t="shared" si="158"/>
        <v>7.51</v>
      </c>
      <c r="J748" s="34">
        <f t="shared" si="158"/>
        <v>2.19</v>
      </c>
      <c r="K748" s="34">
        <f t="shared" si="159"/>
        <v>127.07</v>
      </c>
      <c r="L748" s="35">
        <f t="shared" si="160"/>
        <v>127.07</v>
      </c>
      <c r="N748" s="37">
        <v>9.6300000000000008</v>
      </c>
      <c r="O748" s="37">
        <v>2.82</v>
      </c>
    </row>
    <row r="749" spans="1:15" x14ac:dyDescent="0.25">
      <c r="A749" s="26" t="s">
        <v>1080</v>
      </c>
      <c r="B749" s="27" t="s">
        <v>31</v>
      </c>
      <c r="C749" s="28">
        <v>60314</v>
      </c>
      <c r="D749" s="29" t="s">
        <v>1073</v>
      </c>
      <c r="E749" s="30" t="s">
        <v>131</v>
      </c>
      <c r="F749" s="32">
        <v>57.8</v>
      </c>
      <c r="G749" s="32">
        <v>1</v>
      </c>
      <c r="H749" s="33">
        <v>57.8</v>
      </c>
      <c r="I749" s="34">
        <f t="shared" si="158"/>
        <v>10.67</v>
      </c>
      <c r="J749" s="34">
        <f t="shared" si="158"/>
        <v>1.93</v>
      </c>
      <c r="K749" s="34">
        <f t="shared" si="159"/>
        <v>728.28</v>
      </c>
      <c r="L749" s="35">
        <f t="shared" si="160"/>
        <v>728.28</v>
      </c>
      <c r="N749" s="37">
        <v>13.68</v>
      </c>
      <c r="O749" s="37">
        <v>2.48</v>
      </c>
    </row>
    <row r="750" spans="1:15" ht="13.5" x14ac:dyDescent="0.2">
      <c r="A750" s="49" t="s">
        <v>1081</v>
      </c>
      <c r="B750" s="50"/>
      <c r="C750" s="50"/>
      <c r="D750" s="51" t="s">
        <v>694</v>
      </c>
      <c r="E750" s="50"/>
      <c r="F750" s="50"/>
      <c r="G750" s="50"/>
      <c r="H750" s="50"/>
      <c r="I750" s="52"/>
      <c r="J750" s="52"/>
      <c r="K750" s="53">
        <f t="shared" ref="K750:L752" si="161">TRUNC(SUM(K751),2)</f>
        <v>6834.06</v>
      </c>
      <c r="L750" s="54">
        <f t="shared" si="161"/>
        <v>6834.06</v>
      </c>
      <c r="N750" s="46"/>
      <c r="O750" s="46"/>
    </row>
    <row r="751" spans="1:15" ht="25.5" x14ac:dyDescent="0.25">
      <c r="A751" s="26" t="s">
        <v>1082</v>
      </c>
      <c r="B751" s="27" t="s">
        <v>31</v>
      </c>
      <c r="C751" s="28">
        <v>61101</v>
      </c>
      <c r="D751" s="29" t="s">
        <v>698</v>
      </c>
      <c r="E751" s="30" t="s">
        <v>35</v>
      </c>
      <c r="F751" s="32">
        <v>71.930000000000007</v>
      </c>
      <c r="G751" s="32">
        <v>1</v>
      </c>
      <c r="H751" s="33">
        <v>71.930000000000007</v>
      </c>
      <c r="I751" s="34">
        <f>TRUNC((N751*$O$9),2)</f>
        <v>80.290000000000006</v>
      </c>
      <c r="J751" s="34">
        <f>TRUNC((O751*$O$9),2)</f>
        <v>14.72</v>
      </c>
      <c r="K751" s="34">
        <f>TRUNC(F751*($I751+$J751),2)</f>
        <v>6834.06</v>
      </c>
      <c r="L751" s="35">
        <f>TRUNC(H751*($I751+$J751),2)</f>
        <v>6834.06</v>
      </c>
      <c r="N751" s="37">
        <v>102.94</v>
      </c>
      <c r="O751" s="37">
        <v>18.88</v>
      </c>
    </row>
    <row r="752" spans="1:15" ht="13.5" x14ac:dyDescent="0.2">
      <c r="A752" s="49" t="s">
        <v>1083</v>
      </c>
      <c r="B752" s="50"/>
      <c r="C752" s="50"/>
      <c r="D752" s="51" t="s">
        <v>119</v>
      </c>
      <c r="E752" s="50"/>
      <c r="F752" s="50"/>
      <c r="G752" s="50"/>
      <c r="H752" s="50"/>
      <c r="I752" s="52"/>
      <c r="J752" s="52"/>
      <c r="K752" s="53">
        <f t="shared" si="161"/>
        <v>935.3</v>
      </c>
      <c r="L752" s="54">
        <f t="shared" si="161"/>
        <v>935.3</v>
      </c>
      <c r="N752" s="46"/>
      <c r="O752" s="46"/>
    </row>
    <row r="753" spans="1:15" x14ac:dyDescent="0.25">
      <c r="A753" s="26" t="s">
        <v>1084</v>
      </c>
      <c r="B753" s="27" t="s">
        <v>31</v>
      </c>
      <c r="C753" s="28">
        <v>60010</v>
      </c>
      <c r="D753" s="29" t="s">
        <v>702</v>
      </c>
      <c r="E753" s="30" t="s">
        <v>83</v>
      </c>
      <c r="F753" s="32">
        <v>0.4</v>
      </c>
      <c r="G753" s="32">
        <v>1</v>
      </c>
      <c r="H753" s="33">
        <v>0.4</v>
      </c>
      <c r="I753" s="34">
        <f>TRUNC((N753*$O$9),2)</f>
        <v>1786.62</v>
      </c>
      <c r="J753" s="34">
        <f>TRUNC((O753*$O$9),2)</f>
        <v>551.65</v>
      </c>
      <c r="K753" s="34">
        <f>TRUNC(F753*($I753+$J753),2)</f>
        <v>935.3</v>
      </c>
      <c r="L753" s="35">
        <f>TRUNC(H753*($I753+$J753),2)</f>
        <v>935.3</v>
      </c>
      <c r="N753" s="36">
        <v>2290.5500000000002</v>
      </c>
      <c r="O753" s="37">
        <v>707.25</v>
      </c>
    </row>
    <row r="754" spans="1:15" x14ac:dyDescent="0.2">
      <c r="A754" s="20" t="s">
        <v>1085</v>
      </c>
      <c r="B754" s="21"/>
      <c r="C754" s="21"/>
      <c r="D754" s="22" t="s">
        <v>202</v>
      </c>
      <c r="E754" s="21"/>
      <c r="F754" s="21"/>
      <c r="G754" s="21"/>
      <c r="H754" s="21"/>
      <c r="I754" s="23"/>
      <c r="J754" s="23"/>
      <c r="K754" s="24">
        <f>TRUNC(SUM(K755:K786),2)</f>
        <v>11649.24</v>
      </c>
      <c r="L754" s="25">
        <f>TRUNC(SUM(L755:L786),2)</f>
        <v>11649.24</v>
      </c>
      <c r="N754" s="46"/>
      <c r="O754" s="46"/>
    </row>
    <row r="755" spans="1:15" ht="25.5" x14ac:dyDescent="0.25">
      <c r="A755" s="26" t="s">
        <v>1086</v>
      </c>
      <c r="B755" s="27" t="s">
        <v>129</v>
      </c>
      <c r="C755" s="28">
        <v>91926</v>
      </c>
      <c r="D755" s="29" t="s">
        <v>241</v>
      </c>
      <c r="E755" s="30" t="s">
        <v>50</v>
      </c>
      <c r="F755" s="32">
        <v>250</v>
      </c>
      <c r="G755" s="32">
        <v>1</v>
      </c>
      <c r="H755" s="33">
        <v>250</v>
      </c>
      <c r="I755" s="34">
        <f t="shared" ref="I755:J786" si="162">TRUNC((N755*$O$9),2)</f>
        <v>2.33</v>
      </c>
      <c r="J755" s="34">
        <f t="shared" si="162"/>
        <v>0.78</v>
      </c>
      <c r="K755" s="34">
        <f t="shared" ref="K755:K786" si="163">TRUNC(F755*($I755+$J755),2)</f>
        <v>777.5</v>
      </c>
      <c r="L755" s="35">
        <f t="shared" ref="L755:L786" si="164">TRUNC(H755*($I755+$J755),2)</f>
        <v>777.5</v>
      </c>
      <c r="N755" s="37">
        <v>2.99</v>
      </c>
      <c r="O755" s="37">
        <v>1.01</v>
      </c>
    </row>
    <row r="756" spans="1:15" ht="25.5" x14ac:dyDescent="0.25">
      <c r="A756" s="26" t="s">
        <v>1087</v>
      </c>
      <c r="B756" s="27" t="s">
        <v>129</v>
      </c>
      <c r="C756" s="28">
        <v>91928</v>
      </c>
      <c r="D756" s="29" t="s">
        <v>1088</v>
      </c>
      <c r="E756" s="30" t="s">
        <v>50</v>
      </c>
      <c r="F756" s="32">
        <v>320</v>
      </c>
      <c r="G756" s="32">
        <v>1</v>
      </c>
      <c r="H756" s="33">
        <v>320</v>
      </c>
      <c r="I756" s="34">
        <f t="shared" si="162"/>
        <v>3.76</v>
      </c>
      <c r="J756" s="34">
        <f t="shared" si="162"/>
        <v>1.07</v>
      </c>
      <c r="K756" s="34">
        <f t="shared" si="163"/>
        <v>1545.6</v>
      </c>
      <c r="L756" s="35">
        <f t="shared" si="164"/>
        <v>1545.6</v>
      </c>
      <c r="N756" s="37">
        <v>4.83</v>
      </c>
      <c r="O756" s="37">
        <v>1.38</v>
      </c>
    </row>
    <row r="757" spans="1:15" x14ac:dyDescent="0.25">
      <c r="A757" s="26" t="s">
        <v>1089</v>
      </c>
      <c r="B757" s="27" t="s">
        <v>31</v>
      </c>
      <c r="C757" s="28">
        <v>70585</v>
      </c>
      <c r="D757" s="29" t="s">
        <v>1090</v>
      </c>
      <c r="E757" s="30" t="s">
        <v>50</v>
      </c>
      <c r="F757" s="32">
        <v>10</v>
      </c>
      <c r="G757" s="32">
        <v>1</v>
      </c>
      <c r="H757" s="33">
        <v>10</v>
      </c>
      <c r="I757" s="34">
        <f t="shared" si="162"/>
        <v>12.54</v>
      </c>
      <c r="J757" s="34">
        <f t="shared" si="162"/>
        <v>2.19</v>
      </c>
      <c r="K757" s="34">
        <f t="shared" si="163"/>
        <v>147.30000000000001</v>
      </c>
      <c r="L757" s="35">
        <f t="shared" si="164"/>
        <v>147.30000000000001</v>
      </c>
      <c r="N757" s="37">
        <v>16.079999999999998</v>
      </c>
      <c r="O757" s="37">
        <v>2.82</v>
      </c>
    </row>
    <row r="758" spans="1:15" ht="38.25" x14ac:dyDescent="0.25">
      <c r="A758" s="38" t="s">
        <v>1091</v>
      </c>
      <c r="B758" s="39" t="s">
        <v>129</v>
      </c>
      <c r="C758" s="40">
        <v>92984</v>
      </c>
      <c r="D758" s="29" t="s">
        <v>1092</v>
      </c>
      <c r="E758" s="41" t="s">
        <v>50</v>
      </c>
      <c r="F758" s="43">
        <v>40</v>
      </c>
      <c r="G758" s="43">
        <v>1</v>
      </c>
      <c r="H758" s="44">
        <v>40</v>
      </c>
      <c r="I758" s="34">
        <f t="shared" si="162"/>
        <v>18.510000000000002</v>
      </c>
      <c r="J758" s="34">
        <f t="shared" si="162"/>
        <v>1.66</v>
      </c>
      <c r="K758" s="34">
        <f t="shared" si="163"/>
        <v>806.8</v>
      </c>
      <c r="L758" s="35">
        <f t="shared" si="164"/>
        <v>806.8</v>
      </c>
      <c r="N758" s="45">
        <v>23.74</v>
      </c>
      <c r="O758" s="45">
        <v>2.13</v>
      </c>
    </row>
    <row r="759" spans="1:15" x14ac:dyDescent="0.25">
      <c r="A759" s="26" t="s">
        <v>1093</v>
      </c>
      <c r="B759" s="27" t="s">
        <v>31</v>
      </c>
      <c r="C759" s="28">
        <v>70682</v>
      </c>
      <c r="D759" s="29" t="s">
        <v>433</v>
      </c>
      <c r="E759" s="30" t="s">
        <v>27</v>
      </c>
      <c r="F759" s="32">
        <v>20</v>
      </c>
      <c r="G759" s="32">
        <v>1</v>
      </c>
      <c r="H759" s="33">
        <v>20</v>
      </c>
      <c r="I759" s="34">
        <f t="shared" si="162"/>
        <v>4.5599999999999996</v>
      </c>
      <c r="J759" s="34">
        <f t="shared" si="162"/>
        <v>4.13</v>
      </c>
      <c r="K759" s="34">
        <f t="shared" si="163"/>
        <v>173.8</v>
      </c>
      <c r="L759" s="35">
        <f t="shared" si="164"/>
        <v>173.8</v>
      </c>
      <c r="N759" s="37">
        <v>5.85</v>
      </c>
      <c r="O759" s="37">
        <v>5.3</v>
      </c>
    </row>
    <row r="760" spans="1:15" x14ac:dyDescent="0.25">
      <c r="A760" s="26" t="s">
        <v>1094</v>
      </c>
      <c r="B760" s="27" t="s">
        <v>31</v>
      </c>
      <c r="C760" s="28">
        <v>70710</v>
      </c>
      <c r="D760" s="29" t="s">
        <v>1095</v>
      </c>
      <c r="E760" s="30" t="s">
        <v>27</v>
      </c>
      <c r="F760" s="32">
        <v>1</v>
      </c>
      <c r="G760" s="32">
        <v>1</v>
      </c>
      <c r="H760" s="33">
        <v>1</v>
      </c>
      <c r="I760" s="34">
        <f t="shared" si="162"/>
        <v>58.64</v>
      </c>
      <c r="J760" s="34">
        <f t="shared" si="162"/>
        <v>56.93</v>
      </c>
      <c r="K760" s="34">
        <f t="shared" si="163"/>
        <v>115.57</v>
      </c>
      <c r="L760" s="35">
        <f t="shared" si="164"/>
        <v>115.57</v>
      </c>
      <c r="N760" s="37">
        <v>75.180000000000007</v>
      </c>
      <c r="O760" s="37">
        <v>72.989999999999995</v>
      </c>
    </row>
    <row r="761" spans="1:15" ht="38.25" x14ac:dyDescent="0.25">
      <c r="A761" s="38" t="s">
        <v>1096</v>
      </c>
      <c r="B761" s="39" t="s">
        <v>129</v>
      </c>
      <c r="C761" s="40">
        <v>101879</v>
      </c>
      <c r="D761" s="29" t="s">
        <v>243</v>
      </c>
      <c r="E761" s="41" t="s">
        <v>27</v>
      </c>
      <c r="F761" s="43">
        <v>1</v>
      </c>
      <c r="G761" s="43">
        <v>1</v>
      </c>
      <c r="H761" s="44">
        <v>1</v>
      </c>
      <c r="I761" s="34">
        <f t="shared" si="162"/>
        <v>403.43</v>
      </c>
      <c r="J761" s="34">
        <f t="shared" si="162"/>
        <v>16.399999999999999</v>
      </c>
      <c r="K761" s="34">
        <f t="shared" si="163"/>
        <v>419.83</v>
      </c>
      <c r="L761" s="35">
        <f t="shared" si="164"/>
        <v>419.83</v>
      </c>
      <c r="N761" s="45">
        <v>517.22</v>
      </c>
      <c r="O761" s="45">
        <v>21.03</v>
      </c>
    </row>
    <row r="762" spans="1:15" x14ac:dyDescent="0.25">
      <c r="A762" s="26" t="s">
        <v>1097</v>
      </c>
      <c r="B762" s="27" t="s">
        <v>31</v>
      </c>
      <c r="C762" s="28">
        <v>71184</v>
      </c>
      <c r="D762" s="29" t="s">
        <v>247</v>
      </c>
      <c r="E762" s="30" t="s">
        <v>27</v>
      </c>
      <c r="F762" s="32">
        <v>3</v>
      </c>
      <c r="G762" s="32">
        <v>1</v>
      </c>
      <c r="H762" s="33">
        <v>3</v>
      </c>
      <c r="I762" s="34">
        <f t="shared" si="162"/>
        <v>69.62</v>
      </c>
      <c r="J762" s="34">
        <f t="shared" si="162"/>
        <v>27.56</v>
      </c>
      <c r="K762" s="34">
        <f t="shared" si="163"/>
        <v>291.54000000000002</v>
      </c>
      <c r="L762" s="35">
        <f t="shared" si="164"/>
        <v>291.54000000000002</v>
      </c>
      <c r="N762" s="37">
        <v>89.26</v>
      </c>
      <c r="O762" s="37">
        <v>35.340000000000003</v>
      </c>
    </row>
    <row r="763" spans="1:15" ht="25.5" x14ac:dyDescent="0.25">
      <c r="A763" s="26" t="s">
        <v>1098</v>
      </c>
      <c r="B763" s="27" t="s">
        <v>129</v>
      </c>
      <c r="C763" s="28">
        <v>93655</v>
      </c>
      <c r="D763" s="29" t="s">
        <v>249</v>
      </c>
      <c r="E763" s="30" t="s">
        <v>27</v>
      </c>
      <c r="F763" s="32">
        <v>3</v>
      </c>
      <c r="G763" s="32">
        <v>1</v>
      </c>
      <c r="H763" s="33">
        <v>3</v>
      </c>
      <c r="I763" s="34">
        <f t="shared" si="162"/>
        <v>8.08</v>
      </c>
      <c r="J763" s="34">
        <f t="shared" si="162"/>
        <v>1.83</v>
      </c>
      <c r="K763" s="34">
        <f t="shared" si="163"/>
        <v>29.73</v>
      </c>
      <c r="L763" s="35">
        <f t="shared" si="164"/>
        <v>29.73</v>
      </c>
      <c r="N763" s="37">
        <v>10.37</v>
      </c>
      <c r="O763" s="37">
        <v>2.35</v>
      </c>
    </row>
    <row r="764" spans="1:15" x14ac:dyDescent="0.25">
      <c r="A764" s="26" t="s">
        <v>1099</v>
      </c>
      <c r="B764" s="27" t="s">
        <v>31</v>
      </c>
      <c r="C764" s="28">
        <v>71175</v>
      </c>
      <c r="D764" s="29" t="s">
        <v>1100</v>
      </c>
      <c r="E764" s="30" t="s">
        <v>27</v>
      </c>
      <c r="F764" s="32">
        <v>1</v>
      </c>
      <c r="G764" s="32">
        <v>1</v>
      </c>
      <c r="H764" s="33">
        <v>1</v>
      </c>
      <c r="I764" s="34">
        <f t="shared" si="162"/>
        <v>246.71</v>
      </c>
      <c r="J764" s="34">
        <f t="shared" si="162"/>
        <v>24.81</v>
      </c>
      <c r="K764" s="34">
        <f t="shared" si="163"/>
        <v>271.52</v>
      </c>
      <c r="L764" s="35">
        <f t="shared" si="164"/>
        <v>271.52</v>
      </c>
      <c r="N764" s="37">
        <v>316.3</v>
      </c>
      <c r="O764" s="37">
        <v>31.81</v>
      </c>
    </row>
    <row r="765" spans="1:15" ht="25.5" x14ac:dyDescent="0.25">
      <c r="A765" s="26" t="s">
        <v>1101</v>
      </c>
      <c r="B765" s="27" t="s">
        <v>129</v>
      </c>
      <c r="C765" s="28">
        <v>93656</v>
      </c>
      <c r="D765" s="29" t="s">
        <v>1102</v>
      </c>
      <c r="E765" s="30" t="s">
        <v>27</v>
      </c>
      <c r="F765" s="32">
        <v>10</v>
      </c>
      <c r="G765" s="32">
        <v>1</v>
      </c>
      <c r="H765" s="33">
        <v>10</v>
      </c>
      <c r="I765" s="34">
        <f t="shared" si="162"/>
        <v>8.08</v>
      </c>
      <c r="J765" s="34">
        <f t="shared" si="162"/>
        <v>1.83</v>
      </c>
      <c r="K765" s="34">
        <f t="shared" si="163"/>
        <v>99.1</v>
      </c>
      <c r="L765" s="35">
        <f t="shared" si="164"/>
        <v>99.1</v>
      </c>
      <c r="N765" s="37">
        <v>10.37</v>
      </c>
      <c r="O765" s="37">
        <v>2.35</v>
      </c>
    </row>
    <row r="766" spans="1:15" ht="25.5" x14ac:dyDescent="0.25">
      <c r="A766" s="26" t="s">
        <v>1103</v>
      </c>
      <c r="B766" s="27" t="s">
        <v>129</v>
      </c>
      <c r="C766" s="28">
        <v>93654</v>
      </c>
      <c r="D766" s="29" t="s">
        <v>251</v>
      </c>
      <c r="E766" s="30" t="s">
        <v>27</v>
      </c>
      <c r="F766" s="32">
        <v>2</v>
      </c>
      <c r="G766" s="32">
        <v>1</v>
      </c>
      <c r="H766" s="33">
        <v>2</v>
      </c>
      <c r="I766" s="34">
        <f t="shared" si="162"/>
        <v>7.7</v>
      </c>
      <c r="J766" s="34">
        <f t="shared" si="162"/>
        <v>1.29</v>
      </c>
      <c r="K766" s="34">
        <f t="shared" si="163"/>
        <v>17.98</v>
      </c>
      <c r="L766" s="35">
        <f t="shared" si="164"/>
        <v>17.98</v>
      </c>
      <c r="N766" s="37">
        <v>9.8800000000000008</v>
      </c>
      <c r="O766" s="37">
        <v>1.66</v>
      </c>
    </row>
    <row r="767" spans="1:15" x14ac:dyDescent="0.25">
      <c r="A767" s="26" t="s">
        <v>1104</v>
      </c>
      <c r="B767" s="27" t="s">
        <v>31</v>
      </c>
      <c r="C767" s="28">
        <v>71450</v>
      </c>
      <c r="D767" s="29" t="s">
        <v>253</v>
      </c>
      <c r="E767" s="30" t="s">
        <v>27</v>
      </c>
      <c r="F767" s="32">
        <v>11</v>
      </c>
      <c r="G767" s="32">
        <v>1</v>
      </c>
      <c r="H767" s="33">
        <v>11</v>
      </c>
      <c r="I767" s="34">
        <f t="shared" si="162"/>
        <v>109.26</v>
      </c>
      <c r="J767" s="34">
        <f t="shared" si="162"/>
        <v>16.53</v>
      </c>
      <c r="K767" s="34">
        <f t="shared" si="163"/>
        <v>1383.69</v>
      </c>
      <c r="L767" s="35">
        <f t="shared" si="164"/>
        <v>1383.69</v>
      </c>
      <c r="N767" s="37">
        <v>140.08000000000001</v>
      </c>
      <c r="O767" s="37">
        <v>21.2</v>
      </c>
    </row>
    <row r="768" spans="1:15" x14ac:dyDescent="0.25">
      <c r="A768" s="26" t="s">
        <v>1105</v>
      </c>
      <c r="B768" s="27" t="s">
        <v>31</v>
      </c>
      <c r="C768" s="28">
        <v>71194</v>
      </c>
      <c r="D768" s="29" t="s">
        <v>1106</v>
      </c>
      <c r="E768" s="30" t="s">
        <v>50</v>
      </c>
      <c r="F768" s="32">
        <v>130</v>
      </c>
      <c r="G768" s="32">
        <v>1</v>
      </c>
      <c r="H768" s="33">
        <v>130</v>
      </c>
      <c r="I768" s="34">
        <f t="shared" si="162"/>
        <v>1.87</v>
      </c>
      <c r="J768" s="34">
        <f t="shared" si="162"/>
        <v>4.68</v>
      </c>
      <c r="K768" s="34">
        <f t="shared" si="163"/>
        <v>851.5</v>
      </c>
      <c r="L768" s="35">
        <f t="shared" si="164"/>
        <v>851.5</v>
      </c>
      <c r="N768" s="37">
        <v>2.4</v>
      </c>
      <c r="O768" s="37">
        <v>6.01</v>
      </c>
    </row>
    <row r="769" spans="1:15" x14ac:dyDescent="0.25">
      <c r="A769" s="26" t="s">
        <v>1107</v>
      </c>
      <c r="B769" s="27" t="s">
        <v>31</v>
      </c>
      <c r="C769" s="28">
        <v>71198</v>
      </c>
      <c r="D769" s="29" t="s">
        <v>1108</v>
      </c>
      <c r="E769" s="30" t="s">
        <v>50</v>
      </c>
      <c r="F769" s="32">
        <v>9</v>
      </c>
      <c r="G769" s="32">
        <v>1</v>
      </c>
      <c r="H769" s="33">
        <v>9</v>
      </c>
      <c r="I769" s="34">
        <f t="shared" si="162"/>
        <v>4.01</v>
      </c>
      <c r="J769" s="34">
        <f t="shared" si="162"/>
        <v>13.78</v>
      </c>
      <c r="K769" s="34">
        <f t="shared" si="163"/>
        <v>160.11000000000001</v>
      </c>
      <c r="L769" s="35">
        <f t="shared" si="164"/>
        <v>160.11000000000001</v>
      </c>
      <c r="N769" s="37">
        <v>5.15</v>
      </c>
      <c r="O769" s="37">
        <v>17.670000000000002</v>
      </c>
    </row>
    <row r="770" spans="1:15" x14ac:dyDescent="0.25">
      <c r="A770" s="26" t="s">
        <v>1109</v>
      </c>
      <c r="B770" s="27" t="s">
        <v>31</v>
      </c>
      <c r="C770" s="28">
        <v>70371</v>
      </c>
      <c r="D770" s="29" t="s">
        <v>1110</v>
      </c>
      <c r="E770" s="30" t="s">
        <v>27</v>
      </c>
      <c r="F770" s="32">
        <v>6</v>
      </c>
      <c r="G770" s="32">
        <v>1</v>
      </c>
      <c r="H770" s="33">
        <v>6</v>
      </c>
      <c r="I770" s="34">
        <f t="shared" si="162"/>
        <v>1.22</v>
      </c>
      <c r="J770" s="34">
        <f t="shared" si="162"/>
        <v>0.28000000000000003</v>
      </c>
      <c r="K770" s="34">
        <f t="shared" si="163"/>
        <v>9</v>
      </c>
      <c r="L770" s="35">
        <f t="shared" si="164"/>
        <v>9</v>
      </c>
      <c r="N770" s="37">
        <v>1.57</v>
      </c>
      <c r="O770" s="37">
        <v>0.36</v>
      </c>
    </row>
    <row r="771" spans="1:15" x14ac:dyDescent="0.25">
      <c r="A771" s="26" t="s">
        <v>1111</v>
      </c>
      <c r="B771" s="27" t="s">
        <v>31</v>
      </c>
      <c r="C771" s="28">
        <v>70421</v>
      </c>
      <c r="D771" s="29" t="s">
        <v>216</v>
      </c>
      <c r="E771" s="30" t="s">
        <v>217</v>
      </c>
      <c r="F771" s="32">
        <v>6</v>
      </c>
      <c r="G771" s="32">
        <v>1</v>
      </c>
      <c r="H771" s="33">
        <v>6</v>
      </c>
      <c r="I771" s="34">
        <f t="shared" si="162"/>
        <v>1.45</v>
      </c>
      <c r="J771" s="34">
        <f t="shared" si="162"/>
        <v>0.28000000000000003</v>
      </c>
      <c r="K771" s="34">
        <f t="shared" si="163"/>
        <v>10.38</v>
      </c>
      <c r="L771" s="35">
        <f t="shared" si="164"/>
        <v>10.38</v>
      </c>
      <c r="N771" s="37">
        <v>1.87</v>
      </c>
      <c r="O771" s="37">
        <v>0.36</v>
      </c>
    </row>
    <row r="772" spans="1:15" x14ac:dyDescent="0.25">
      <c r="A772" s="26" t="s">
        <v>1112</v>
      </c>
      <c r="B772" s="27" t="s">
        <v>31</v>
      </c>
      <c r="C772" s="28">
        <v>71201</v>
      </c>
      <c r="D772" s="29" t="s">
        <v>1113</v>
      </c>
      <c r="E772" s="30" t="s">
        <v>50</v>
      </c>
      <c r="F772" s="32">
        <v>9</v>
      </c>
      <c r="G772" s="32">
        <v>1</v>
      </c>
      <c r="H772" s="33">
        <v>9</v>
      </c>
      <c r="I772" s="34">
        <f t="shared" si="162"/>
        <v>3.71</v>
      </c>
      <c r="J772" s="34">
        <f t="shared" si="162"/>
        <v>4.68</v>
      </c>
      <c r="K772" s="34">
        <f t="shared" si="163"/>
        <v>75.510000000000005</v>
      </c>
      <c r="L772" s="35">
        <f t="shared" si="164"/>
        <v>75.510000000000005</v>
      </c>
      <c r="N772" s="37">
        <v>4.76</v>
      </c>
      <c r="O772" s="37">
        <v>6.01</v>
      </c>
    </row>
    <row r="773" spans="1:15" ht="25.5" x14ac:dyDescent="0.25">
      <c r="A773" s="38" t="s">
        <v>1114</v>
      </c>
      <c r="B773" s="39" t="s">
        <v>129</v>
      </c>
      <c r="C773" s="40">
        <v>91875</v>
      </c>
      <c r="D773" s="29" t="s">
        <v>1115</v>
      </c>
      <c r="E773" s="41" t="s">
        <v>27</v>
      </c>
      <c r="F773" s="43">
        <v>6</v>
      </c>
      <c r="G773" s="43">
        <v>1</v>
      </c>
      <c r="H773" s="44">
        <v>6</v>
      </c>
      <c r="I773" s="34">
        <f t="shared" si="162"/>
        <v>1.78</v>
      </c>
      <c r="J773" s="34">
        <f t="shared" si="162"/>
        <v>3.81</v>
      </c>
      <c r="K773" s="34">
        <f t="shared" si="163"/>
        <v>33.54</v>
      </c>
      <c r="L773" s="35">
        <f t="shared" si="164"/>
        <v>33.54</v>
      </c>
      <c r="N773" s="45">
        <v>2.29</v>
      </c>
      <c r="O773" s="45">
        <v>4.8899999999999997</v>
      </c>
    </row>
    <row r="774" spans="1:15" x14ac:dyDescent="0.25">
      <c r="A774" s="26" t="s">
        <v>1116</v>
      </c>
      <c r="B774" s="27" t="s">
        <v>31</v>
      </c>
      <c r="C774" s="28">
        <v>71141</v>
      </c>
      <c r="D774" s="29" t="s">
        <v>447</v>
      </c>
      <c r="E774" s="30" t="s">
        <v>27</v>
      </c>
      <c r="F774" s="32">
        <v>3</v>
      </c>
      <c r="G774" s="32">
        <v>1</v>
      </c>
      <c r="H774" s="33">
        <v>3</v>
      </c>
      <c r="I774" s="34">
        <f t="shared" si="162"/>
        <v>1.86</v>
      </c>
      <c r="J774" s="34">
        <f t="shared" si="162"/>
        <v>2.75</v>
      </c>
      <c r="K774" s="34">
        <f t="shared" si="163"/>
        <v>13.83</v>
      </c>
      <c r="L774" s="35">
        <f t="shared" si="164"/>
        <v>13.83</v>
      </c>
      <c r="N774" s="37">
        <v>2.39</v>
      </c>
      <c r="O774" s="37">
        <v>3.53</v>
      </c>
    </row>
    <row r="775" spans="1:15" x14ac:dyDescent="0.25">
      <c r="A775" s="26" t="s">
        <v>1117</v>
      </c>
      <c r="B775" s="27" t="s">
        <v>31</v>
      </c>
      <c r="C775" s="28">
        <v>71331</v>
      </c>
      <c r="D775" s="29" t="s">
        <v>449</v>
      </c>
      <c r="E775" s="30" t="s">
        <v>27</v>
      </c>
      <c r="F775" s="32">
        <v>1</v>
      </c>
      <c r="G775" s="32">
        <v>1</v>
      </c>
      <c r="H775" s="33">
        <v>1</v>
      </c>
      <c r="I775" s="34">
        <f t="shared" si="162"/>
        <v>6.65</v>
      </c>
      <c r="J775" s="34">
        <f t="shared" si="162"/>
        <v>11.02</v>
      </c>
      <c r="K775" s="34">
        <f t="shared" si="163"/>
        <v>17.670000000000002</v>
      </c>
      <c r="L775" s="35">
        <f t="shared" si="164"/>
        <v>17.670000000000002</v>
      </c>
      <c r="N775" s="37">
        <v>8.5299999999999994</v>
      </c>
      <c r="O775" s="37">
        <v>14.14</v>
      </c>
    </row>
    <row r="776" spans="1:15" x14ac:dyDescent="0.25">
      <c r="A776" s="26" t="s">
        <v>1118</v>
      </c>
      <c r="B776" s="27" t="s">
        <v>31</v>
      </c>
      <c r="C776" s="28">
        <v>71321</v>
      </c>
      <c r="D776" s="29" t="s">
        <v>451</v>
      </c>
      <c r="E776" s="30" t="s">
        <v>27</v>
      </c>
      <c r="F776" s="32">
        <v>2</v>
      </c>
      <c r="G776" s="32">
        <v>1</v>
      </c>
      <c r="H776" s="33">
        <v>2</v>
      </c>
      <c r="I776" s="34">
        <f t="shared" si="162"/>
        <v>11.73</v>
      </c>
      <c r="J776" s="34">
        <f t="shared" si="162"/>
        <v>5.51</v>
      </c>
      <c r="K776" s="34">
        <f t="shared" si="163"/>
        <v>34.479999999999997</v>
      </c>
      <c r="L776" s="35">
        <f t="shared" si="164"/>
        <v>34.479999999999997</v>
      </c>
      <c r="N776" s="37">
        <v>15.04</v>
      </c>
      <c r="O776" s="37">
        <v>7.07</v>
      </c>
    </row>
    <row r="777" spans="1:15" x14ac:dyDescent="0.25">
      <c r="A777" s="26" t="s">
        <v>1119</v>
      </c>
      <c r="B777" s="27" t="s">
        <v>31</v>
      </c>
      <c r="C777" s="28">
        <v>71440</v>
      </c>
      <c r="D777" s="29" t="s">
        <v>935</v>
      </c>
      <c r="E777" s="30" t="s">
        <v>27</v>
      </c>
      <c r="F777" s="32">
        <v>3</v>
      </c>
      <c r="G777" s="32">
        <v>1</v>
      </c>
      <c r="H777" s="33">
        <v>3</v>
      </c>
      <c r="I777" s="34">
        <f t="shared" si="162"/>
        <v>5.9</v>
      </c>
      <c r="J777" s="34">
        <f t="shared" si="162"/>
        <v>5.78</v>
      </c>
      <c r="K777" s="34">
        <f t="shared" si="163"/>
        <v>35.04</v>
      </c>
      <c r="L777" s="35">
        <f t="shared" si="164"/>
        <v>35.04</v>
      </c>
      <c r="N777" s="37">
        <v>7.57</v>
      </c>
      <c r="O777" s="37">
        <v>7.42</v>
      </c>
    </row>
    <row r="778" spans="1:15" x14ac:dyDescent="0.25">
      <c r="A778" s="26" t="s">
        <v>1120</v>
      </c>
      <c r="B778" s="27" t="s">
        <v>31</v>
      </c>
      <c r="C778" s="28">
        <v>71441</v>
      </c>
      <c r="D778" s="29" t="s">
        <v>938</v>
      </c>
      <c r="E778" s="30" t="s">
        <v>27</v>
      </c>
      <c r="F778" s="32">
        <v>2</v>
      </c>
      <c r="G778" s="32">
        <v>1</v>
      </c>
      <c r="H778" s="33">
        <v>2</v>
      </c>
      <c r="I778" s="34">
        <f t="shared" si="162"/>
        <v>8.24</v>
      </c>
      <c r="J778" s="34">
        <f t="shared" si="162"/>
        <v>10.199999999999999</v>
      </c>
      <c r="K778" s="34">
        <f t="shared" si="163"/>
        <v>36.880000000000003</v>
      </c>
      <c r="L778" s="35">
        <f t="shared" si="164"/>
        <v>36.880000000000003</v>
      </c>
      <c r="N778" s="37">
        <v>10.57</v>
      </c>
      <c r="O778" s="37">
        <v>13.08</v>
      </c>
    </row>
    <row r="779" spans="1:15" x14ac:dyDescent="0.25">
      <c r="A779" s="26" t="s">
        <v>1121</v>
      </c>
      <c r="B779" s="27" t="s">
        <v>31</v>
      </c>
      <c r="C779" s="28">
        <v>71645</v>
      </c>
      <c r="D779" s="29" t="s">
        <v>1122</v>
      </c>
      <c r="E779" s="30" t="s">
        <v>27</v>
      </c>
      <c r="F779" s="32">
        <v>20</v>
      </c>
      <c r="G779" s="32">
        <v>1</v>
      </c>
      <c r="H779" s="33">
        <v>20</v>
      </c>
      <c r="I779" s="34">
        <f t="shared" si="162"/>
        <v>148.12</v>
      </c>
      <c r="J779" s="34">
        <f t="shared" si="162"/>
        <v>8.89</v>
      </c>
      <c r="K779" s="34">
        <f t="shared" si="163"/>
        <v>3140.2</v>
      </c>
      <c r="L779" s="35">
        <f t="shared" si="164"/>
        <v>3140.2</v>
      </c>
      <c r="N779" s="37">
        <v>189.9</v>
      </c>
      <c r="O779" s="37">
        <v>11.4</v>
      </c>
    </row>
    <row r="780" spans="1:15" ht="25.5" x14ac:dyDescent="0.25">
      <c r="A780" s="26" t="s">
        <v>1123</v>
      </c>
      <c r="B780" s="27" t="s">
        <v>129</v>
      </c>
      <c r="C780" s="28">
        <v>97610</v>
      </c>
      <c r="D780" s="29" t="s">
        <v>1124</v>
      </c>
      <c r="E780" s="30" t="s">
        <v>27</v>
      </c>
      <c r="F780" s="32">
        <v>40</v>
      </c>
      <c r="G780" s="32">
        <v>1</v>
      </c>
      <c r="H780" s="33">
        <v>40</v>
      </c>
      <c r="I780" s="34">
        <f t="shared" si="162"/>
        <v>9.0399999999999991</v>
      </c>
      <c r="J780" s="34">
        <f t="shared" si="162"/>
        <v>3.52</v>
      </c>
      <c r="K780" s="34">
        <f t="shared" si="163"/>
        <v>502.4</v>
      </c>
      <c r="L780" s="35">
        <f t="shared" si="164"/>
        <v>502.4</v>
      </c>
      <c r="N780" s="37">
        <v>11.6</v>
      </c>
      <c r="O780" s="37">
        <v>4.5199999999999996</v>
      </c>
    </row>
    <row r="781" spans="1:15" ht="25.5" x14ac:dyDescent="0.25">
      <c r="A781" s="26" t="s">
        <v>1125</v>
      </c>
      <c r="B781" s="27" t="s">
        <v>227</v>
      </c>
      <c r="C781" s="56" t="s">
        <v>455</v>
      </c>
      <c r="D781" s="29" t="s">
        <v>456</v>
      </c>
      <c r="E781" s="30" t="s">
        <v>27</v>
      </c>
      <c r="F781" s="32">
        <v>1</v>
      </c>
      <c r="G781" s="32">
        <v>1</v>
      </c>
      <c r="H781" s="33">
        <v>1</v>
      </c>
      <c r="I781" s="34">
        <f t="shared" si="162"/>
        <v>71.19</v>
      </c>
      <c r="J781" s="34">
        <f t="shared" si="162"/>
        <v>10.65</v>
      </c>
      <c r="K781" s="34">
        <f t="shared" si="163"/>
        <v>81.84</v>
      </c>
      <c r="L781" s="35">
        <f t="shared" si="164"/>
        <v>81.84</v>
      </c>
      <c r="N781" s="37">
        <v>91.28</v>
      </c>
      <c r="O781" s="37">
        <v>13.66</v>
      </c>
    </row>
    <row r="782" spans="1:15" ht="25.5" x14ac:dyDescent="0.25">
      <c r="A782" s="26" t="s">
        <v>1126</v>
      </c>
      <c r="B782" s="27" t="s">
        <v>129</v>
      </c>
      <c r="C782" s="28">
        <v>100903</v>
      </c>
      <c r="D782" s="29" t="s">
        <v>458</v>
      </c>
      <c r="E782" s="30" t="s">
        <v>27</v>
      </c>
      <c r="F782" s="32">
        <v>2</v>
      </c>
      <c r="G782" s="32">
        <v>1</v>
      </c>
      <c r="H782" s="33">
        <v>2</v>
      </c>
      <c r="I782" s="34">
        <f t="shared" si="162"/>
        <v>17.05</v>
      </c>
      <c r="J782" s="34">
        <f t="shared" si="162"/>
        <v>5.26</v>
      </c>
      <c r="K782" s="34">
        <f t="shared" si="163"/>
        <v>44.62</v>
      </c>
      <c r="L782" s="35">
        <f t="shared" si="164"/>
        <v>44.62</v>
      </c>
      <c r="N782" s="37">
        <v>21.86</v>
      </c>
      <c r="O782" s="37">
        <v>6.75</v>
      </c>
    </row>
    <row r="783" spans="1:15" ht="25.5" x14ac:dyDescent="0.25">
      <c r="A783" s="26" t="s">
        <v>1127</v>
      </c>
      <c r="B783" s="27" t="s">
        <v>129</v>
      </c>
      <c r="C783" s="28">
        <v>92004</v>
      </c>
      <c r="D783" s="29" t="s">
        <v>1128</v>
      </c>
      <c r="E783" s="30" t="s">
        <v>27</v>
      </c>
      <c r="F783" s="32">
        <v>4</v>
      </c>
      <c r="G783" s="32">
        <v>1</v>
      </c>
      <c r="H783" s="33">
        <v>4</v>
      </c>
      <c r="I783" s="34">
        <f t="shared" si="162"/>
        <v>20.170000000000002</v>
      </c>
      <c r="J783" s="34">
        <f t="shared" si="162"/>
        <v>19.350000000000001</v>
      </c>
      <c r="K783" s="34">
        <f t="shared" si="163"/>
        <v>158.08000000000001</v>
      </c>
      <c r="L783" s="35">
        <f t="shared" si="164"/>
        <v>158.08000000000001</v>
      </c>
      <c r="N783" s="37">
        <v>25.87</v>
      </c>
      <c r="O783" s="37">
        <v>24.82</v>
      </c>
    </row>
    <row r="784" spans="1:15" ht="25.5" x14ac:dyDescent="0.25">
      <c r="A784" s="26" t="s">
        <v>1129</v>
      </c>
      <c r="B784" s="27" t="s">
        <v>129</v>
      </c>
      <c r="C784" s="28">
        <v>91939</v>
      </c>
      <c r="D784" s="29" t="s">
        <v>943</v>
      </c>
      <c r="E784" s="30" t="s">
        <v>27</v>
      </c>
      <c r="F784" s="32">
        <v>10</v>
      </c>
      <c r="G784" s="32">
        <v>1</v>
      </c>
      <c r="H784" s="33">
        <v>10</v>
      </c>
      <c r="I784" s="34">
        <f t="shared" si="162"/>
        <v>6.54</v>
      </c>
      <c r="J784" s="34">
        <f t="shared" si="162"/>
        <v>15.34</v>
      </c>
      <c r="K784" s="34">
        <f t="shared" si="163"/>
        <v>218.8</v>
      </c>
      <c r="L784" s="35">
        <f t="shared" si="164"/>
        <v>218.8</v>
      </c>
      <c r="N784" s="37">
        <v>8.39</v>
      </c>
      <c r="O784" s="37">
        <v>19.670000000000002</v>
      </c>
    </row>
    <row r="785" spans="1:15" x14ac:dyDescent="0.25">
      <c r="A785" s="26" t="s">
        <v>1130</v>
      </c>
      <c r="B785" s="27" t="s">
        <v>31</v>
      </c>
      <c r="C785" s="28">
        <v>72397</v>
      </c>
      <c r="D785" s="29" t="s">
        <v>1131</v>
      </c>
      <c r="E785" s="30" t="s">
        <v>27</v>
      </c>
      <c r="F785" s="32">
        <v>10</v>
      </c>
      <c r="G785" s="32">
        <v>1</v>
      </c>
      <c r="H785" s="33">
        <v>10</v>
      </c>
      <c r="I785" s="34">
        <f t="shared" si="162"/>
        <v>2.66</v>
      </c>
      <c r="J785" s="34">
        <f t="shared" si="162"/>
        <v>0.82</v>
      </c>
      <c r="K785" s="34">
        <f t="shared" si="163"/>
        <v>34.799999999999997</v>
      </c>
      <c r="L785" s="35">
        <f t="shared" si="164"/>
        <v>34.799999999999997</v>
      </c>
      <c r="N785" s="37">
        <v>3.42</v>
      </c>
      <c r="O785" s="37">
        <v>1.06</v>
      </c>
    </row>
    <row r="786" spans="1:15" ht="25.5" x14ac:dyDescent="0.25">
      <c r="A786" s="26" t="s">
        <v>1132</v>
      </c>
      <c r="B786" s="27" t="s">
        <v>31</v>
      </c>
      <c r="C786" s="28">
        <v>71043</v>
      </c>
      <c r="D786" s="29" t="s">
        <v>1133</v>
      </c>
      <c r="E786" s="30" t="s">
        <v>27</v>
      </c>
      <c r="F786" s="32">
        <v>10</v>
      </c>
      <c r="G786" s="32">
        <v>1</v>
      </c>
      <c r="H786" s="33">
        <v>10</v>
      </c>
      <c r="I786" s="34">
        <f t="shared" si="162"/>
        <v>3.07</v>
      </c>
      <c r="J786" s="34">
        <f t="shared" si="162"/>
        <v>7.99</v>
      </c>
      <c r="K786" s="34">
        <f t="shared" si="163"/>
        <v>110.6</v>
      </c>
      <c r="L786" s="35">
        <f t="shared" si="164"/>
        <v>110.6</v>
      </c>
      <c r="N786" s="37">
        <v>3.94</v>
      </c>
      <c r="O786" s="37">
        <v>10.25</v>
      </c>
    </row>
    <row r="787" spans="1:15" x14ac:dyDescent="0.2">
      <c r="A787" s="20" t="s">
        <v>1134</v>
      </c>
      <c r="B787" s="21"/>
      <c r="C787" s="21"/>
      <c r="D787" s="22" t="s">
        <v>465</v>
      </c>
      <c r="E787" s="21"/>
      <c r="F787" s="21"/>
      <c r="G787" s="21"/>
      <c r="H787" s="21"/>
      <c r="I787" s="23"/>
      <c r="J787" s="23"/>
      <c r="K787" s="24">
        <f>TRUNC(SUM(K788,K821,K854,K887),2)</f>
        <v>25912.54</v>
      </c>
      <c r="L787" s="25">
        <f>TRUNC(SUM(L788,L821,L854,L887),2)</f>
        <v>25912.54</v>
      </c>
      <c r="N787" s="46"/>
      <c r="O787" s="46"/>
    </row>
    <row r="788" spans="1:15" ht="13.5" x14ac:dyDescent="0.2">
      <c r="A788" s="49" t="s">
        <v>1135</v>
      </c>
      <c r="B788" s="50"/>
      <c r="C788" s="50"/>
      <c r="D788" s="51" t="s">
        <v>467</v>
      </c>
      <c r="E788" s="50"/>
      <c r="F788" s="50"/>
      <c r="G788" s="50"/>
      <c r="H788" s="50"/>
      <c r="I788" s="52"/>
      <c r="J788" s="52"/>
      <c r="K788" s="53">
        <f>TRUNC(SUM(K789,K804,K813,K817),2)</f>
        <v>15847.3</v>
      </c>
      <c r="L788" s="54">
        <f>TRUNC(SUM(L789,L804,L813,L817),2)</f>
        <v>15847.3</v>
      </c>
      <c r="N788" s="46"/>
      <c r="O788" s="46"/>
    </row>
    <row r="789" spans="1:15" x14ac:dyDescent="0.2">
      <c r="A789" s="58" t="s">
        <v>1136</v>
      </c>
      <c r="B789" s="59"/>
      <c r="C789" s="59"/>
      <c r="D789" s="60" t="s">
        <v>1137</v>
      </c>
      <c r="E789" s="59"/>
      <c r="F789" s="59"/>
      <c r="G789" s="59"/>
      <c r="H789" s="59"/>
      <c r="I789" s="61"/>
      <c r="J789" s="61"/>
      <c r="K789" s="62">
        <f>TRUNC(SUM(K790:K803),2)</f>
        <v>9836.44</v>
      </c>
      <c r="L789" s="63">
        <f>TRUNC(SUM(L790:L803),2)</f>
        <v>9836.44</v>
      </c>
      <c r="N789" s="46"/>
      <c r="O789" s="46"/>
    </row>
    <row r="790" spans="1:15" ht="25.5" x14ac:dyDescent="0.25">
      <c r="A790" s="38" t="s">
        <v>1138</v>
      </c>
      <c r="B790" s="39" t="s">
        <v>129</v>
      </c>
      <c r="C790" s="40">
        <v>95471</v>
      </c>
      <c r="D790" s="29" t="s">
        <v>1139</v>
      </c>
      <c r="E790" s="41" t="s">
        <v>27</v>
      </c>
      <c r="F790" s="43">
        <v>2</v>
      </c>
      <c r="G790" s="43">
        <v>1</v>
      </c>
      <c r="H790" s="44">
        <v>2</v>
      </c>
      <c r="I790" s="34">
        <f t="shared" ref="I790:J803" si="165">TRUNC((N790*$O$9),2)</f>
        <v>628.5</v>
      </c>
      <c r="J790" s="34">
        <f t="shared" si="165"/>
        <v>24.64</v>
      </c>
      <c r="K790" s="34">
        <f t="shared" ref="K790:K803" si="166">TRUNC(F790*($I790+$J790),2)</f>
        <v>1306.28</v>
      </c>
      <c r="L790" s="35">
        <f t="shared" ref="L790:L803" si="167">TRUNC(H790*($I790+$J790),2)</f>
        <v>1306.28</v>
      </c>
      <c r="N790" s="45">
        <v>805.78</v>
      </c>
      <c r="O790" s="45">
        <v>31.59</v>
      </c>
    </row>
    <row r="791" spans="1:15" ht="25.5" x14ac:dyDescent="0.25">
      <c r="A791" s="26" t="s">
        <v>1140</v>
      </c>
      <c r="B791" s="27" t="s">
        <v>129</v>
      </c>
      <c r="C791" s="28">
        <v>95469</v>
      </c>
      <c r="D791" s="29" t="s">
        <v>1141</v>
      </c>
      <c r="E791" s="30" t="s">
        <v>27</v>
      </c>
      <c r="F791" s="32">
        <v>6</v>
      </c>
      <c r="G791" s="32">
        <v>1</v>
      </c>
      <c r="H791" s="33">
        <v>6</v>
      </c>
      <c r="I791" s="34">
        <f t="shared" si="165"/>
        <v>236.46</v>
      </c>
      <c r="J791" s="34">
        <f t="shared" si="165"/>
        <v>11.72</v>
      </c>
      <c r="K791" s="34">
        <f t="shared" si="166"/>
        <v>1489.08</v>
      </c>
      <c r="L791" s="35">
        <f t="shared" si="167"/>
        <v>1489.08</v>
      </c>
      <c r="N791" s="37">
        <v>303.16000000000003</v>
      </c>
      <c r="O791" s="37">
        <v>15.03</v>
      </c>
    </row>
    <row r="792" spans="1:15" ht="25.5" x14ac:dyDescent="0.25">
      <c r="A792" s="26" t="s">
        <v>1142</v>
      </c>
      <c r="B792" s="27" t="s">
        <v>31</v>
      </c>
      <c r="C792" s="28">
        <v>80517</v>
      </c>
      <c r="D792" s="29" t="s">
        <v>1143</v>
      </c>
      <c r="E792" s="30" t="s">
        <v>27</v>
      </c>
      <c r="F792" s="32">
        <v>6</v>
      </c>
      <c r="G792" s="32">
        <v>1</v>
      </c>
      <c r="H792" s="33">
        <v>6</v>
      </c>
      <c r="I792" s="34">
        <f t="shared" si="165"/>
        <v>229.14</v>
      </c>
      <c r="J792" s="34">
        <f t="shared" si="165"/>
        <v>44.87</v>
      </c>
      <c r="K792" s="34">
        <f t="shared" si="166"/>
        <v>1644.06</v>
      </c>
      <c r="L792" s="35">
        <f t="shared" si="167"/>
        <v>1644.06</v>
      </c>
      <c r="N792" s="37">
        <v>293.77</v>
      </c>
      <c r="O792" s="37">
        <v>57.53</v>
      </c>
    </row>
    <row r="793" spans="1:15" x14ac:dyDescent="0.25">
      <c r="A793" s="26" t="s">
        <v>1144</v>
      </c>
      <c r="B793" s="27" t="s">
        <v>31</v>
      </c>
      <c r="C793" s="28">
        <v>80519</v>
      </c>
      <c r="D793" s="29" t="s">
        <v>1145</v>
      </c>
      <c r="E793" s="30" t="s">
        <v>27</v>
      </c>
      <c r="F793" s="32">
        <v>2</v>
      </c>
      <c r="G793" s="32">
        <v>1</v>
      </c>
      <c r="H793" s="33">
        <v>2</v>
      </c>
      <c r="I793" s="34">
        <f t="shared" si="165"/>
        <v>332.13</v>
      </c>
      <c r="J793" s="34">
        <f t="shared" si="165"/>
        <v>44.87</v>
      </c>
      <c r="K793" s="34">
        <f t="shared" si="166"/>
        <v>754</v>
      </c>
      <c r="L793" s="35">
        <f t="shared" si="167"/>
        <v>754</v>
      </c>
      <c r="N793" s="37">
        <v>425.81</v>
      </c>
      <c r="O793" s="37">
        <v>57.53</v>
      </c>
    </row>
    <row r="794" spans="1:15" x14ac:dyDescent="0.25">
      <c r="A794" s="26" t="s">
        <v>1146</v>
      </c>
      <c r="B794" s="27" t="s">
        <v>31</v>
      </c>
      <c r="C794" s="28">
        <v>80520</v>
      </c>
      <c r="D794" s="29" t="s">
        <v>1147</v>
      </c>
      <c r="E794" s="30" t="s">
        <v>348</v>
      </c>
      <c r="F794" s="32">
        <v>8</v>
      </c>
      <c r="G794" s="32">
        <v>1</v>
      </c>
      <c r="H794" s="33">
        <v>8</v>
      </c>
      <c r="I794" s="34">
        <f t="shared" si="165"/>
        <v>3.33</v>
      </c>
      <c r="J794" s="34">
        <f t="shared" si="165"/>
        <v>5.51</v>
      </c>
      <c r="K794" s="34">
        <f t="shared" si="166"/>
        <v>70.72</v>
      </c>
      <c r="L794" s="35">
        <f t="shared" si="167"/>
        <v>70.72</v>
      </c>
      <c r="N794" s="37">
        <v>4.28</v>
      </c>
      <c r="O794" s="37">
        <v>7.07</v>
      </c>
    </row>
    <row r="795" spans="1:15" x14ac:dyDescent="0.25">
      <c r="A795" s="26" t="s">
        <v>1148</v>
      </c>
      <c r="B795" s="27" t="s">
        <v>31</v>
      </c>
      <c r="C795" s="28">
        <v>80513</v>
      </c>
      <c r="D795" s="29" t="s">
        <v>1149</v>
      </c>
      <c r="E795" s="30" t="s">
        <v>27</v>
      </c>
      <c r="F795" s="32">
        <v>8</v>
      </c>
      <c r="G795" s="32">
        <v>1</v>
      </c>
      <c r="H795" s="33">
        <v>8</v>
      </c>
      <c r="I795" s="34">
        <f t="shared" si="165"/>
        <v>8.89</v>
      </c>
      <c r="J795" s="34">
        <f t="shared" si="165"/>
        <v>8.82</v>
      </c>
      <c r="K795" s="34">
        <f t="shared" si="166"/>
        <v>141.68</v>
      </c>
      <c r="L795" s="35">
        <f t="shared" si="167"/>
        <v>141.68</v>
      </c>
      <c r="N795" s="37">
        <v>11.4</v>
      </c>
      <c r="O795" s="37">
        <v>11.31</v>
      </c>
    </row>
    <row r="796" spans="1:15" x14ac:dyDescent="0.25">
      <c r="A796" s="26" t="s">
        <v>1150</v>
      </c>
      <c r="B796" s="27" t="s">
        <v>31</v>
      </c>
      <c r="C796" s="28">
        <v>80514</v>
      </c>
      <c r="D796" s="29" t="s">
        <v>1151</v>
      </c>
      <c r="E796" s="30" t="s">
        <v>27</v>
      </c>
      <c r="F796" s="32">
        <v>8</v>
      </c>
      <c r="G796" s="32">
        <v>1</v>
      </c>
      <c r="H796" s="33">
        <v>8</v>
      </c>
      <c r="I796" s="34">
        <f t="shared" si="165"/>
        <v>27.41</v>
      </c>
      <c r="J796" s="34">
        <f t="shared" si="165"/>
        <v>3.86</v>
      </c>
      <c r="K796" s="34">
        <f t="shared" si="166"/>
        <v>250.16</v>
      </c>
      <c r="L796" s="35">
        <f t="shared" si="167"/>
        <v>250.16</v>
      </c>
      <c r="N796" s="37">
        <v>35.15</v>
      </c>
      <c r="O796" s="37">
        <v>4.95</v>
      </c>
    </row>
    <row r="797" spans="1:15" x14ac:dyDescent="0.25">
      <c r="A797" s="26" t="s">
        <v>1152</v>
      </c>
      <c r="B797" s="27" t="s">
        <v>31</v>
      </c>
      <c r="C797" s="28">
        <v>80510</v>
      </c>
      <c r="D797" s="29" t="s">
        <v>1153</v>
      </c>
      <c r="E797" s="30" t="s">
        <v>27</v>
      </c>
      <c r="F797" s="32">
        <v>8</v>
      </c>
      <c r="G797" s="32">
        <v>1</v>
      </c>
      <c r="H797" s="33">
        <v>8</v>
      </c>
      <c r="I797" s="34">
        <f t="shared" si="165"/>
        <v>9.74</v>
      </c>
      <c r="J797" s="34">
        <f t="shared" si="165"/>
        <v>4.13</v>
      </c>
      <c r="K797" s="34">
        <f t="shared" si="166"/>
        <v>110.96</v>
      </c>
      <c r="L797" s="35">
        <f t="shared" si="167"/>
        <v>110.96</v>
      </c>
      <c r="N797" s="37">
        <v>12.49</v>
      </c>
      <c r="O797" s="37">
        <v>5.3</v>
      </c>
    </row>
    <row r="798" spans="1:15" ht="25.5" x14ac:dyDescent="0.25">
      <c r="A798" s="26" t="s">
        <v>1154</v>
      </c>
      <c r="B798" s="27" t="s">
        <v>31</v>
      </c>
      <c r="C798" s="28">
        <v>80526</v>
      </c>
      <c r="D798" s="29" t="s">
        <v>1155</v>
      </c>
      <c r="E798" s="30" t="s">
        <v>27</v>
      </c>
      <c r="F798" s="32">
        <v>8</v>
      </c>
      <c r="G798" s="32">
        <v>1</v>
      </c>
      <c r="H798" s="33">
        <v>8</v>
      </c>
      <c r="I798" s="34">
        <f t="shared" si="165"/>
        <v>122.67</v>
      </c>
      <c r="J798" s="34">
        <f t="shared" si="165"/>
        <v>4.13</v>
      </c>
      <c r="K798" s="34">
        <f t="shared" si="166"/>
        <v>1014.4</v>
      </c>
      <c r="L798" s="35">
        <f t="shared" si="167"/>
        <v>1014.4</v>
      </c>
      <c r="N798" s="37">
        <v>157.27000000000001</v>
      </c>
      <c r="O798" s="37">
        <v>5.3</v>
      </c>
    </row>
    <row r="799" spans="1:15" x14ac:dyDescent="0.25">
      <c r="A799" s="26" t="s">
        <v>1156</v>
      </c>
      <c r="B799" s="27" t="s">
        <v>129</v>
      </c>
      <c r="C799" s="28">
        <v>95544</v>
      </c>
      <c r="D799" s="29" t="s">
        <v>1157</v>
      </c>
      <c r="E799" s="30" t="s">
        <v>27</v>
      </c>
      <c r="F799" s="32">
        <v>8</v>
      </c>
      <c r="G799" s="32">
        <v>1</v>
      </c>
      <c r="H799" s="33">
        <v>8</v>
      </c>
      <c r="I799" s="34">
        <f t="shared" si="165"/>
        <v>17.93</v>
      </c>
      <c r="J799" s="34">
        <f t="shared" si="165"/>
        <v>6.2</v>
      </c>
      <c r="K799" s="34">
        <f t="shared" si="166"/>
        <v>193.04</v>
      </c>
      <c r="L799" s="35">
        <f t="shared" si="167"/>
        <v>193.04</v>
      </c>
      <c r="N799" s="37">
        <v>22.99</v>
      </c>
      <c r="O799" s="37">
        <v>7.96</v>
      </c>
    </row>
    <row r="800" spans="1:15" x14ac:dyDescent="0.25">
      <c r="A800" s="26" t="s">
        <v>1158</v>
      </c>
      <c r="B800" s="27" t="s">
        <v>227</v>
      </c>
      <c r="C800" s="56" t="s">
        <v>1159</v>
      </c>
      <c r="D800" s="29" t="s">
        <v>1160</v>
      </c>
      <c r="E800" s="30" t="s">
        <v>27</v>
      </c>
      <c r="F800" s="32">
        <v>8</v>
      </c>
      <c r="G800" s="32">
        <v>1</v>
      </c>
      <c r="H800" s="33">
        <v>8</v>
      </c>
      <c r="I800" s="34">
        <f t="shared" si="165"/>
        <v>77.430000000000007</v>
      </c>
      <c r="J800" s="34">
        <f t="shared" si="165"/>
        <v>5.51</v>
      </c>
      <c r="K800" s="34">
        <f t="shared" si="166"/>
        <v>663.52</v>
      </c>
      <c r="L800" s="35">
        <f t="shared" si="167"/>
        <v>663.52</v>
      </c>
      <c r="N800" s="37">
        <v>99.27</v>
      </c>
      <c r="O800" s="37">
        <v>7.07</v>
      </c>
    </row>
    <row r="801" spans="1:15" x14ac:dyDescent="0.25">
      <c r="A801" s="26" t="s">
        <v>1161</v>
      </c>
      <c r="B801" s="27" t="s">
        <v>227</v>
      </c>
      <c r="C801" s="56" t="s">
        <v>563</v>
      </c>
      <c r="D801" s="29" t="s">
        <v>564</v>
      </c>
      <c r="E801" s="30" t="s">
        <v>27</v>
      </c>
      <c r="F801" s="32">
        <v>6</v>
      </c>
      <c r="G801" s="32">
        <v>1</v>
      </c>
      <c r="H801" s="33">
        <v>6</v>
      </c>
      <c r="I801" s="34">
        <f t="shared" si="165"/>
        <v>30.93</v>
      </c>
      <c r="J801" s="34">
        <f t="shared" si="165"/>
        <v>4.68</v>
      </c>
      <c r="K801" s="34">
        <f t="shared" si="166"/>
        <v>213.66</v>
      </c>
      <c r="L801" s="35">
        <f t="shared" si="167"/>
        <v>213.66</v>
      </c>
      <c r="N801" s="37">
        <v>39.659999999999997</v>
      </c>
      <c r="O801" s="37">
        <v>6.01</v>
      </c>
    </row>
    <row r="802" spans="1:15" ht="25.5" x14ac:dyDescent="0.25">
      <c r="A802" s="26" t="s">
        <v>1162</v>
      </c>
      <c r="B802" s="27" t="s">
        <v>227</v>
      </c>
      <c r="C802" s="56" t="s">
        <v>560</v>
      </c>
      <c r="D802" s="29" t="s">
        <v>561</v>
      </c>
      <c r="E802" s="30" t="s">
        <v>27</v>
      </c>
      <c r="F802" s="32">
        <v>4</v>
      </c>
      <c r="G802" s="32">
        <v>1</v>
      </c>
      <c r="H802" s="33">
        <v>4</v>
      </c>
      <c r="I802" s="34">
        <f t="shared" si="165"/>
        <v>69.09</v>
      </c>
      <c r="J802" s="34">
        <f t="shared" si="165"/>
        <v>6.89</v>
      </c>
      <c r="K802" s="34">
        <f t="shared" si="166"/>
        <v>303.92</v>
      </c>
      <c r="L802" s="35">
        <f t="shared" si="167"/>
        <v>303.92</v>
      </c>
      <c r="N802" s="37">
        <v>88.58</v>
      </c>
      <c r="O802" s="37">
        <v>8.84</v>
      </c>
    </row>
    <row r="803" spans="1:15" ht="25.5" x14ac:dyDescent="0.25">
      <c r="A803" s="26" t="s">
        <v>1163</v>
      </c>
      <c r="B803" s="27" t="s">
        <v>129</v>
      </c>
      <c r="C803" s="28">
        <v>100875</v>
      </c>
      <c r="D803" s="29" t="s">
        <v>1164</v>
      </c>
      <c r="E803" s="30" t="s">
        <v>27</v>
      </c>
      <c r="F803" s="32">
        <v>2</v>
      </c>
      <c r="G803" s="32">
        <v>1</v>
      </c>
      <c r="H803" s="33">
        <v>2</v>
      </c>
      <c r="I803" s="34">
        <f t="shared" si="165"/>
        <v>815.63</v>
      </c>
      <c r="J803" s="34">
        <f t="shared" si="165"/>
        <v>24.85</v>
      </c>
      <c r="K803" s="34">
        <f t="shared" si="166"/>
        <v>1680.96</v>
      </c>
      <c r="L803" s="35">
        <f t="shared" si="167"/>
        <v>1680.96</v>
      </c>
      <c r="N803" s="36">
        <v>1045.68</v>
      </c>
      <c r="O803" s="37">
        <v>31.86</v>
      </c>
    </row>
    <row r="804" spans="1:15" x14ac:dyDescent="0.2">
      <c r="A804" s="58" t="s">
        <v>1165</v>
      </c>
      <c r="B804" s="59"/>
      <c r="C804" s="59"/>
      <c r="D804" s="60" t="s">
        <v>475</v>
      </c>
      <c r="E804" s="59"/>
      <c r="F804" s="59"/>
      <c r="G804" s="59"/>
      <c r="H804" s="59"/>
      <c r="I804" s="61"/>
      <c r="J804" s="61"/>
      <c r="K804" s="62">
        <f>TRUNC(SUM(K805:K812),2)</f>
        <v>2892.8</v>
      </c>
      <c r="L804" s="63">
        <f>TRUNC(SUM(L805:L812),2)</f>
        <v>2892.8</v>
      </c>
      <c r="N804" s="46"/>
      <c r="O804" s="46"/>
    </row>
    <row r="805" spans="1:15" x14ac:dyDescent="0.25">
      <c r="A805" s="26" t="s">
        <v>1166</v>
      </c>
      <c r="B805" s="27" t="s">
        <v>31</v>
      </c>
      <c r="C805" s="28">
        <v>80542</v>
      </c>
      <c r="D805" s="29" t="s">
        <v>1167</v>
      </c>
      <c r="E805" s="30" t="s">
        <v>27</v>
      </c>
      <c r="F805" s="32">
        <v>2</v>
      </c>
      <c r="G805" s="32">
        <v>1</v>
      </c>
      <c r="H805" s="33">
        <v>2</v>
      </c>
      <c r="I805" s="34">
        <f t="shared" ref="I805:J812" si="168">TRUNC((N805*$O$9),2)</f>
        <v>71.680000000000007</v>
      </c>
      <c r="J805" s="34">
        <f t="shared" si="168"/>
        <v>45.2</v>
      </c>
      <c r="K805" s="34">
        <f t="shared" ref="K805:K812" si="169">TRUNC(F805*($I805+$J805),2)</f>
        <v>233.76</v>
      </c>
      <c r="L805" s="35">
        <f t="shared" ref="L805:L812" si="170">TRUNC(H805*($I805+$J805),2)</f>
        <v>233.76</v>
      </c>
      <c r="N805" s="37">
        <v>91.9</v>
      </c>
      <c r="O805" s="37">
        <v>57.96</v>
      </c>
    </row>
    <row r="806" spans="1:15" x14ac:dyDescent="0.25">
      <c r="A806" s="26" t="s">
        <v>1168</v>
      </c>
      <c r="B806" s="27" t="s">
        <v>31</v>
      </c>
      <c r="C806" s="28">
        <v>80550</v>
      </c>
      <c r="D806" s="29" t="s">
        <v>1169</v>
      </c>
      <c r="E806" s="30" t="s">
        <v>1170</v>
      </c>
      <c r="F806" s="32">
        <v>6</v>
      </c>
      <c r="G806" s="32">
        <v>1</v>
      </c>
      <c r="H806" s="33">
        <v>6</v>
      </c>
      <c r="I806" s="34">
        <f t="shared" si="168"/>
        <v>3.08</v>
      </c>
      <c r="J806" s="34">
        <f t="shared" si="168"/>
        <v>4.13</v>
      </c>
      <c r="K806" s="34">
        <f t="shared" si="169"/>
        <v>43.26</v>
      </c>
      <c r="L806" s="35">
        <f t="shared" si="170"/>
        <v>43.26</v>
      </c>
      <c r="N806" s="37">
        <v>3.95</v>
      </c>
      <c r="O806" s="37">
        <v>5.3</v>
      </c>
    </row>
    <row r="807" spans="1:15" x14ac:dyDescent="0.25">
      <c r="A807" s="26" t="s">
        <v>1171</v>
      </c>
      <c r="B807" s="27" t="s">
        <v>31</v>
      </c>
      <c r="C807" s="28">
        <v>80555</v>
      </c>
      <c r="D807" s="29" t="s">
        <v>1172</v>
      </c>
      <c r="E807" s="30" t="s">
        <v>27</v>
      </c>
      <c r="F807" s="32">
        <v>6</v>
      </c>
      <c r="G807" s="32">
        <v>1</v>
      </c>
      <c r="H807" s="33">
        <v>6</v>
      </c>
      <c r="I807" s="34">
        <f t="shared" si="168"/>
        <v>39.25</v>
      </c>
      <c r="J807" s="34">
        <f t="shared" si="168"/>
        <v>6.89</v>
      </c>
      <c r="K807" s="34">
        <f t="shared" si="169"/>
        <v>276.83999999999997</v>
      </c>
      <c r="L807" s="35">
        <f t="shared" si="170"/>
        <v>276.83999999999997</v>
      </c>
      <c r="N807" s="37">
        <v>50.33</v>
      </c>
      <c r="O807" s="37">
        <v>8.84</v>
      </c>
    </row>
    <row r="808" spans="1:15" x14ac:dyDescent="0.25">
      <c r="A808" s="26" t="s">
        <v>1173</v>
      </c>
      <c r="B808" s="27" t="s">
        <v>129</v>
      </c>
      <c r="C808" s="28">
        <v>86883</v>
      </c>
      <c r="D808" s="29" t="s">
        <v>481</v>
      </c>
      <c r="E808" s="30" t="s">
        <v>27</v>
      </c>
      <c r="F808" s="32">
        <v>6</v>
      </c>
      <c r="G808" s="32">
        <v>1</v>
      </c>
      <c r="H808" s="33">
        <v>6</v>
      </c>
      <c r="I808" s="34">
        <f t="shared" si="168"/>
        <v>6.8</v>
      </c>
      <c r="J808" s="34">
        <f t="shared" si="168"/>
        <v>1.65</v>
      </c>
      <c r="K808" s="34">
        <f t="shared" si="169"/>
        <v>50.7</v>
      </c>
      <c r="L808" s="35">
        <f t="shared" si="170"/>
        <v>50.7</v>
      </c>
      <c r="N808" s="37">
        <v>8.73</v>
      </c>
      <c r="O808" s="37">
        <v>2.12</v>
      </c>
    </row>
    <row r="809" spans="1:15" ht="25.5" x14ac:dyDescent="0.25">
      <c r="A809" s="26" t="s">
        <v>1174</v>
      </c>
      <c r="B809" s="27" t="s">
        <v>31</v>
      </c>
      <c r="C809" s="28">
        <v>80573</v>
      </c>
      <c r="D809" s="29" t="s">
        <v>1175</v>
      </c>
      <c r="E809" s="30" t="s">
        <v>27</v>
      </c>
      <c r="F809" s="32">
        <v>2</v>
      </c>
      <c r="G809" s="32">
        <v>1</v>
      </c>
      <c r="H809" s="33">
        <v>2</v>
      </c>
      <c r="I809" s="34">
        <f t="shared" si="168"/>
        <v>594.47</v>
      </c>
      <c r="J809" s="34">
        <f t="shared" si="168"/>
        <v>5.51</v>
      </c>
      <c r="K809" s="34">
        <f t="shared" si="169"/>
        <v>1199.96</v>
      </c>
      <c r="L809" s="35">
        <f t="shared" si="170"/>
        <v>1199.96</v>
      </c>
      <c r="N809" s="37">
        <v>762.15</v>
      </c>
      <c r="O809" s="37">
        <v>7.07</v>
      </c>
    </row>
    <row r="810" spans="1:15" ht="25.5" x14ac:dyDescent="0.25">
      <c r="A810" s="26" t="s">
        <v>1176</v>
      </c>
      <c r="B810" s="27" t="s">
        <v>31</v>
      </c>
      <c r="C810" s="28">
        <v>80572</v>
      </c>
      <c r="D810" s="29" t="s">
        <v>483</v>
      </c>
      <c r="E810" s="30" t="s">
        <v>27</v>
      </c>
      <c r="F810" s="32">
        <v>4</v>
      </c>
      <c r="G810" s="32">
        <v>1</v>
      </c>
      <c r="H810" s="33">
        <v>4</v>
      </c>
      <c r="I810" s="34">
        <f t="shared" si="168"/>
        <v>104.54</v>
      </c>
      <c r="J810" s="34">
        <f t="shared" si="168"/>
        <v>5.51</v>
      </c>
      <c r="K810" s="34">
        <f t="shared" si="169"/>
        <v>440.2</v>
      </c>
      <c r="L810" s="35">
        <f t="shared" si="170"/>
        <v>440.2</v>
      </c>
      <c r="N810" s="37">
        <v>134.03</v>
      </c>
      <c r="O810" s="37">
        <v>7.07</v>
      </c>
    </row>
    <row r="811" spans="1:15" x14ac:dyDescent="0.25">
      <c r="A811" s="26" t="s">
        <v>1177</v>
      </c>
      <c r="B811" s="27" t="s">
        <v>31</v>
      </c>
      <c r="C811" s="28">
        <v>80580</v>
      </c>
      <c r="D811" s="29" t="s">
        <v>489</v>
      </c>
      <c r="E811" s="30" t="s">
        <v>27</v>
      </c>
      <c r="F811" s="32">
        <v>6</v>
      </c>
      <c r="G811" s="32">
        <v>1</v>
      </c>
      <c r="H811" s="33">
        <v>6</v>
      </c>
      <c r="I811" s="34">
        <f t="shared" si="168"/>
        <v>50.73</v>
      </c>
      <c r="J811" s="34">
        <f t="shared" si="168"/>
        <v>4.13</v>
      </c>
      <c r="K811" s="34">
        <f t="shared" si="169"/>
        <v>329.16</v>
      </c>
      <c r="L811" s="35">
        <f t="shared" si="170"/>
        <v>329.16</v>
      </c>
      <c r="N811" s="37">
        <v>65.040000000000006</v>
      </c>
      <c r="O811" s="37">
        <v>5.3</v>
      </c>
    </row>
    <row r="812" spans="1:15" x14ac:dyDescent="0.25">
      <c r="A812" s="26" t="s">
        <v>1178</v>
      </c>
      <c r="B812" s="27" t="s">
        <v>31</v>
      </c>
      <c r="C812" s="28">
        <v>80587</v>
      </c>
      <c r="D812" s="29" t="s">
        <v>477</v>
      </c>
      <c r="E812" s="30" t="s">
        <v>27</v>
      </c>
      <c r="F812" s="32">
        <v>4</v>
      </c>
      <c r="G812" s="32">
        <v>1</v>
      </c>
      <c r="H812" s="33">
        <v>4</v>
      </c>
      <c r="I812" s="34">
        <f t="shared" si="168"/>
        <v>68.989999999999995</v>
      </c>
      <c r="J812" s="34">
        <f t="shared" si="168"/>
        <v>10.74</v>
      </c>
      <c r="K812" s="34">
        <f t="shared" si="169"/>
        <v>318.92</v>
      </c>
      <c r="L812" s="35">
        <f t="shared" si="170"/>
        <v>318.92</v>
      </c>
      <c r="N812" s="37">
        <v>88.46</v>
      </c>
      <c r="O812" s="37">
        <v>13.78</v>
      </c>
    </row>
    <row r="813" spans="1:15" x14ac:dyDescent="0.2">
      <c r="A813" s="58" t="s">
        <v>1179</v>
      </c>
      <c r="B813" s="59"/>
      <c r="C813" s="59"/>
      <c r="D813" s="60" t="s">
        <v>1180</v>
      </c>
      <c r="E813" s="59"/>
      <c r="F813" s="59"/>
      <c r="G813" s="59"/>
      <c r="H813" s="59"/>
      <c r="I813" s="61"/>
      <c r="J813" s="61"/>
      <c r="K813" s="62">
        <f>TRUNC(SUM(K814:K816),2)</f>
        <v>1722.96</v>
      </c>
      <c r="L813" s="63">
        <f>TRUNC(SUM(L814:L816),2)</f>
        <v>1722.96</v>
      </c>
      <c r="N813" s="46"/>
      <c r="O813" s="46"/>
    </row>
    <row r="814" spans="1:15" x14ac:dyDescent="0.25">
      <c r="A814" s="26" t="s">
        <v>1181</v>
      </c>
      <c r="B814" s="27" t="s">
        <v>31</v>
      </c>
      <c r="C814" s="28">
        <v>80721</v>
      </c>
      <c r="D814" s="29" t="s">
        <v>1182</v>
      </c>
      <c r="E814" s="30" t="s">
        <v>27</v>
      </c>
      <c r="F814" s="32">
        <v>12</v>
      </c>
      <c r="G814" s="32">
        <v>1</v>
      </c>
      <c r="H814" s="33">
        <v>12</v>
      </c>
      <c r="I814" s="34">
        <f t="shared" ref="I814:J816" si="171">TRUNC((N814*$O$9),2)</f>
        <v>67.39</v>
      </c>
      <c r="J814" s="34">
        <f t="shared" si="171"/>
        <v>13.78</v>
      </c>
      <c r="K814" s="34">
        <f>TRUNC(F814*($I814+$J814),2)</f>
        <v>974.04</v>
      </c>
      <c r="L814" s="35">
        <f>TRUNC(H814*($I814+$J814),2)</f>
        <v>974.04</v>
      </c>
      <c r="N814" s="37">
        <v>86.4</v>
      </c>
      <c r="O814" s="37">
        <v>17.670000000000002</v>
      </c>
    </row>
    <row r="815" spans="1:15" x14ac:dyDescent="0.25">
      <c r="A815" s="26" t="s">
        <v>1183</v>
      </c>
      <c r="B815" s="27" t="s">
        <v>31</v>
      </c>
      <c r="C815" s="28">
        <v>80732</v>
      </c>
      <c r="D815" s="29" t="s">
        <v>1184</v>
      </c>
      <c r="E815" s="30" t="s">
        <v>27</v>
      </c>
      <c r="F815" s="32">
        <v>12</v>
      </c>
      <c r="G815" s="32">
        <v>1</v>
      </c>
      <c r="H815" s="33">
        <v>12</v>
      </c>
      <c r="I815" s="34">
        <f t="shared" si="171"/>
        <v>25.66</v>
      </c>
      <c r="J815" s="34">
        <f t="shared" si="171"/>
        <v>9.64</v>
      </c>
      <c r="K815" s="34">
        <f>TRUNC(F815*($I815+$J815),2)</f>
        <v>423.6</v>
      </c>
      <c r="L815" s="35">
        <f>TRUNC(H815*($I815+$J815),2)</f>
        <v>423.6</v>
      </c>
      <c r="N815" s="37">
        <v>32.9</v>
      </c>
      <c r="O815" s="37">
        <v>12.37</v>
      </c>
    </row>
    <row r="816" spans="1:15" x14ac:dyDescent="0.25">
      <c r="A816" s="26" t="s">
        <v>1185</v>
      </c>
      <c r="B816" s="27" t="s">
        <v>31</v>
      </c>
      <c r="C816" s="28">
        <v>80741</v>
      </c>
      <c r="D816" s="29" t="s">
        <v>1186</v>
      </c>
      <c r="E816" s="30" t="s">
        <v>27</v>
      </c>
      <c r="F816" s="32">
        <v>12</v>
      </c>
      <c r="G816" s="32">
        <v>1</v>
      </c>
      <c r="H816" s="33">
        <v>12</v>
      </c>
      <c r="I816" s="34">
        <f t="shared" si="171"/>
        <v>20.22</v>
      </c>
      <c r="J816" s="34">
        <f t="shared" si="171"/>
        <v>6.89</v>
      </c>
      <c r="K816" s="34">
        <f>TRUNC(F816*($I816+$J816),2)</f>
        <v>325.32</v>
      </c>
      <c r="L816" s="35">
        <f>TRUNC(H816*($I816+$J816),2)</f>
        <v>325.32</v>
      </c>
      <c r="N816" s="37">
        <v>25.93</v>
      </c>
      <c r="O816" s="37">
        <v>8.84</v>
      </c>
    </row>
    <row r="817" spans="1:15" x14ac:dyDescent="0.2">
      <c r="A817" s="58" t="s">
        <v>1187</v>
      </c>
      <c r="B817" s="59"/>
      <c r="C817" s="59"/>
      <c r="D817" s="60" t="s">
        <v>491</v>
      </c>
      <c r="E817" s="59"/>
      <c r="F817" s="59"/>
      <c r="G817" s="59"/>
      <c r="H817" s="59"/>
      <c r="I817" s="61"/>
      <c r="J817" s="61"/>
      <c r="K817" s="62">
        <f>TRUNC(SUM(K818:K820),2)</f>
        <v>1395.1</v>
      </c>
      <c r="L817" s="63">
        <f>TRUNC(SUM(L818:L820),2)</f>
        <v>1395.1</v>
      </c>
      <c r="N817" s="46"/>
      <c r="O817" s="46"/>
    </row>
    <row r="818" spans="1:15" ht="25.5" x14ac:dyDescent="0.25">
      <c r="A818" s="26" t="s">
        <v>1188</v>
      </c>
      <c r="B818" s="27" t="s">
        <v>129</v>
      </c>
      <c r="C818" s="28">
        <v>94792</v>
      </c>
      <c r="D818" s="29" t="s">
        <v>493</v>
      </c>
      <c r="E818" s="30" t="s">
        <v>27</v>
      </c>
      <c r="F818" s="32">
        <v>2</v>
      </c>
      <c r="G818" s="32">
        <v>1</v>
      </c>
      <c r="H818" s="33">
        <v>2</v>
      </c>
      <c r="I818" s="34">
        <f t="shared" ref="I818:J820" si="172">TRUNC((N818*$O$9),2)</f>
        <v>71.97</v>
      </c>
      <c r="J818" s="34">
        <f t="shared" si="172"/>
        <v>7.02</v>
      </c>
      <c r="K818" s="34">
        <f>TRUNC(F818*($I818+$J818),2)</f>
        <v>157.97999999999999</v>
      </c>
      <c r="L818" s="35">
        <f>TRUNC(H818*($I818+$J818),2)</f>
        <v>157.97999999999999</v>
      </c>
      <c r="N818" s="37">
        <v>92.27</v>
      </c>
      <c r="O818" s="37">
        <v>9</v>
      </c>
    </row>
    <row r="819" spans="1:15" ht="25.5" x14ac:dyDescent="0.25">
      <c r="A819" s="26" t="s">
        <v>1189</v>
      </c>
      <c r="B819" s="27" t="s">
        <v>129</v>
      </c>
      <c r="C819" s="28">
        <v>94794</v>
      </c>
      <c r="D819" s="29" t="s">
        <v>1190</v>
      </c>
      <c r="E819" s="30" t="s">
        <v>27</v>
      </c>
      <c r="F819" s="32">
        <v>4</v>
      </c>
      <c r="G819" s="32">
        <v>1</v>
      </c>
      <c r="H819" s="33">
        <v>4</v>
      </c>
      <c r="I819" s="34">
        <f t="shared" si="172"/>
        <v>104.62</v>
      </c>
      <c r="J819" s="34">
        <f t="shared" si="172"/>
        <v>10.14</v>
      </c>
      <c r="K819" s="34">
        <f>TRUNC(F819*($I819+$J819),2)</f>
        <v>459.04</v>
      </c>
      <c r="L819" s="35">
        <f>TRUNC(H819*($I819+$J819),2)</f>
        <v>459.04</v>
      </c>
      <c r="N819" s="37">
        <v>134.13999999999999</v>
      </c>
      <c r="O819" s="37">
        <v>13</v>
      </c>
    </row>
    <row r="820" spans="1:15" ht="25.5" x14ac:dyDescent="0.25">
      <c r="A820" s="26" t="s">
        <v>1191</v>
      </c>
      <c r="B820" s="27" t="s">
        <v>129</v>
      </c>
      <c r="C820" s="28">
        <v>89987</v>
      </c>
      <c r="D820" s="29" t="s">
        <v>714</v>
      </c>
      <c r="E820" s="30" t="s">
        <v>27</v>
      </c>
      <c r="F820" s="32">
        <v>12</v>
      </c>
      <c r="G820" s="32">
        <v>1</v>
      </c>
      <c r="H820" s="33">
        <v>12</v>
      </c>
      <c r="I820" s="34">
        <f t="shared" si="172"/>
        <v>58.86</v>
      </c>
      <c r="J820" s="34">
        <f t="shared" si="172"/>
        <v>5.98</v>
      </c>
      <c r="K820" s="34">
        <f>TRUNC(F820*($I820+$J820),2)</f>
        <v>778.08</v>
      </c>
      <c r="L820" s="35">
        <f>TRUNC(H820*($I820+$J820),2)</f>
        <v>778.08</v>
      </c>
      <c r="N820" s="37">
        <v>75.47</v>
      </c>
      <c r="O820" s="37">
        <v>7.67</v>
      </c>
    </row>
    <row r="821" spans="1:15" ht="13.5" x14ac:dyDescent="0.2">
      <c r="A821" s="49" t="s">
        <v>1192</v>
      </c>
      <c r="B821" s="50"/>
      <c r="C821" s="50"/>
      <c r="D821" s="51" t="s">
        <v>495</v>
      </c>
      <c r="E821" s="50"/>
      <c r="F821" s="50"/>
      <c r="G821" s="50"/>
      <c r="H821" s="50"/>
      <c r="I821" s="52"/>
      <c r="J821" s="52"/>
      <c r="K821" s="53">
        <f>TRUNC(SUM(K822,K827,K830,K835,K838,K845,K851),2)</f>
        <v>4205.42</v>
      </c>
      <c r="L821" s="54">
        <f>TRUNC(SUM(L822,L827,L830,L835,L838,L845,L851),2)</f>
        <v>4205.42</v>
      </c>
      <c r="N821" s="46"/>
      <c r="O821" s="46"/>
    </row>
    <row r="822" spans="1:15" x14ac:dyDescent="0.2">
      <c r="A822" s="58" t="s">
        <v>1193</v>
      </c>
      <c r="B822" s="59"/>
      <c r="C822" s="59"/>
      <c r="D822" s="60" t="s">
        <v>497</v>
      </c>
      <c r="E822" s="59"/>
      <c r="F822" s="59"/>
      <c r="G822" s="59"/>
      <c r="H822" s="59"/>
      <c r="I822" s="61"/>
      <c r="J822" s="61"/>
      <c r="K822" s="62">
        <f>TRUNC(SUM(K823:K826),2)</f>
        <v>1886.94</v>
      </c>
      <c r="L822" s="63">
        <f>TRUNC(SUM(L823:L826),2)</f>
        <v>1886.94</v>
      </c>
      <c r="N822" s="46"/>
      <c r="O822" s="46"/>
    </row>
    <row r="823" spans="1:15" x14ac:dyDescent="0.25">
      <c r="A823" s="26" t="s">
        <v>1194</v>
      </c>
      <c r="B823" s="27" t="s">
        <v>31</v>
      </c>
      <c r="C823" s="28">
        <v>81003</v>
      </c>
      <c r="D823" s="29" t="s">
        <v>499</v>
      </c>
      <c r="E823" s="30" t="s">
        <v>50</v>
      </c>
      <c r="F823" s="32">
        <v>54</v>
      </c>
      <c r="G823" s="32">
        <v>1</v>
      </c>
      <c r="H823" s="33">
        <v>54</v>
      </c>
      <c r="I823" s="34">
        <f t="shared" ref="I823:J826" si="173">TRUNC((N823*$O$9),2)</f>
        <v>3.13</v>
      </c>
      <c r="J823" s="34">
        <f t="shared" si="173"/>
        <v>3.3</v>
      </c>
      <c r="K823" s="34">
        <f>TRUNC(F823*($I823+$J823),2)</f>
        <v>347.22</v>
      </c>
      <c r="L823" s="35">
        <f>TRUNC(H823*($I823+$J823),2)</f>
        <v>347.22</v>
      </c>
      <c r="N823" s="37">
        <v>4.0199999999999996</v>
      </c>
      <c r="O823" s="37">
        <v>4.24</v>
      </c>
    </row>
    <row r="824" spans="1:15" ht="25.5" x14ac:dyDescent="0.25">
      <c r="A824" s="26" t="s">
        <v>1195</v>
      </c>
      <c r="B824" s="27" t="s">
        <v>129</v>
      </c>
      <c r="C824" s="28">
        <v>89447</v>
      </c>
      <c r="D824" s="29" t="s">
        <v>501</v>
      </c>
      <c r="E824" s="30" t="s">
        <v>50</v>
      </c>
      <c r="F824" s="31">
        <v>18</v>
      </c>
      <c r="G824" s="32">
        <v>1</v>
      </c>
      <c r="H824" s="33">
        <v>18</v>
      </c>
      <c r="I824" s="34">
        <f t="shared" si="173"/>
        <v>10.19</v>
      </c>
      <c r="J824" s="34">
        <f t="shared" si="173"/>
        <v>0.61</v>
      </c>
      <c r="K824" s="34">
        <f>TRUNC(F824*($I824+$J824),2)</f>
        <v>194.4</v>
      </c>
      <c r="L824" s="35">
        <f>TRUNC(H824*($I824+$J824),2)</f>
        <v>194.4</v>
      </c>
      <c r="N824" s="37">
        <v>13.07</v>
      </c>
      <c r="O824" s="37">
        <v>0.79</v>
      </c>
    </row>
    <row r="825" spans="1:15" x14ac:dyDescent="0.25">
      <c r="A825" s="26" t="s">
        <v>1196</v>
      </c>
      <c r="B825" s="27" t="s">
        <v>31</v>
      </c>
      <c r="C825" s="28">
        <v>81006</v>
      </c>
      <c r="D825" s="29" t="s">
        <v>1197</v>
      </c>
      <c r="E825" s="30" t="s">
        <v>50</v>
      </c>
      <c r="F825" s="31">
        <v>48</v>
      </c>
      <c r="G825" s="32">
        <v>1</v>
      </c>
      <c r="H825" s="33">
        <v>48</v>
      </c>
      <c r="I825" s="34">
        <f t="shared" si="173"/>
        <v>11.77</v>
      </c>
      <c r="J825" s="34">
        <f t="shared" si="173"/>
        <v>6.14</v>
      </c>
      <c r="K825" s="34">
        <f>TRUNC(F825*($I825+$J825),2)</f>
        <v>859.68</v>
      </c>
      <c r="L825" s="35">
        <f>TRUNC(H825*($I825+$J825),2)</f>
        <v>859.68</v>
      </c>
      <c r="N825" s="37">
        <v>15.1</v>
      </c>
      <c r="O825" s="37">
        <v>7.88</v>
      </c>
    </row>
    <row r="826" spans="1:15" x14ac:dyDescent="0.25">
      <c r="A826" s="26" t="s">
        <v>1198</v>
      </c>
      <c r="B826" s="27" t="s">
        <v>31</v>
      </c>
      <c r="C826" s="28">
        <v>81007</v>
      </c>
      <c r="D826" s="29" t="s">
        <v>1199</v>
      </c>
      <c r="E826" s="30" t="s">
        <v>50</v>
      </c>
      <c r="F826" s="31">
        <v>18</v>
      </c>
      <c r="G826" s="32">
        <v>1</v>
      </c>
      <c r="H826" s="33">
        <v>18</v>
      </c>
      <c r="I826" s="34">
        <f t="shared" si="173"/>
        <v>18.79</v>
      </c>
      <c r="J826" s="34">
        <f t="shared" si="173"/>
        <v>8.19</v>
      </c>
      <c r="K826" s="34">
        <f>TRUNC(F826*($I826+$J826),2)</f>
        <v>485.64</v>
      </c>
      <c r="L826" s="35">
        <f>TRUNC(H826*($I826+$J826),2)</f>
        <v>485.64</v>
      </c>
      <c r="N826" s="37">
        <v>24.09</v>
      </c>
      <c r="O826" s="37">
        <v>10.5</v>
      </c>
    </row>
    <row r="827" spans="1:15" x14ac:dyDescent="0.2">
      <c r="A827" s="58" t="s">
        <v>1200</v>
      </c>
      <c r="B827" s="59"/>
      <c r="C827" s="59"/>
      <c r="D827" s="60" t="s">
        <v>503</v>
      </c>
      <c r="E827" s="59"/>
      <c r="F827" s="59"/>
      <c r="G827" s="59"/>
      <c r="H827" s="59"/>
      <c r="I827" s="61"/>
      <c r="J827" s="61"/>
      <c r="K827" s="62">
        <f>TRUNC(SUM(K828:K829),2)</f>
        <v>148.75</v>
      </c>
      <c r="L827" s="63">
        <f>TRUNC(SUM(L828:L829),2)</f>
        <v>148.75</v>
      </c>
      <c r="N827" s="46"/>
      <c r="O827" s="46"/>
    </row>
    <row r="828" spans="1:15" x14ac:dyDescent="0.25">
      <c r="A828" s="26" t="s">
        <v>1201</v>
      </c>
      <c r="B828" s="27" t="s">
        <v>31</v>
      </c>
      <c r="C828" s="28">
        <v>81069</v>
      </c>
      <c r="D828" s="29" t="s">
        <v>1202</v>
      </c>
      <c r="E828" s="30" t="s">
        <v>27</v>
      </c>
      <c r="F828" s="31">
        <v>15</v>
      </c>
      <c r="G828" s="32">
        <v>1</v>
      </c>
      <c r="H828" s="33">
        <v>15</v>
      </c>
      <c r="I828" s="34">
        <f t="shared" ref="I828:J829" si="174">TRUNC((N828*$O$9),2)</f>
        <v>4.5999999999999996</v>
      </c>
      <c r="J828" s="34">
        <f t="shared" si="174"/>
        <v>3.86</v>
      </c>
      <c r="K828" s="34">
        <f>TRUNC(F828*($I828+$J828),2)</f>
        <v>126.9</v>
      </c>
      <c r="L828" s="35">
        <f>TRUNC(H828*($I828+$J828),2)</f>
        <v>126.9</v>
      </c>
      <c r="N828" s="37">
        <v>5.9</v>
      </c>
      <c r="O828" s="37">
        <v>4.95</v>
      </c>
    </row>
    <row r="829" spans="1:15" x14ac:dyDescent="0.25">
      <c r="A829" s="26" t="s">
        <v>1203</v>
      </c>
      <c r="B829" s="27" t="s">
        <v>31</v>
      </c>
      <c r="C829" s="28">
        <v>81067</v>
      </c>
      <c r="D829" s="29" t="s">
        <v>505</v>
      </c>
      <c r="E829" s="30" t="s">
        <v>27</v>
      </c>
      <c r="F829" s="31">
        <v>5</v>
      </c>
      <c r="G829" s="32">
        <v>1</v>
      </c>
      <c r="H829" s="33">
        <v>5</v>
      </c>
      <c r="I829" s="34">
        <f t="shared" si="174"/>
        <v>1.89</v>
      </c>
      <c r="J829" s="34">
        <f t="shared" si="174"/>
        <v>2.48</v>
      </c>
      <c r="K829" s="34">
        <f>TRUNC(F829*($I829+$J829),2)</f>
        <v>21.85</v>
      </c>
      <c r="L829" s="35">
        <f>TRUNC(H829*($I829+$J829),2)</f>
        <v>21.85</v>
      </c>
      <c r="N829" s="37">
        <v>2.4300000000000002</v>
      </c>
      <c r="O829" s="37">
        <v>3.18</v>
      </c>
    </row>
    <row r="830" spans="1:15" x14ac:dyDescent="0.2">
      <c r="A830" s="58" t="s">
        <v>1204</v>
      </c>
      <c r="B830" s="59"/>
      <c r="C830" s="59"/>
      <c r="D830" s="60" t="s">
        <v>1205</v>
      </c>
      <c r="E830" s="59"/>
      <c r="F830" s="59"/>
      <c r="G830" s="59"/>
      <c r="H830" s="59"/>
      <c r="I830" s="61"/>
      <c r="J830" s="61"/>
      <c r="K830" s="62">
        <f>TRUNC(SUM(K831:K834),2)</f>
        <v>139.1</v>
      </c>
      <c r="L830" s="63">
        <f>TRUNC(SUM(L831:L834),2)</f>
        <v>139.1</v>
      </c>
      <c r="N830" s="46"/>
      <c r="O830" s="46"/>
    </row>
    <row r="831" spans="1:15" x14ac:dyDescent="0.25">
      <c r="A831" s="26" t="s">
        <v>1206</v>
      </c>
      <c r="B831" s="27" t="s">
        <v>31</v>
      </c>
      <c r="C831" s="28">
        <v>81102</v>
      </c>
      <c r="D831" s="29" t="s">
        <v>1207</v>
      </c>
      <c r="E831" s="30" t="s">
        <v>27</v>
      </c>
      <c r="F831" s="31">
        <v>5</v>
      </c>
      <c r="G831" s="32">
        <v>1</v>
      </c>
      <c r="H831" s="33">
        <v>5</v>
      </c>
      <c r="I831" s="34">
        <f t="shared" ref="I831:J834" si="175">TRUNC((N831*$O$9),2)</f>
        <v>0.74</v>
      </c>
      <c r="J831" s="34">
        <f t="shared" si="175"/>
        <v>2.48</v>
      </c>
      <c r="K831" s="34">
        <f>TRUNC(F831*($I831+$J831),2)</f>
        <v>16.100000000000001</v>
      </c>
      <c r="L831" s="35">
        <f>TRUNC(H831*($I831+$J831),2)</f>
        <v>16.100000000000001</v>
      </c>
      <c r="N831" s="37">
        <v>0.96</v>
      </c>
      <c r="O831" s="37">
        <v>3.18</v>
      </c>
    </row>
    <row r="832" spans="1:15" x14ac:dyDescent="0.25">
      <c r="A832" s="26" t="s">
        <v>1208</v>
      </c>
      <c r="B832" s="27" t="s">
        <v>31</v>
      </c>
      <c r="C832" s="28">
        <v>81132</v>
      </c>
      <c r="D832" s="29" t="s">
        <v>1209</v>
      </c>
      <c r="E832" s="30" t="s">
        <v>27</v>
      </c>
      <c r="F832" s="31">
        <v>5</v>
      </c>
      <c r="G832" s="32">
        <v>1</v>
      </c>
      <c r="H832" s="33">
        <v>5</v>
      </c>
      <c r="I832" s="34">
        <f t="shared" si="175"/>
        <v>4.1399999999999997</v>
      </c>
      <c r="J832" s="34">
        <f t="shared" si="175"/>
        <v>4.13</v>
      </c>
      <c r="K832" s="34">
        <f>TRUNC(F832*($I832+$J832),2)</f>
        <v>41.35</v>
      </c>
      <c r="L832" s="35">
        <f>TRUNC(H832*($I832+$J832),2)</f>
        <v>41.35</v>
      </c>
      <c r="N832" s="37">
        <v>5.32</v>
      </c>
      <c r="O832" s="37">
        <v>5.3</v>
      </c>
    </row>
    <row r="833" spans="1:15" x14ac:dyDescent="0.25">
      <c r="A833" s="26" t="s">
        <v>1210</v>
      </c>
      <c r="B833" s="27" t="s">
        <v>31</v>
      </c>
      <c r="C833" s="28">
        <v>81104</v>
      </c>
      <c r="D833" s="29" t="s">
        <v>1211</v>
      </c>
      <c r="E833" s="30" t="s">
        <v>27</v>
      </c>
      <c r="F833" s="31">
        <v>5</v>
      </c>
      <c r="G833" s="32">
        <v>1</v>
      </c>
      <c r="H833" s="33">
        <v>5</v>
      </c>
      <c r="I833" s="34">
        <f t="shared" si="175"/>
        <v>4.0199999999999996</v>
      </c>
      <c r="J833" s="34">
        <f t="shared" si="175"/>
        <v>3.86</v>
      </c>
      <c r="K833" s="34">
        <f>TRUNC(F833*($I833+$J833),2)</f>
        <v>39.4</v>
      </c>
      <c r="L833" s="35">
        <f>TRUNC(H833*($I833+$J833),2)</f>
        <v>39.4</v>
      </c>
      <c r="N833" s="37">
        <v>5.16</v>
      </c>
      <c r="O833" s="37">
        <v>4.95</v>
      </c>
    </row>
    <row r="834" spans="1:15" x14ac:dyDescent="0.25">
      <c r="A834" s="26" t="s">
        <v>1212</v>
      </c>
      <c r="B834" s="27" t="s">
        <v>31</v>
      </c>
      <c r="C834" s="28">
        <v>81105</v>
      </c>
      <c r="D834" s="29" t="s">
        <v>1213</v>
      </c>
      <c r="E834" s="30" t="s">
        <v>27</v>
      </c>
      <c r="F834" s="31">
        <v>5</v>
      </c>
      <c r="G834" s="32">
        <v>1</v>
      </c>
      <c r="H834" s="33">
        <v>5</v>
      </c>
      <c r="I834" s="34">
        <f t="shared" si="175"/>
        <v>4.59</v>
      </c>
      <c r="J834" s="34">
        <f t="shared" si="175"/>
        <v>3.86</v>
      </c>
      <c r="K834" s="34">
        <f>TRUNC(F834*($I834+$J834),2)</f>
        <v>42.25</v>
      </c>
      <c r="L834" s="35">
        <f>TRUNC(H834*($I834+$J834),2)</f>
        <v>42.25</v>
      </c>
      <c r="N834" s="37">
        <v>5.89</v>
      </c>
      <c r="O834" s="37">
        <v>4.95</v>
      </c>
    </row>
    <row r="835" spans="1:15" x14ac:dyDescent="0.2">
      <c r="A835" s="58" t="s">
        <v>1214</v>
      </c>
      <c r="B835" s="59"/>
      <c r="C835" s="59"/>
      <c r="D835" s="60" t="s">
        <v>507</v>
      </c>
      <c r="E835" s="59"/>
      <c r="F835" s="59"/>
      <c r="G835" s="59"/>
      <c r="H835" s="59"/>
      <c r="I835" s="61"/>
      <c r="J835" s="61"/>
      <c r="K835" s="62">
        <f>TRUNC(SUM(K836:K837),2)</f>
        <v>144.55000000000001</v>
      </c>
      <c r="L835" s="63">
        <f>TRUNC(SUM(L836:L837),2)</f>
        <v>144.55000000000001</v>
      </c>
      <c r="N835" s="46"/>
      <c r="O835" s="46"/>
    </row>
    <row r="836" spans="1:15" ht="25.5" x14ac:dyDescent="0.25">
      <c r="A836" s="26" t="s">
        <v>1215</v>
      </c>
      <c r="B836" s="27" t="s">
        <v>129</v>
      </c>
      <c r="C836" s="28">
        <v>89605</v>
      </c>
      <c r="D836" s="29" t="s">
        <v>1216</v>
      </c>
      <c r="E836" s="30" t="s">
        <v>27</v>
      </c>
      <c r="F836" s="31">
        <v>5</v>
      </c>
      <c r="G836" s="32">
        <v>1</v>
      </c>
      <c r="H836" s="33">
        <v>5</v>
      </c>
      <c r="I836" s="34">
        <f t="shared" ref="I836:J837" si="176">TRUNC((N836*$O$9),2)</f>
        <v>16.09</v>
      </c>
      <c r="J836" s="34">
        <f t="shared" si="176"/>
        <v>2.5</v>
      </c>
      <c r="K836" s="34">
        <f>TRUNC(F836*($I836+$J836),2)</f>
        <v>92.95</v>
      </c>
      <c r="L836" s="35">
        <f>TRUNC(H836*($I836+$J836),2)</f>
        <v>92.95</v>
      </c>
      <c r="N836" s="37">
        <v>20.63</v>
      </c>
      <c r="O836" s="37">
        <v>3.21</v>
      </c>
    </row>
    <row r="837" spans="1:15" ht="25.5" x14ac:dyDescent="0.25">
      <c r="A837" s="26" t="s">
        <v>1217</v>
      </c>
      <c r="B837" s="27" t="s">
        <v>129</v>
      </c>
      <c r="C837" s="28">
        <v>89579</v>
      </c>
      <c r="D837" s="29" t="s">
        <v>1218</v>
      </c>
      <c r="E837" s="30" t="s">
        <v>27</v>
      </c>
      <c r="F837" s="31">
        <v>5</v>
      </c>
      <c r="G837" s="32">
        <v>1</v>
      </c>
      <c r="H837" s="33">
        <v>5</v>
      </c>
      <c r="I837" s="34">
        <f t="shared" si="176"/>
        <v>8.5500000000000007</v>
      </c>
      <c r="J837" s="34">
        <f t="shared" si="176"/>
        <v>1.77</v>
      </c>
      <c r="K837" s="34">
        <f>TRUNC(F837*($I837+$J837),2)</f>
        <v>51.6</v>
      </c>
      <c r="L837" s="35">
        <f>TRUNC(H837*($I837+$J837),2)</f>
        <v>51.6</v>
      </c>
      <c r="N837" s="37">
        <v>10.97</v>
      </c>
      <c r="O837" s="37">
        <v>2.2799999999999998</v>
      </c>
    </row>
    <row r="838" spans="1:15" x14ac:dyDescent="0.2">
      <c r="A838" s="58" t="s">
        <v>1219</v>
      </c>
      <c r="B838" s="59"/>
      <c r="C838" s="59"/>
      <c r="D838" s="60" t="s">
        <v>511</v>
      </c>
      <c r="E838" s="59"/>
      <c r="F838" s="59"/>
      <c r="G838" s="59"/>
      <c r="H838" s="59"/>
      <c r="I838" s="61"/>
      <c r="J838" s="61"/>
      <c r="K838" s="62">
        <f>TRUNC(SUM(K839:K844),2)</f>
        <v>938.65</v>
      </c>
      <c r="L838" s="63">
        <f>TRUNC(SUM(L839:L844),2)</f>
        <v>938.65</v>
      </c>
      <c r="N838" s="46"/>
      <c r="O838" s="46"/>
    </row>
    <row r="839" spans="1:15" ht="25.5" x14ac:dyDescent="0.25">
      <c r="A839" s="26" t="s">
        <v>1220</v>
      </c>
      <c r="B839" s="27" t="s">
        <v>129</v>
      </c>
      <c r="C839" s="28">
        <v>89481</v>
      </c>
      <c r="D839" s="29" t="s">
        <v>513</v>
      </c>
      <c r="E839" s="30" t="s">
        <v>27</v>
      </c>
      <c r="F839" s="31">
        <v>25</v>
      </c>
      <c r="G839" s="32">
        <v>1</v>
      </c>
      <c r="H839" s="33">
        <v>25</v>
      </c>
      <c r="I839" s="34">
        <f t="shared" ref="I839:J844" si="177">TRUNC((N839*$O$9),2)</f>
        <v>2.13</v>
      </c>
      <c r="J839" s="34">
        <f t="shared" si="177"/>
        <v>1.91</v>
      </c>
      <c r="K839" s="34">
        <f t="shared" ref="K839:K844" si="178">TRUNC(F839*($I839+$J839),2)</f>
        <v>101</v>
      </c>
      <c r="L839" s="35">
        <f t="shared" ref="L839:L844" si="179">TRUNC(H839*($I839+$J839),2)</f>
        <v>101</v>
      </c>
      <c r="N839" s="37">
        <v>2.74</v>
      </c>
      <c r="O839" s="37">
        <v>2.4500000000000002</v>
      </c>
    </row>
    <row r="840" spans="1:15" x14ac:dyDescent="0.25">
      <c r="A840" s="26" t="s">
        <v>1221</v>
      </c>
      <c r="B840" s="27" t="s">
        <v>31</v>
      </c>
      <c r="C840" s="28">
        <v>81322</v>
      </c>
      <c r="D840" s="29" t="s">
        <v>515</v>
      </c>
      <c r="E840" s="30" t="s">
        <v>27</v>
      </c>
      <c r="F840" s="31">
        <v>5</v>
      </c>
      <c r="G840" s="32">
        <v>1</v>
      </c>
      <c r="H840" s="33">
        <v>5</v>
      </c>
      <c r="I840" s="34">
        <f t="shared" si="177"/>
        <v>1.67</v>
      </c>
      <c r="J840" s="34">
        <f t="shared" si="177"/>
        <v>4.96</v>
      </c>
      <c r="K840" s="34">
        <f t="shared" si="178"/>
        <v>33.15</v>
      </c>
      <c r="L840" s="35">
        <f t="shared" si="179"/>
        <v>33.15</v>
      </c>
      <c r="N840" s="37">
        <v>2.15</v>
      </c>
      <c r="O840" s="37">
        <v>6.36</v>
      </c>
    </row>
    <row r="841" spans="1:15" ht="25.5" x14ac:dyDescent="0.25">
      <c r="A841" s="26" t="s">
        <v>1222</v>
      </c>
      <c r="B841" s="27" t="s">
        <v>129</v>
      </c>
      <c r="C841" s="28">
        <v>89501</v>
      </c>
      <c r="D841" s="29" t="s">
        <v>1223</v>
      </c>
      <c r="E841" s="30" t="s">
        <v>27</v>
      </c>
      <c r="F841" s="31">
        <v>25</v>
      </c>
      <c r="G841" s="32">
        <v>1</v>
      </c>
      <c r="H841" s="33">
        <v>25</v>
      </c>
      <c r="I841" s="34">
        <f t="shared" si="177"/>
        <v>8.36</v>
      </c>
      <c r="J841" s="34">
        <f t="shared" si="177"/>
        <v>3.43</v>
      </c>
      <c r="K841" s="34">
        <f t="shared" si="178"/>
        <v>294.75</v>
      </c>
      <c r="L841" s="35">
        <f t="shared" si="179"/>
        <v>294.75</v>
      </c>
      <c r="N841" s="37">
        <v>10.72</v>
      </c>
      <c r="O841" s="37">
        <v>4.41</v>
      </c>
    </row>
    <row r="842" spans="1:15" x14ac:dyDescent="0.25">
      <c r="A842" s="26" t="s">
        <v>1224</v>
      </c>
      <c r="B842" s="27" t="s">
        <v>31</v>
      </c>
      <c r="C842" s="28">
        <v>81340</v>
      </c>
      <c r="D842" s="29" t="s">
        <v>1225</v>
      </c>
      <c r="E842" s="30" t="s">
        <v>27</v>
      </c>
      <c r="F842" s="31">
        <v>4</v>
      </c>
      <c r="G842" s="32">
        <v>1</v>
      </c>
      <c r="H842" s="33">
        <v>4</v>
      </c>
      <c r="I842" s="34">
        <f t="shared" si="177"/>
        <v>3.88</v>
      </c>
      <c r="J842" s="34">
        <f t="shared" si="177"/>
        <v>4.96</v>
      </c>
      <c r="K842" s="34">
        <f t="shared" si="178"/>
        <v>35.36</v>
      </c>
      <c r="L842" s="35">
        <f t="shared" si="179"/>
        <v>35.36</v>
      </c>
      <c r="N842" s="37">
        <v>4.9800000000000004</v>
      </c>
      <c r="O842" s="37">
        <v>6.36</v>
      </c>
    </row>
    <row r="843" spans="1:15" x14ac:dyDescent="0.25">
      <c r="A843" s="26" t="s">
        <v>1226</v>
      </c>
      <c r="B843" s="27" t="s">
        <v>31</v>
      </c>
      <c r="C843" s="28">
        <v>81380</v>
      </c>
      <c r="D843" s="29" t="s">
        <v>517</v>
      </c>
      <c r="E843" s="30" t="s">
        <v>27</v>
      </c>
      <c r="F843" s="31">
        <v>15</v>
      </c>
      <c r="G843" s="32">
        <v>1</v>
      </c>
      <c r="H843" s="33">
        <v>15</v>
      </c>
      <c r="I843" s="34">
        <f t="shared" si="177"/>
        <v>10.15</v>
      </c>
      <c r="J843" s="34">
        <f t="shared" si="177"/>
        <v>6.06</v>
      </c>
      <c r="K843" s="34">
        <f t="shared" si="178"/>
        <v>243.15</v>
      </c>
      <c r="L843" s="35">
        <f t="shared" si="179"/>
        <v>243.15</v>
      </c>
      <c r="N843" s="37">
        <v>13.02</v>
      </c>
      <c r="O843" s="37">
        <v>7.78</v>
      </c>
    </row>
    <row r="844" spans="1:15" x14ac:dyDescent="0.25">
      <c r="A844" s="26" t="s">
        <v>1227</v>
      </c>
      <c r="B844" s="27" t="s">
        <v>31</v>
      </c>
      <c r="C844" s="28">
        <v>81381</v>
      </c>
      <c r="D844" s="29" t="s">
        <v>519</v>
      </c>
      <c r="E844" s="30" t="s">
        <v>27</v>
      </c>
      <c r="F844" s="31">
        <v>12</v>
      </c>
      <c r="G844" s="32">
        <v>1</v>
      </c>
      <c r="H844" s="33">
        <v>12</v>
      </c>
      <c r="I844" s="34">
        <f t="shared" si="177"/>
        <v>13.21</v>
      </c>
      <c r="J844" s="34">
        <f t="shared" si="177"/>
        <v>6.06</v>
      </c>
      <c r="K844" s="34">
        <f t="shared" si="178"/>
        <v>231.24</v>
      </c>
      <c r="L844" s="35">
        <f t="shared" si="179"/>
        <v>231.24</v>
      </c>
      <c r="N844" s="37">
        <v>16.940000000000001</v>
      </c>
      <c r="O844" s="37">
        <v>7.78</v>
      </c>
    </row>
    <row r="845" spans="1:15" x14ac:dyDescent="0.2">
      <c r="A845" s="58" t="s">
        <v>1228</v>
      </c>
      <c r="B845" s="59"/>
      <c r="C845" s="59"/>
      <c r="D845" s="60" t="s">
        <v>521</v>
      </c>
      <c r="E845" s="59"/>
      <c r="F845" s="59"/>
      <c r="G845" s="59"/>
      <c r="H845" s="59"/>
      <c r="I845" s="61"/>
      <c r="J845" s="61"/>
      <c r="K845" s="62">
        <f>TRUNC(SUM(K846:K850),2)</f>
        <v>672.6</v>
      </c>
      <c r="L845" s="63">
        <f>TRUNC(SUM(L846:L850),2)</f>
        <v>672.6</v>
      </c>
      <c r="N845" s="46"/>
      <c r="O845" s="46"/>
    </row>
    <row r="846" spans="1:15" x14ac:dyDescent="0.25">
      <c r="A846" s="26" t="s">
        <v>1229</v>
      </c>
      <c r="B846" s="27" t="s">
        <v>31</v>
      </c>
      <c r="C846" s="28">
        <v>81405</v>
      </c>
      <c r="D846" s="29" t="s">
        <v>1230</v>
      </c>
      <c r="E846" s="30" t="s">
        <v>27</v>
      </c>
      <c r="F846" s="31">
        <v>10</v>
      </c>
      <c r="G846" s="32">
        <v>1</v>
      </c>
      <c r="H846" s="33">
        <v>10</v>
      </c>
      <c r="I846" s="34">
        <f t="shared" ref="I846:J850" si="180">TRUNC((N846*$O$9),2)</f>
        <v>8.64</v>
      </c>
      <c r="J846" s="34">
        <f t="shared" si="180"/>
        <v>8.26</v>
      </c>
      <c r="K846" s="34">
        <f>TRUNC(F846*($I846+$J846),2)</f>
        <v>169</v>
      </c>
      <c r="L846" s="35">
        <f>TRUNC(H846*($I846+$J846),2)</f>
        <v>169</v>
      </c>
      <c r="N846" s="37">
        <v>11.08</v>
      </c>
      <c r="O846" s="37">
        <v>10.6</v>
      </c>
    </row>
    <row r="847" spans="1:15" x14ac:dyDescent="0.25">
      <c r="A847" s="26" t="s">
        <v>1231</v>
      </c>
      <c r="B847" s="27" t="s">
        <v>31</v>
      </c>
      <c r="C847" s="28">
        <v>81406</v>
      </c>
      <c r="D847" s="29" t="s">
        <v>1232</v>
      </c>
      <c r="E847" s="30" t="s">
        <v>27</v>
      </c>
      <c r="F847" s="31">
        <v>5</v>
      </c>
      <c r="G847" s="32">
        <v>1</v>
      </c>
      <c r="H847" s="33">
        <v>5</v>
      </c>
      <c r="I847" s="34">
        <f t="shared" si="180"/>
        <v>21.94</v>
      </c>
      <c r="J847" s="34">
        <f t="shared" si="180"/>
        <v>8.26</v>
      </c>
      <c r="K847" s="34">
        <f>TRUNC(F847*($I847+$J847),2)</f>
        <v>151</v>
      </c>
      <c r="L847" s="35">
        <f>TRUNC(H847*($I847+$J847),2)</f>
        <v>151</v>
      </c>
      <c r="N847" s="37">
        <v>28.13</v>
      </c>
      <c r="O847" s="37">
        <v>10.6</v>
      </c>
    </row>
    <row r="848" spans="1:15" x14ac:dyDescent="0.25">
      <c r="A848" s="26" t="s">
        <v>1233</v>
      </c>
      <c r="B848" s="27" t="s">
        <v>31</v>
      </c>
      <c r="C848" s="28">
        <v>81424</v>
      </c>
      <c r="D848" s="29" t="s">
        <v>1234</v>
      </c>
      <c r="E848" s="30" t="s">
        <v>27</v>
      </c>
      <c r="F848" s="31">
        <v>10</v>
      </c>
      <c r="G848" s="32">
        <v>1</v>
      </c>
      <c r="H848" s="33">
        <v>10</v>
      </c>
      <c r="I848" s="34">
        <f t="shared" si="180"/>
        <v>7.58</v>
      </c>
      <c r="J848" s="34">
        <f t="shared" si="180"/>
        <v>8.26</v>
      </c>
      <c r="K848" s="34">
        <f>TRUNC(F848*($I848+$J848),2)</f>
        <v>158.4</v>
      </c>
      <c r="L848" s="35">
        <f>TRUNC(H848*($I848+$J848),2)</f>
        <v>158.4</v>
      </c>
      <c r="N848" s="37">
        <v>9.7200000000000006</v>
      </c>
      <c r="O848" s="37">
        <v>10.6</v>
      </c>
    </row>
    <row r="849" spans="1:15" x14ac:dyDescent="0.25">
      <c r="A849" s="26" t="s">
        <v>1235</v>
      </c>
      <c r="B849" s="27" t="s">
        <v>31</v>
      </c>
      <c r="C849" s="28">
        <v>81421</v>
      </c>
      <c r="D849" s="29" t="s">
        <v>526</v>
      </c>
      <c r="E849" s="30" t="s">
        <v>27</v>
      </c>
      <c r="F849" s="31">
        <v>10</v>
      </c>
      <c r="G849" s="32">
        <v>1</v>
      </c>
      <c r="H849" s="33">
        <v>10</v>
      </c>
      <c r="I849" s="34">
        <f t="shared" si="180"/>
        <v>6.27</v>
      </c>
      <c r="J849" s="34">
        <f t="shared" si="180"/>
        <v>5.23</v>
      </c>
      <c r="K849" s="34">
        <f>TRUNC(F849*($I849+$J849),2)</f>
        <v>115</v>
      </c>
      <c r="L849" s="35">
        <f>TRUNC(H849*($I849+$J849),2)</f>
        <v>115</v>
      </c>
      <c r="N849" s="37">
        <v>8.0399999999999991</v>
      </c>
      <c r="O849" s="37">
        <v>6.71</v>
      </c>
    </row>
    <row r="850" spans="1:15" x14ac:dyDescent="0.25">
      <c r="A850" s="26" t="s">
        <v>1236</v>
      </c>
      <c r="B850" s="27" t="s">
        <v>31</v>
      </c>
      <c r="C850" s="28">
        <v>81424</v>
      </c>
      <c r="D850" s="29" t="s">
        <v>1234</v>
      </c>
      <c r="E850" s="30" t="s">
        <v>27</v>
      </c>
      <c r="F850" s="31">
        <v>5</v>
      </c>
      <c r="G850" s="32">
        <v>1</v>
      </c>
      <c r="H850" s="33">
        <v>5</v>
      </c>
      <c r="I850" s="34">
        <f t="shared" si="180"/>
        <v>7.58</v>
      </c>
      <c r="J850" s="34">
        <f t="shared" si="180"/>
        <v>8.26</v>
      </c>
      <c r="K850" s="34">
        <f>TRUNC(F850*($I850+$J850),2)</f>
        <v>79.2</v>
      </c>
      <c r="L850" s="35">
        <f>TRUNC(H850*($I850+$J850),2)</f>
        <v>79.2</v>
      </c>
      <c r="N850" s="37">
        <v>9.7200000000000006</v>
      </c>
      <c r="O850" s="37">
        <v>10.6</v>
      </c>
    </row>
    <row r="851" spans="1:15" x14ac:dyDescent="0.2">
      <c r="A851" s="58" t="s">
        <v>1237</v>
      </c>
      <c r="B851" s="59"/>
      <c r="C851" s="59"/>
      <c r="D851" s="60" t="s">
        <v>528</v>
      </c>
      <c r="E851" s="59"/>
      <c r="F851" s="59"/>
      <c r="G851" s="59"/>
      <c r="H851" s="59"/>
      <c r="I851" s="61"/>
      <c r="J851" s="61"/>
      <c r="K851" s="62">
        <f>TRUNC(SUM(K852:K853),2)</f>
        <v>274.83</v>
      </c>
      <c r="L851" s="63">
        <f>TRUNC(SUM(L852:L853),2)</f>
        <v>274.83</v>
      </c>
      <c r="N851" s="46"/>
      <c r="O851" s="46"/>
    </row>
    <row r="852" spans="1:15" x14ac:dyDescent="0.25">
      <c r="A852" s="26" t="s">
        <v>1238</v>
      </c>
      <c r="B852" s="27" t="s">
        <v>31</v>
      </c>
      <c r="C852" s="28">
        <v>81501</v>
      </c>
      <c r="D852" s="29" t="s">
        <v>530</v>
      </c>
      <c r="E852" s="30" t="s">
        <v>27</v>
      </c>
      <c r="F852" s="31">
        <v>3</v>
      </c>
      <c r="G852" s="32">
        <v>1</v>
      </c>
      <c r="H852" s="33">
        <v>3</v>
      </c>
      <c r="I852" s="34">
        <f t="shared" ref="I852:J853" si="181">TRUNC((N852*$O$9),2)</f>
        <v>48.57</v>
      </c>
      <c r="J852" s="34">
        <f t="shared" si="181"/>
        <v>0</v>
      </c>
      <c r="K852" s="34">
        <f>TRUNC(F852*($I852+$J852),2)</f>
        <v>145.71</v>
      </c>
      <c r="L852" s="35">
        <f>TRUNC(H852*($I852+$J852),2)</f>
        <v>145.71</v>
      </c>
      <c r="N852" s="37">
        <v>62.27</v>
      </c>
      <c r="O852" s="37">
        <v>0</v>
      </c>
    </row>
    <row r="853" spans="1:15" x14ac:dyDescent="0.25">
      <c r="A853" s="26" t="s">
        <v>1239</v>
      </c>
      <c r="B853" s="27" t="s">
        <v>31</v>
      </c>
      <c r="C853" s="28">
        <v>81504</v>
      </c>
      <c r="D853" s="29" t="s">
        <v>532</v>
      </c>
      <c r="E853" s="30" t="s">
        <v>27</v>
      </c>
      <c r="F853" s="31">
        <v>3</v>
      </c>
      <c r="G853" s="32">
        <v>1</v>
      </c>
      <c r="H853" s="33">
        <v>3</v>
      </c>
      <c r="I853" s="34">
        <f t="shared" si="181"/>
        <v>43.04</v>
      </c>
      <c r="J853" s="34">
        <f t="shared" si="181"/>
        <v>0</v>
      </c>
      <c r="K853" s="34">
        <f>TRUNC(F853*($I853+$J853),2)</f>
        <v>129.12</v>
      </c>
      <c r="L853" s="35">
        <f>TRUNC(H853*($I853+$J853),2)</f>
        <v>129.12</v>
      </c>
      <c r="N853" s="37">
        <v>55.18</v>
      </c>
      <c r="O853" s="37">
        <v>0</v>
      </c>
    </row>
    <row r="854" spans="1:15" ht="13.5" x14ac:dyDescent="0.2">
      <c r="A854" s="49" t="s">
        <v>1240</v>
      </c>
      <c r="B854" s="50"/>
      <c r="C854" s="50"/>
      <c r="D854" s="51" t="s">
        <v>534</v>
      </c>
      <c r="E854" s="50"/>
      <c r="F854" s="50"/>
      <c r="G854" s="50"/>
      <c r="H854" s="50"/>
      <c r="I854" s="52"/>
      <c r="J854" s="52"/>
      <c r="K854" s="53">
        <f>TRUNC(SUM(K855,K861,K864,K871,K874,K878,K881,K883),2)</f>
        <v>4295.9399999999996</v>
      </c>
      <c r="L854" s="54">
        <f>TRUNC(SUM(L855,L861,L864,L871,L874,L878,L881,L883),2)</f>
        <v>4295.9399999999996</v>
      </c>
      <c r="N854" s="46"/>
      <c r="O854" s="46"/>
    </row>
    <row r="855" spans="1:15" x14ac:dyDescent="0.2">
      <c r="A855" s="58" t="s">
        <v>1241</v>
      </c>
      <c r="B855" s="59"/>
      <c r="C855" s="59"/>
      <c r="D855" s="60" t="s">
        <v>536</v>
      </c>
      <c r="E855" s="59"/>
      <c r="F855" s="59"/>
      <c r="G855" s="59"/>
      <c r="H855" s="59"/>
      <c r="I855" s="61"/>
      <c r="J855" s="61"/>
      <c r="K855" s="62">
        <f>TRUNC(SUM(K856:K860),2)</f>
        <v>1191.0999999999999</v>
      </c>
      <c r="L855" s="63">
        <f>TRUNC(SUM(L856:L860),2)</f>
        <v>1191.0999999999999</v>
      </c>
      <c r="N855" s="46"/>
      <c r="O855" s="46"/>
    </row>
    <row r="856" spans="1:15" x14ac:dyDescent="0.25">
      <c r="A856" s="26" t="s">
        <v>1242</v>
      </c>
      <c r="B856" s="27" t="s">
        <v>31</v>
      </c>
      <c r="C856" s="28">
        <v>81663</v>
      </c>
      <c r="D856" s="29" t="s">
        <v>538</v>
      </c>
      <c r="E856" s="30" t="s">
        <v>27</v>
      </c>
      <c r="F856" s="31">
        <v>6</v>
      </c>
      <c r="G856" s="32">
        <v>1</v>
      </c>
      <c r="H856" s="33">
        <v>6</v>
      </c>
      <c r="I856" s="34">
        <f t="shared" ref="I856:J860" si="182">TRUNC((N856*$O$9),2)</f>
        <v>29.68</v>
      </c>
      <c r="J856" s="34">
        <f t="shared" si="182"/>
        <v>6.06</v>
      </c>
      <c r="K856" s="34">
        <f>TRUNC(F856*($I856+$J856),2)</f>
        <v>214.44</v>
      </c>
      <c r="L856" s="35">
        <f>TRUNC(H856*($I856+$J856),2)</f>
        <v>214.44</v>
      </c>
      <c r="N856" s="37">
        <v>38.06</v>
      </c>
      <c r="O856" s="37">
        <v>7.78</v>
      </c>
    </row>
    <row r="857" spans="1:15" x14ac:dyDescent="0.25">
      <c r="A857" s="26" t="s">
        <v>1243</v>
      </c>
      <c r="B857" s="27" t="s">
        <v>31</v>
      </c>
      <c r="C857" s="28">
        <v>81770</v>
      </c>
      <c r="D857" s="29" t="s">
        <v>1244</v>
      </c>
      <c r="E857" s="30" t="s">
        <v>27</v>
      </c>
      <c r="F857" s="31">
        <v>10</v>
      </c>
      <c r="G857" s="32">
        <v>1</v>
      </c>
      <c r="H857" s="33">
        <v>10</v>
      </c>
      <c r="I857" s="34">
        <f t="shared" si="182"/>
        <v>4.03</v>
      </c>
      <c r="J857" s="34">
        <f t="shared" si="182"/>
        <v>2.19</v>
      </c>
      <c r="K857" s="34">
        <f>TRUNC(F857*($I857+$J857),2)</f>
        <v>62.2</v>
      </c>
      <c r="L857" s="35">
        <f>TRUNC(H857*($I857+$J857),2)</f>
        <v>62.2</v>
      </c>
      <c r="N857" s="37">
        <v>5.17</v>
      </c>
      <c r="O857" s="37">
        <v>2.82</v>
      </c>
    </row>
    <row r="858" spans="1:15" ht="25.5" x14ac:dyDescent="0.25">
      <c r="A858" s="26" t="s">
        <v>1245</v>
      </c>
      <c r="B858" s="27" t="s">
        <v>227</v>
      </c>
      <c r="C858" s="56" t="s">
        <v>1246</v>
      </c>
      <c r="D858" s="29" t="s">
        <v>1247</v>
      </c>
      <c r="E858" s="30" t="s">
        <v>27</v>
      </c>
      <c r="F858" s="31">
        <v>2</v>
      </c>
      <c r="G858" s="32">
        <v>1</v>
      </c>
      <c r="H858" s="33">
        <v>2</v>
      </c>
      <c r="I858" s="34">
        <f t="shared" si="182"/>
        <v>253.69</v>
      </c>
      <c r="J858" s="34">
        <f t="shared" si="182"/>
        <v>12.12</v>
      </c>
      <c r="K858" s="34">
        <f>TRUNC(F858*($I858+$J858),2)</f>
        <v>531.62</v>
      </c>
      <c r="L858" s="35">
        <f>TRUNC(H858*($I858+$J858),2)</f>
        <v>531.62</v>
      </c>
      <c r="N858" s="37">
        <v>325.25</v>
      </c>
      <c r="O858" s="37">
        <v>15.55</v>
      </c>
    </row>
    <row r="859" spans="1:15" x14ac:dyDescent="0.25">
      <c r="A859" s="26" t="s">
        <v>1248</v>
      </c>
      <c r="B859" s="27" t="s">
        <v>31</v>
      </c>
      <c r="C859" s="28">
        <v>81752</v>
      </c>
      <c r="D859" s="29" t="s">
        <v>1249</v>
      </c>
      <c r="E859" s="30" t="s">
        <v>27</v>
      </c>
      <c r="F859" s="31">
        <v>6</v>
      </c>
      <c r="G859" s="32">
        <v>1</v>
      </c>
      <c r="H859" s="33">
        <v>6</v>
      </c>
      <c r="I859" s="34">
        <f t="shared" si="182"/>
        <v>38.85</v>
      </c>
      <c r="J859" s="34">
        <f t="shared" si="182"/>
        <v>2.19</v>
      </c>
      <c r="K859" s="34">
        <f>TRUNC(F859*($I859+$J859),2)</f>
        <v>246.24</v>
      </c>
      <c r="L859" s="35">
        <f>TRUNC(H859*($I859+$J859),2)</f>
        <v>246.24</v>
      </c>
      <c r="N859" s="37">
        <v>49.81</v>
      </c>
      <c r="O859" s="37">
        <v>2.82</v>
      </c>
    </row>
    <row r="860" spans="1:15" x14ac:dyDescent="0.25">
      <c r="A860" s="26" t="s">
        <v>1250</v>
      </c>
      <c r="B860" s="27" t="s">
        <v>31</v>
      </c>
      <c r="C860" s="28">
        <v>81681</v>
      </c>
      <c r="D860" s="29" t="s">
        <v>1251</v>
      </c>
      <c r="E860" s="30" t="s">
        <v>27</v>
      </c>
      <c r="F860" s="31">
        <v>10</v>
      </c>
      <c r="G860" s="32">
        <v>1</v>
      </c>
      <c r="H860" s="33">
        <v>10</v>
      </c>
      <c r="I860" s="34">
        <f t="shared" si="182"/>
        <v>7.6</v>
      </c>
      <c r="J860" s="34">
        <f t="shared" si="182"/>
        <v>6.06</v>
      </c>
      <c r="K860" s="34">
        <f>TRUNC(F860*($I860+$J860),2)</f>
        <v>136.6</v>
      </c>
      <c r="L860" s="35">
        <f>TRUNC(H860*($I860+$J860),2)</f>
        <v>136.6</v>
      </c>
      <c r="N860" s="37">
        <v>9.75</v>
      </c>
      <c r="O860" s="37">
        <v>7.78</v>
      </c>
    </row>
    <row r="861" spans="1:15" x14ac:dyDescent="0.2">
      <c r="A861" s="58" t="s">
        <v>1252</v>
      </c>
      <c r="B861" s="59"/>
      <c r="C861" s="59"/>
      <c r="D861" s="60" t="s">
        <v>1253</v>
      </c>
      <c r="E861" s="59"/>
      <c r="F861" s="59"/>
      <c r="G861" s="59"/>
      <c r="H861" s="59"/>
      <c r="I861" s="61"/>
      <c r="J861" s="61"/>
      <c r="K861" s="62">
        <f>TRUNC(SUM(K862:K863),2)</f>
        <v>326.39999999999998</v>
      </c>
      <c r="L861" s="63">
        <f>TRUNC(SUM(L862:L863),2)</f>
        <v>326.39999999999998</v>
      </c>
      <c r="N861" s="46"/>
      <c r="O861" s="46"/>
    </row>
    <row r="862" spans="1:15" x14ac:dyDescent="0.25">
      <c r="A862" s="26" t="s">
        <v>1254</v>
      </c>
      <c r="B862" s="27" t="s">
        <v>31</v>
      </c>
      <c r="C862" s="28">
        <v>81730</v>
      </c>
      <c r="D862" s="29" t="s">
        <v>1255</v>
      </c>
      <c r="E862" s="30" t="s">
        <v>27</v>
      </c>
      <c r="F862" s="31">
        <v>20</v>
      </c>
      <c r="G862" s="32">
        <v>1</v>
      </c>
      <c r="H862" s="33">
        <v>20</v>
      </c>
      <c r="I862" s="34">
        <f t="shared" ref="I862:J863" si="183">TRUNC((N862*$O$9),2)</f>
        <v>4.46</v>
      </c>
      <c r="J862" s="34">
        <f t="shared" si="183"/>
        <v>7.71</v>
      </c>
      <c r="K862" s="34">
        <f>TRUNC(F862*($I862+$J862),2)</f>
        <v>243.4</v>
      </c>
      <c r="L862" s="35">
        <f>TRUNC(H862*($I862+$J862),2)</f>
        <v>243.4</v>
      </c>
      <c r="N862" s="37">
        <v>5.73</v>
      </c>
      <c r="O862" s="37">
        <v>9.89</v>
      </c>
    </row>
    <row r="863" spans="1:15" x14ac:dyDescent="0.25">
      <c r="A863" s="26" t="s">
        <v>1256</v>
      </c>
      <c r="B863" s="27" t="s">
        <v>31</v>
      </c>
      <c r="C863" s="28">
        <v>81731</v>
      </c>
      <c r="D863" s="29" t="s">
        <v>1257</v>
      </c>
      <c r="E863" s="30" t="s">
        <v>27</v>
      </c>
      <c r="F863" s="31">
        <v>5</v>
      </c>
      <c r="G863" s="32">
        <v>1</v>
      </c>
      <c r="H863" s="33">
        <v>5</v>
      </c>
      <c r="I863" s="34">
        <f t="shared" si="183"/>
        <v>8.89</v>
      </c>
      <c r="J863" s="34">
        <f t="shared" si="183"/>
        <v>7.71</v>
      </c>
      <c r="K863" s="34">
        <f>TRUNC(F863*($I863+$J863),2)</f>
        <v>83</v>
      </c>
      <c r="L863" s="35">
        <f>TRUNC(H863*($I863+$J863),2)</f>
        <v>83</v>
      </c>
      <c r="N863" s="37">
        <v>11.41</v>
      </c>
      <c r="O863" s="37">
        <v>9.89</v>
      </c>
    </row>
    <row r="864" spans="1:15" x14ac:dyDescent="0.2">
      <c r="A864" s="58" t="s">
        <v>1258</v>
      </c>
      <c r="B864" s="59"/>
      <c r="C864" s="59"/>
      <c r="D864" s="60" t="s">
        <v>544</v>
      </c>
      <c r="E864" s="59"/>
      <c r="F864" s="59"/>
      <c r="G864" s="59"/>
      <c r="H864" s="59"/>
      <c r="I864" s="61"/>
      <c r="J864" s="61"/>
      <c r="K864" s="62">
        <f>TRUNC(SUM(K865:K870),2)</f>
        <v>607.44000000000005</v>
      </c>
      <c r="L864" s="63">
        <f>TRUNC(SUM(L865:L870),2)</f>
        <v>607.44000000000005</v>
      </c>
      <c r="N864" s="46"/>
      <c r="O864" s="46"/>
    </row>
    <row r="865" spans="1:15" ht="38.25" x14ac:dyDescent="0.25">
      <c r="A865" s="38" t="s">
        <v>1259</v>
      </c>
      <c r="B865" s="39" t="s">
        <v>129</v>
      </c>
      <c r="C865" s="40">
        <v>89726</v>
      </c>
      <c r="D865" s="29" t="s">
        <v>546</v>
      </c>
      <c r="E865" s="41" t="s">
        <v>27</v>
      </c>
      <c r="F865" s="42">
        <v>25</v>
      </c>
      <c r="G865" s="43">
        <v>1</v>
      </c>
      <c r="H865" s="44">
        <v>25</v>
      </c>
      <c r="I865" s="34">
        <f t="shared" ref="I865:J870" si="184">TRUNC((N865*$O$9),2)</f>
        <v>4.29</v>
      </c>
      <c r="J865" s="34">
        <f t="shared" si="184"/>
        <v>3.44</v>
      </c>
      <c r="K865" s="34">
        <f t="shared" ref="K865:K870" si="185">TRUNC(F865*($I865+$J865),2)</f>
        <v>193.25</v>
      </c>
      <c r="L865" s="35">
        <f t="shared" ref="L865:L870" si="186">TRUNC(H865*($I865+$J865),2)</f>
        <v>193.25</v>
      </c>
      <c r="N865" s="45">
        <v>5.5</v>
      </c>
      <c r="O865" s="45">
        <v>4.42</v>
      </c>
    </row>
    <row r="866" spans="1:15" ht="38.25" x14ac:dyDescent="0.25">
      <c r="A866" s="38" t="s">
        <v>1260</v>
      </c>
      <c r="B866" s="39" t="s">
        <v>129</v>
      </c>
      <c r="C866" s="40">
        <v>89802</v>
      </c>
      <c r="D866" s="29" t="s">
        <v>1261</v>
      </c>
      <c r="E866" s="41" t="s">
        <v>27</v>
      </c>
      <c r="F866" s="42">
        <v>5</v>
      </c>
      <c r="G866" s="43">
        <v>1</v>
      </c>
      <c r="H866" s="44">
        <v>5</v>
      </c>
      <c r="I866" s="34">
        <f t="shared" si="184"/>
        <v>7.28</v>
      </c>
      <c r="J866" s="34">
        <f t="shared" si="184"/>
        <v>0.91</v>
      </c>
      <c r="K866" s="34">
        <f t="shared" si="185"/>
        <v>40.950000000000003</v>
      </c>
      <c r="L866" s="35">
        <f t="shared" si="186"/>
        <v>40.950000000000003</v>
      </c>
      <c r="N866" s="45">
        <v>9.34</v>
      </c>
      <c r="O866" s="45">
        <v>1.17</v>
      </c>
    </row>
    <row r="867" spans="1:15" x14ac:dyDescent="0.25">
      <c r="A867" s="26" t="s">
        <v>1262</v>
      </c>
      <c r="B867" s="27" t="s">
        <v>31</v>
      </c>
      <c r="C867" s="28">
        <v>81924</v>
      </c>
      <c r="D867" s="29" t="s">
        <v>1263</v>
      </c>
      <c r="E867" s="30" t="s">
        <v>27</v>
      </c>
      <c r="F867" s="31">
        <v>4</v>
      </c>
      <c r="G867" s="32">
        <v>1</v>
      </c>
      <c r="H867" s="33">
        <v>4</v>
      </c>
      <c r="I867" s="34">
        <f t="shared" si="184"/>
        <v>7.62</v>
      </c>
      <c r="J867" s="34">
        <f t="shared" si="184"/>
        <v>12.4</v>
      </c>
      <c r="K867" s="34">
        <f t="shared" si="185"/>
        <v>80.08</v>
      </c>
      <c r="L867" s="35">
        <f t="shared" si="186"/>
        <v>80.08</v>
      </c>
      <c r="N867" s="37">
        <v>9.77</v>
      </c>
      <c r="O867" s="37">
        <v>15.9</v>
      </c>
    </row>
    <row r="868" spans="1:15" x14ac:dyDescent="0.25">
      <c r="A868" s="26" t="s">
        <v>1264</v>
      </c>
      <c r="B868" s="27" t="s">
        <v>31</v>
      </c>
      <c r="C868" s="28">
        <v>81936</v>
      </c>
      <c r="D868" s="29" t="s">
        <v>735</v>
      </c>
      <c r="E868" s="30" t="s">
        <v>27</v>
      </c>
      <c r="F868" s="31">
        <v>7</v>
      </c>
      <c r="G868" s="32">
        <v>1</v>
      </c>
      <c r="H868" s="33">
        <v>7</v>
      </c>
      <c r="I868" s="34">
        <f t="shared" si="184"/>
        <v>2.4700000000000002</v>
      </c>
      <c r="J868" s="34">
        <f t="shared" si="184"/>
        <v>7.71</v>
      </c>
      <c r="K868" s="34">
        <f t="shared" si="185"/>
        <v>71.260000000000005</v>
      </c>
      <c r="L868" s="35">
        <f t="shared" si="186"/>
        <v>71.260000000000005</v>
      </c>
      <c r="N868" s="37">
        <v>3.17</v>
      </c>
      <c r="O868" s="37">
        <v>9.89</v>
      </c>
    </row>
    <row r="869" spans="1:15" x14ac:dyDescent="0.25">
      <c r="A869" s="26" t="s">
        <v>1265</v>
      </c>
      <c r="B869" s="27" t="s">
        <v>31</v>
      </c>
      <c r="C869" s="28">
        <v>81938</v>
      </c>
      <c r="D869" s="29" t="s">
        <v>1266</v>
      </c>
      <c r="E869" s="30" t="s">
        <v>27</v>
      </c>
      <c r="F869" s="31">
        <v>8</v>
      </c>
      <c r="G869" s="32">
        <v>1</v>
      </c>
      <c r="H869" s="33">
        <v>8</v>
      </c>
      <c r="I869" s="34">
        <f t="shared" si="184"/>
        <v>7.62</v>
      </c>
      <c r="J869" s="34">
        <f t="shared" si="184"/>
        <v>12.4</v>
      </c>
      <c r="K869" s="34">
        <f t="shared" si="185"/>
        <v>160.16</v>
      </c>
      <c r="L869" s="35">
        <f t="shared" si="186"/>
        <v>160.16</v>
      </c>
      <c r="N869" s="37">
        <v>9.77</v>
      </c>
      <c r="O869" s="37">
        <v>15.9</v>
      </c>
    </row>
    <row r="870" spans="1:15" x14ac:dyDescent="0.25">
      <c r="A870" s="26" t="s">
        <v>1267</v>
      </c>
      <c r="B870" s="27" t="s">
        <v>31</v>
      </c>
      <c r="C870" s="28">
        <v>81928</v>
      </c>
      <c r="D870" s="29" t="s">
        <v>1268</v>
      </c>
      <c r="E870" s="30" t="s">
        <v>27</v>
      </c>
      <c r="F870" s="31">
        <v>6</v>
      </c>
      <c r="G870" s="32">
        <v>1</v>
      </c>
      <c r="H870" s="33">
        <v>6</v>
      </c>
      <c r="I870" s="34">
        <f t="shared" si="184"/>
        <v>2.58</v>
      </c>
      <c r="J870" s="34">
        <f t="shared" si="184"/>
        <v>7.71</v>
      </c>
      <c r="K870" s="34">
        <f t="shared" si="185"/>
        <v>61.74</v>
      </c>
      <c r="L870" s="35">
        <f t="shared" si="186"/>
        <v>61.74</v>
      </c>
      <c r="N870" s="37">
        <v>3.32</v>
      </c>
      <c r="O870" s="37">
        <v>9.89</v>
      </c>
    </row>
    <row r="871" spans="1:15" x14ac:dyDescent="0.2">
      <c r="A871" s="58" t="s">
        <v>1269</v>
      </c>
      <c r="B871" s="59"/>
      <c r="C871" s="59"/>
      <c r="D871" s="60" t="s">
        <v>1270</v>
      </c>
      <c r="E871" s="59"/>
      <c r="F871" s="59"/>
      <c r="G871" s="59"/>
      <c r="H871" s="59"/>
      <c r="I871" s="61"/>
      <c r="J871" s="61"/>
      <c r="K871" s="62">
        <f>TRUNC(SUM(K872:K873),2)</f>
        <v>366.67</v>
      </c>
      <c r="L871" s="63">
        <f>TRUNC(SUM(L872:L873),2)</f>
        <v>366.67</v>
      </c>
      <c r="N871" s="46"/>
      <c r="O871" s="46"/>
    </row>
    <row r="872" spans="1:15" x14ac:dyDescent="0.25">
      <c r="A872" s="26" t="s">
        <v>1271</v>
      </c>
      <c r="B872" s="27" t="s">
        <v>31</v>
      </c>
      <c r="C872" s="28">
        <v>81973</v>
      </c>
      <c r="D872" s="29" t="s">
        <v>737</v>
      </c>
      <c r="E872" s="30" t="s">
        <v>27</v>
      </c>
      <c r="F872" s="31">
        <v>3</v>
      </c>
      <c r="G872" s="32">
        <v>1</v>
      </c>
      <c r="H872" s="33">
        <v>3</v>
      </c>
      <c r="I872" s="34">
        <f t="shared" ref="I872:J873" si="187">TRUNC((N872*$O$9),2)</f>
        <v>12.77</v>
      </c>
      <c r="J872" s="34">
        <f t="shared" si="187"/>
        <v>12.68</v>
      </c>
      <c r="K872" s="34">
        <f>TRUNC(F872*($I872+$J872),2)</f>
        <v>76.349999999999994</v>
      </c>
      <c r="L872" s="35">
        <f>TRUNC(H872*($I872+$J872),2)</f>
        <v>76.349999999999994</v>
      </c>
      <c r="N872" s="37">
        <v>16.38</v>
      </c>
      <c r="O872" s="37">
        <v>16.260000000000002</v>
      </c>
    </row>
    <row r="873" spans="1:15" x14ac:dyDescent="0.25">
      <c r="A873" s="26" t="s">
        <v>1272</v>
      </c>
      <c r="B873" s="27" t="s">
        <v>31</v>
      </c>
      <c r="C873" s="28">
        <v>81975</v>
      </c>
      <c r="D873" s="29" t="s">
        <v>1273</v>
      </c>
      <c r="E873" s="30" t="s">
        <v>27</v>
      </c>
      <c r="F873" s="31">
        <v>8</v>
      </c>
      <c r="G873" s="32">
        <v>1</v>
      </c>
      <c r="H873" s="33">
        <v>8</v>
      </c>
      <c r="I873" s="34">
        <f t="shared" si="187"/>
        <v>23.61</v>
      </c>
      <c r="J873" s="34">
        <f t="shared" si="187"/>
        <v>12.68</v>
      </c>
      <c r="K873" s="34">
        <f>TRUNC(F873*($I873+$J873),2)</f>
        <v>290.32</v>
      </c>
      <c r="L873" s="35">
        <f>TRUNC(H873*($I873+$J873),2)</f>
        <v>290.32</v>
      </c>
      <c r="N873" s="37">
        <v>30.27</v>
      </c>
      <c r="O873" s="37">
        <v>16.260000000000002</v>
      </c>
    </row>
    <row r="874" spans="1:15" x14ac:dyDescent="0.2">
      <c r="A874" s="58" t="s">
        <v>1274</v>
      </c>
      <c r="B874" s="59"/>
      <c r="C874" s="59"/>
      <c r="D874" s="60" t="s">
        <v>1275</v>
      </c>
      <c r="E874" s="59"/>
      <c r="F874" s="59"/>
      <c r="G874" s="59"/>
      <c r="H874" s="59"/>
      <c r="I874" s="61"/>
      <c r="J874" s="61"/>
      <c r="K874" s="62">
        <f>TRUNC(SUM(K875:K877),2)</f>
        <v>94.37</v>
      </c>
      <c r="L874" s="63">
        <f>TRUNC(SUM(L875:L877),2)</f>
        <v>94.37</v>
      </c>
      <c r="N874" s="46"/>
      <c r="O874" s="46"/>
    </row>
    <row r="875" spans="1:15" x14ac:dyDescent="0.25">
      <c r="A875" s="26" t="s">
        <v>1276</v>
      </c>
      <c r="B875" s="27" t="s">
        <v>31</v>
      </c>
      <c r="C875" s="28">
        <v>82001</v>
      </c>
      <c r="D875" s="29" t="s">
        <v>1277</v>
      </c>
      <c r="E875" s="30" t="s">
        <v>27</v>
      </c>
      <c r="F875" s="31">
        <v>5</v>
      </c>
      <c r="G875" s="32">
        <v>1</v>
      </c>
      <c r="H875" s="33">
        <v>5</v>
      </c>
      <c r="I875" s="34">
        <f t="shared" ref="I875:J877" si="188">TRUNC((N875*$O$9),2)</f>
        <v>1.51</v>
      </c>
      <c r="J875" s="34">
        <f t="shared" si="188"/>
        <v>3.86</v>
      </c>
      <c r="K875" s="34">
        <f>TRUNC(F875*($I875+$J875),2)</f>
        <v>26.85</v>
      </c>
      <c r="L875" s="35">
        <f>TRUNC(H875*($I875+$J875),2)</f>
        <v>26.85</v>
      </c>
      <c r="N875" s="37">
        <v>1.94</v>
      </c>
      <c r="O875" s="37">
        <v>4.95</v>
      </c>
    </row>
    <row r="876" spans="1:15" x14ac:dyDescent="0.25">
      <c r="A876" s="26" t="s">
        <v>1278</v>
      </c>
      <c r="B876" s="27" t="s">
        <v>31</v>
      </c>
      <c r="C876" s="28">
        <v>82002</v>
      </c>
      <c r="D876" s="29" t="s">
        <v>1279</v>
      </c>
      <c r="E876" s="30" t="s">
        <v>27</v>
      </c>
      <c r="F876" s="31">
        <v>5</v>
      </c>
      <c r="G876" s="32">
        <v>1</v>
      </c>
      <c r="H876" s="33">
        <v>5</v>
      </c>
      <c r="I876" s="34">
        <f t="shared" si="188"/>
        <v>2.5099999999999998</v>
      </c>
      <c r="J876" s="34">
        <f t="shared" si="188"/>
        <v>3.86</v>
      </c>
      <c r="K876" s="34">
        <f>TRUNC(F876*($I876+$J876),2)</f>
        <v>31.85</v>
      </c>
      <c r="L876" s="35">
        <f>TRUNC(H876*($I876+$J876),2)</f>
        <v>31.85</v>
      </c>
      <c r="N876" s="37">
        <v>3.23</v>
      </c>
      <c r="O876" s="37">
        <v>4.95</v>
      </c>
    </row>
    <row r="877" spans="1:15" x14ac:dyDescent="0.25">
      <c r="A877" s="26" t="s">
        <v>1280</v>
      </c>
      <c r="B877" s="27" t="s">
        <v>31</v>
      </c>
      <c r="C877" s="28">
        <v>82004</v>
      </c>
      <c r="D877" s="29" t="s">
        <v>1281</v>
      </c>
      <c r="E877" s="30" t="s">
        <v>27</v>
      </c>
      <c r="F877" s="31">
        <v>3</v>
      </c>
      <c r="G877" s="32">
        <v>1</v>
      </c>
      <c r="H877" s="33">
        <v>3</v>
      </c>
      <c r="I877" s="34">
        <f t="shared" si="188"/>
        <v>5.56</v>
      </c>
      <c r="J877" s="34">
        <f t="shared" si="188"/>
        <v>6.33</v>
      </c>
      <c r="K877" s="34">
        <f>TRUNC(F877*($I877+$J877),2)</f>
        <v>35.67</v>
      </c>
      <c r="L877" s="35">
        <f>TRUNC(H877*($I877+$J877),2)</f>
        <v>35.67</v>
      </c>
      <c r="N877" s="37">
        <v>7.14</v>
      </c>
      <c r="O877" s="37">
        <v>8.1199999999999992</v>
      </c>
    </row>
    <row r="878" spans="1:15" x14ac:dyDescent="0.2">
      <c r="A878" s="58" t="s">
        <v>1282</v>
      </c>
      <c r="B878" s="59"/>
      <c r="C878" s="59"/>
      <c r="D878" s="60" t="s">
        <v>1283</v>
      </c>
      <c r="E878" s="59"/>
      <c r="F878" s="59"/>
      <c r="G878" s="59"/>
      <c r="H878" s="59"/>
      <c r="I878" s="61"/>
      <c r="J878" s="61"/>
      <c r="K878" s="62">
        <f>TRUNC(SUM(K879:K880),2)</f>
        <v>120.72</v>
      </c>
      <c r="L878" s="63">
        <f>TRUNC(SUM(L879:L880),2)</f>
        <v>120.72</v>
      </c>
      <c r="N878" s="46"/>
      <c r="O878" s="46"/>
    </row>
    <row r="879" spans="1:15" x14ac:dyDescent="0.25">
      <c r="A879" s="26" t="s">
        <v>1284</v>
      </c>
      <c r="B879" s="27" t="s">
        <v>31</v>
      </c>
      <c r="C879" s="28">
        <v>81885</v>
      </c>
      <c r="D879" s="29" t="s">
        <v>745</v>
      </c>
      <c r="E879" s="30" t="s">
        <v>27</v>
      </c>
      <c r="F879" s="31">
        <v>6</v>
      </c>
      <c r="G879" s="32">
        <v>1</v>
      </c>
      <c r="H879" s="33">
        <v>6</v>
      </c>
      <c r="I879" s="34">
        <f t="shared" ref="I879:J880" si="189">TRUNC((N879*$O$9),2)</f>
        <v>7.61</v>
      </c>
      <c r="J879" s="34">
        <f t="shared" si="189"/>
        <v>1.93</v>
      </c>
      <c r="K879" s="34">
        <f>TRUNC(F879*($I879+$J879),2)</f>
        <v>57.24</v>
      </c>
      <c r="L879" s="35">
        <f>TRUNC(H879*($I879+$J879),2)</f>
        <v>57.24</v>
      </c>
      <c r="N879" s="37">
        <v>9.76</v>
      </c>
      <c r="O879" s="37">
        <v>2.48</v>
      </c>
    </row>
    <row r="880" spans="1:15" x14ac:dyDescent="0.25">
      <c r="A880" s="26" t="s">
        <v>1285</v>
      </c>
      <c r="B880" s="27" t="s">
        <v>31</v>
      </c>
      <c r="C880" s="28">
        <v>82103</v>
      </c>
      <c r="D880" s="29" t="s">
        <v>1286</v>
      </c>
      <c r="E880" s="30" t="s">
        <v>27</v>
      </c>
      <c r="F880" s="31">
        <v>4</v>
      </c>
      <c r="G880" s="32">
        <v>1</v>
      </c>
      <c r="H880" s="33">
        <v>4</v>
      </c>
      <c r="I880" s="34">
        <f t="shared" si="189"/>
        <v>4.8499999999999996</v>
      </c>
      <c r="J880" s="34">
        <f t="shared" si="189"/>
        <v>11.02</v>
      </c>
      <c r="K880" s="34">
        <f>TRUNC(F880*($I880+$J880),2)</f>
        <v>63.48</v>
      </c>
      <c r="L880" s="35">
        <f>TRUNC(H880*($I880+$J880),2)</f>
        <v>63.48</v>
      </c>
      <c r="N880" s="37">
        <v>6.23</v>
      </c>
      <c r="O880" s="37">
        <v>14.14</v>
      </c>
    </row>
    <row r="881" spans="1:15" x14ac:dyDescent="0.2">
      <c r="A881" s="58" t="s">
        <v>1287</v>
      </c>
      <c r="B881" s="59"/>
      <c r="C881" s="59"/>
      <c r="D881" s="60" t="s">
        <v>521</v>
      </c>
      <c r="E881" s="59"/>
      <c r="F881" s="59"/>
      <c r="G881" s="59"/>
      <c r="H881" s="59"/>
      <c r="I881" s="61"/>
      <c r="J881" s="61"/>
      <c r="K881" s="62">
        <f t="shared" ref="K881:L881" si="190">TRUNC(SUM(K882),2)</f>
        <v>96.32</v>
      </c>
      <c r="L881" s="63">
        <f t="shared" si="190"/>
        <v>96.32</v>
      </c>
      <c r="N881" s="46"/>
      <c r="O881" s="46"/>
    </row>
    <row r="882" spans="1:15" x14ac:dyDescent="0.25">
      <c r="A882" s="26" t="s">
        <v>1288</v>
      </c>
      <c r="B882" s="27" t="s">
        <v>31</v>
      </c>
      <c r="C882" s="28">
        <v>82230</v>
      </c>
      <c r="D882" s="29" t="s">
        <v>1289</v>
      </c>
      <c r="E882" s="30" t="s">
        <v>27</v>
      </c>
      <c r="F882" s="31">
        <v>8</v>
      </c>
      <c r="G882" s="32">
        <v>1</v>
      </c>
      <c r="H882" s="33">
        <v>8</v>
      </c>
      <c r="I882" s="34">
        <f>TRUNC((N882*$O$9),2)</f>
        <v>4.05</v>
      </c>
      <c r="J882" s="34">
        <f>TRUNC((O882*$O$9),2)</f>
        <v>7.99</v>
      </c>
      <c r="K882" s="34">
        <f>TRUNC(F882*($I882+$J882),2)</f>
        <v>96.32</v>
      </c>
      <c r="L882" s="35">
        <f>TRUNC(H882*($I882+$J882),2)</f>
        <v>96.32</v>
      </c>
      <c r="N882" s="37">
        <v>5.2</v>
      </c>
      <c r="O882" s="37">
        <v>10.25</v>
      </c>
    </row>
    <row r="883" spans="1:15" x14ac:dyDescent="0.2">
      <c r="A883" s="58" t="s">
        <v>1290</v>
      </c>
      <c r="B883" s="59"/>
      <c r="C883" s="59"/>
      <c r="D883" s="60" t="s">
        <v>552</v>
      </c>
      <c r="E883" s="59"/>
      <c r="F883" s="59"/>
      <c r="G883" s="59"/>
      <c r="H883" s="59"/>
      <c r="I883" s="61"/>
      <c r="J883" s="61"/>
      <c r="K883" s="62">
        <f>TRUNC(SUM(K884:K886),2)</f>
        <v>1492.92</v>
      </c>
      <c r="L883" s="63">
        <f>TRUNC(SUM(L884:L886),2)</f>
        <v>1492.92</v>
      </c>
      <c r="N883" s="46"/>
      <c r="O883" s="46"/>
    </row>
    <row r="884" spans="1:15" x14ac:dyDescent="0.25">
      <c r="A884" s="26" t="s">
        <v>1291</v>
      </c>
      <c r="B884" s="27" t="s">
        <v>31</v>
      </c>
      <c r="C884" s="28">
        <v>82301</v>
      </c>
      <c r="D884" s="29" t="s">
        <v>554</v>
      </c>
      <c r="E884" s="30" t="s">
        <v>50</v>
      </c>
      <c r="F884" s="31">
        <v>36</v>
      </c>
      <c r="G884" s="32">
        <v>1</v>
      </c>
      <c r="H884" s="33">
        <v>36</v>
      </c>
      <c r="I884" s="34">
        <f t="shared" ref="I884:J886" si="191">TRUNC((N884*$O$9),2)</f>
        <v>5.05</v>
      </c>
      <c r="J884" s="34">
        <f t="shared" si="191"/>
        <v>6.61</v>
      </c>
      <c r="K884" s="34">
        <f>TRUNC(F884*($I884+$J884),2)</f>
        <v>419.76</v>
      </c>
      <c r="L884" s="35">
        <f>TRUNC(H884*($I884+$J884),2)</f>
        <v>419.76</v>
      </c>
      <c r="N884" s="37">
        <v>6.48</v>
      </c>
      <c r="O884" s="37">
        <v>8.48</v>
      </c>
    </row>
    <row r="885" spans="1:15" ht="25.5" x14ac:dyDescent="0.25">
      <c r="A885" s="38" t="s">
        <v>1292</v>
      </c>
      <c r="B885" s="39" t="s">
        <v>129</v>
      </c>
      <c r="C885" s="40">
        <v>89798</v>
      </c>
      <c r="D885" s="29" t="s">
        <v>556</v>
      </c>
      <c r="E885" s="41" t="s">
        <v>50</v>
      </c>
      <c r="F885" s="42">
        <v>24</v>
      </c>
      <c r="G885" s="43">
        <v>1</v>
      </c>
      <c r="H885" s="44">
        <v>24</v>
      </c>
      <c r="I885" s="34">
        <f t="shared" si="191"/>
        <v>9.8800000000000008</v>
      </c>
      <c r="J885" s="34">
        <f t="shared" si="191"/>
        <v>1.1000000000000001</v>
      </c>
      <c r="K885" s="34">
        <f>TRUNC(F885*($I885+$J885),2)</f>
        <v>263.52</v>
      </c>
      <c r="L885" s="35">
        <f>TRUNC(H885*($I885+$J885),2)</f>
        <v>263.52</v>
      </c>
      <c r="N885" s="45">
        <v>12.67</v>
      </c>
      <c r="O885" s="45">
        <v>1.42</v>
      </c>
    </row>
    <row r="886" spans="1:15" ht="25.5" x14ac:dyDescent="0.25">
      <c r="A886" s="38" t="s">
        <v>1293</v>
      </c>
      <c r="B886" s="39" t="s">
        <v>129</v>
      </c>
      <c r="C886" s="40">
        <v>89800</v>
      </c>
      <c r="D886" s="29" t="s">
        <v>740</v>
      </c>
      <c r="E886" s="41" t="s">
        <v>50</v>
      </c>
      <c r="F886" s="42">
        <v>36</v>
      </c>
      <c r="G886" s="43">
        <v>1</v>
      </c>
      <c r="H886" s="44">
        <v>36</v>
      </c>
      <c r="I886" s="34">
        <f t="shared" si="191"/>
        <v>15.36</v>
      </c>
      <c r="J886" s="34">
        <f t="shared" si="191"/>
        <v>7.13</v>
      </c>
      <c r="K886" s="34">
        <f>TRUNC(F886*($I886+$J886),2)</f>
        <v>809.64</v>
      </c>
      <c r="L886" s="35">
        <f>TRUNC(H886*($I886+$J886),2)</f>
        <v>809.64</v>
      </c>
      <c r="N886" s="45">
        <v>19.7</v>
      </c>
      <c r="O886" s="45">
        <v>9.15</v>
      </c>
    </row>
    <row r="887" spans="1:15" ht="13.5" x14ac:dyDescent="0.2">
      <c r="A887" s="49" t="s">
        <v>1294</v>
      </c>
      <c r="B887" s="50"/>
      <c r="C887" s="50"/>
      <c r="D887" s="51" t="s">
        <v>558</v>
      </c>
      <c r="E887" s="50"/>
      <c r="F887" s="50"/>
      <c r="G887" s="50"/>
      <c r="H887" s="50"/>
      <c r="I887" s="52"/>
      <c r="J887" s="52"/>
      <c r="K887" s="53">
        <f>TRUNC(SUM(K888:K889),2)</f>
        <v>1563.88</v>
      </c>
      <c r="L887" s="54">
        <f>TRUNC(SUM(L888:L889),2)</f>
        <v>1563.88</v>
      </c>
      <c r="N887" s="46"/>
      <c r="O887" s="46"/>
    </row>
    <row r="888" spans="1:15" x14ac:dyDescent="0.25">
      <c r="A888" s="26" t="s">
        <v>1295</v>
      </c>
      <c r="B888" s="27" t="s">
        <v>31</v>
      </c>
      <c r="C888" s="28">
        <v>81825</v>
      </c>
      <c r="D888" s="29" t="s">
        <v>471</v>
      </c>
      <c r="E888" s="30" t="s">
        <v>27</v>
      </c>
      <c r="F888" s="31">
        <v>4</v>
      </c>
      <c r="G888" s="32">
        <v>1</v>
      </c>
      <c r="H888" s="33">
        <v>4</v>
      </c>
      <c r="I888" s="34">
        <f t="shared" ref="I888:J889" si="192">TRUNC((N888*$O$9),2)</f>
        <v>127.67</v>
      </c>
      <c r="J888" s="34">
        <f t="shared" si="192"/>
        <v>196.2</v>
      </c>
      <c r="K888" s="34">
        <f>TRUNC(F888*($I888+$J888),2)</f>
        <v>1295.48</v>
      </c>
      <c r="L888" s="35">
        <f>TRUNC(H888*($I888+$J888),2)</f>
        <v>1295.48</v>
      </c>
      <c r="N888" s="37">
        <v>163.69</v>
      </c>
      <c r="O888" s="37">
        <v>251.54</v>
      </c>
    </row>
    <row r="889" spans="1:15" x14ac:dyDescent="0.25">
      <c r="A889" s="26" t="s">
        <v>1296</v>
      </c>
      <c r="B889" s="27" t="s">
        <v>31</v>
      </c>
      <c r="C889" s="28">
        <v>81826</v>
      </c>
      <c r="D889" s="29" t="s">
        <v>473</v>
      </c>
      <c r="E889" s="30" t="s">
        <v>27</v>
      </c>
      <c r="F889" s="31">
        <v>4</v>
      </c>
      <c r="G889" s="32">
        <v>1</v>
      </c>
      <c r="H889" s="33">
        <v>4</v>
      </c>
      <c r="I889" s="34">
        <f t="shared" si="192"/>
        <v>55.98</v>
      </c>
      <c r="J889" s="34">
        <f t="shared" si="192"/>
        <v>11.12</v>
      </c>
      <c r="K889" s="34">
        <f>TRUNC(F889*($I889+$J889),2)</f>
        <v>268.39999999999998</v>
      </c>
      <c r="L889" s="35">
        <f>TRUNC(H889*($I889+$J889),2)</f>
        <v>268.39999999999998</v>
      </c>
      <c r="N889" s="37">
        <v>71.78</v>
      </c>
      <c r="O889" s="37">
        <v>14.26</v>
      </c>
    </row>
    <row r="890" spans="1:15" x14ac:dyDescent="0.2">
      <c r="A890" s="20" t="s">
        <v>1297</v>
      </c>
      <c r="B890" s="21"/>
      <c r="C890" s="21"/>
      <c r="D890" s="22" t="s">
        <v>255</v>
      </c>
      <c r="E890" s="21"/>
      <c r="F890" s="21"/>
      <c r="G890" s="21"/>
      <c r="H890" s="21"/>
      <c r="I890" s="23"/>
      <c r="J890" s="23"/>
      <c r="K890" s="24">
        <f>TRUNC(SUM(K891:K893),2)</f>
        <v>7577.54</v>
      </c>
      <c r="L890" s="25">
        <f>TRUNC(SUM(L891:L893),2)</f>
        <v>7577.54</v>
      </c>
      <c r="N890" s="46"/>
      <c r="O890" s="46"/>
    </row>
    <row r="891" spans="1:15" ht="25.5" x14ac:dyDescent="0.25">
      <c r="A891" s="26" t="s">
        <v>1298</v>
      </c>
      <c r="B891" s="27" t="s">
        <v>31</v>
      </c>
      <c r="C891" s="28">
        <v>100160</v>
      </c>
      <c r="D891" s="29" t="s">
        <v>259</v>
      </c>
      <c r="E891" s="30" t="s">
        <v>35</v>
      </c>
      <c r="F891" s="31">
        <v>190.69</v>
      </c>
      <c r="G891" s="32">
        <v>1</v>
      </c>
      <c r="H891" s="33">
        <v>190.69</v>
      </c>
      <c r="I891" s="34">
        <f t="shared" ref="I891:J893" si="193">TRUNC((N891*$O$9),2)</f>
        <v>17.89</v>
      </c>
      <c r="J891" s="34">
        <f t="shared" si="193"/>
        <v>20.329999999999998</v>
      </c>
      <c r="K891" s="34">
        <f>TRUNC(F891*($I891+$J891),2)</f>
        <v>7288.17</v>
      </c>
      <c r="L891" s="35">
        <f>TRUNC(H891*($I891+$J891),2)</f>
        <v>7288.17</v>
      </c>
      <c r="N891" s="37">
        <v>22.94</v>
      </c>
      <c r="O891" s="37">
        <v>26.07</v>
      </c>
    </row>
    <row r="892" spans="1:15" x14ac:dyDescent="0.25">
      <c r="A892" s="26" t="s">
        <v>1299</v>
      </c>
      <c r="B892" s="27" t="s">
        <v>31</v>
      </c>
      <c r="C892" s="28">
        <v>100102</v>
      </c>
      <c r="D892" s="29" t="s">
        <v>264</v>
      </c>
      <c r="E892" s="30" t="s">
        <v>35</v>
      </c>
      <c r="F892" s="31">
        <v>0.48</v>
      </c>
      <c r="G892" s="32">
        <v>1</v>
      </c>
      <c r="H892" s="33">
        <v>0.48</v>
      </c>
      <c r="I892" s="34">
        <f t="shared" si="193"/>
        <v>37.049999999999997</v>
      </c>
      <c r="J892" s="34">
        <f t="shared" si="193"/>
        <v>29.52</v>
      </c>
      <c r="K892" s="34">
        <f>TRUNC(F892*($I892+$J892),2)</f>
        <v>31.95</v>
      </c>
      <c r="L892" s="35">
        <f>TRUNC(H892*($I892+$J892),2)</f>
        <v>31.95</v>
      </c>
      <c r="N892" s="37">
        <v>47.51</v>
      </c>
      <c r="O892" s="37">
        <v>37.85</v>
      </c>
    </row>
    <row r="893" spans="1:15" ht="25.5" x14ac:dyDescent="0.25">
      <c r="A893" s="26" t="s">
        <v>1300</v>
      </c>
      <c r="B893" s="27" t="s">
        <v>129</v>
      </c>
      <c r="C893" s="28">
        <v>93201</v>
      </c>
      <c r="D893" s="29" t="s">
        <v>568</v>
      </c>
      <c r="E893" s="30" t="s">
        <v>50</v>
      </c>
      <c r="F893" s="31">
        <v>49.6</v>
      </c>
      <c r="G893" s="32">
        <v>1</v>
      </c>
      <c r="H893" s="33">
        <v>49.6</v>
      </c>
      <c r="I893" s="34">
        <f t="shared" si="193"/>
        <v>2.21</v>
      </c>
      <c r="J893" s="34">
        <f t="shared" si="193"/>
        <v>2.98</v>
      </c>
      <c r="K893" s="34">
        <f>TRUNC(F893*($I893+$J893),2)</f>
        <v>257.42</v>
      </c>
      <c r="L893" s="35">
        <f>TRUNC(H893*($I893+$J893),2)</f>
        <v>257.42</v>
      </c>
      <c r="N893" s="37">
        <v>2.84</v>
      </c>
      <c r="O893" s="37">
        <v>3.83</v>
      </c>
    </row>
    <row r="894" spans="1:15" x14ac:dyDescent="0.2">
      <c r="A894" s="20" t="s">
        <v>1301</v>
      </c>
      <c r="B894" s="21"/>
      <c r="C894" s="21"/>
      <c r="D894" s="22" t="s">
        <v>271</v>
      </c>
      <c r="E894" s="21"/>
      <c r="F894" s="21"/>
      <c r="G894" s="21"/>
      <c r="H894" s="21"/>
      <c r="I894" s="23"/>
      <c r="J894" s="23"/>
      <c r="K894" s="24">
        <f>TRUNC(SUM(K895:K896),2)</f>
        <v>4981.12</v>
      </c>
      <c r="L894" s="25">
        <f>TRUNC(SUM(L895:L896),2)</f>
        <v>4981.12</v>
      </c>
      <c r="N894" s="46"/>
      <c r="O894" s="46"/>
    </row>
    <row r="895" spans="1:15" x14ac:dyDescent="0.25">
      <c r="A895" s="26" t="s">
        <v>1302</v>
      </c>
      <c r="B895" s="27" t="s">
        <v>31</v>
      </c>
      <c r="C895" s="28">
        <v>120902</v>
      </c>
      <c r="D895" s="29" t="s">
        <v>275</v>
      </c>
      <c r="E895" s="30" t="s">
        <v>35</v>
      </c>
      <c r="F895" s="31">
        <v>60.67</v>
      </c>
      <c r="G895" s="32">
        <v>1</v>
      </c>
      <c r="H895" s="33">
        <v>60.67</v>
      </c>
      <c r="I895" s="34">
        <f t="shared" ref="I895:J896" si="194">TRUNC((N895*$O$9),2)</f>
        <v>10.39</v>
      </c>
      <c r="J895" s="34">
        <f t="shared" si="194"/>
        <v>15.88</v>
      </c>
      <c r="K895" s="34">
        <f>TRUNC(F895*($I895+$J895),2)</f>
        <v>1593.8</v>
      </c>
      <c r="L895" s="35">
        <f>TRUNC(H895*($I895+$J895),2)</f>
        <v>1593.8</v>
      </c>
      <c r="N895" s="37">
        <v>13.33</v>
      </c>
      <c r="O895" s="37">
        <v>20.36</v>
      </c>
    </row>
    <row r="896" spans="1:15" x14ac:dyDescent="0.25">
      <c r="A896" s="26" t="s">
        <v>1303</v>
      </c>
      <c r="B896" s="27" t="s">
        <v>31</v>
      </c>
      <c r="C896" s="28">
        <v>120208</v>
      </c>
      <c r="D896" s="29" t="s">
        <v>1304</v>
      </c>
      <c r="E896" s="30" t="s">
        <v>35</v>
      </c>
      <c r="F896" s="31">
        <v>173.62</v>
      </c>
      <c r="G896" s="32">
        <v>1</v>
      </c>
      <c r="H896" s="33">
        <v>173.62</v>
      </c>
      <c r="I896" s="34">
        <f t="shared" si="194"/>
        <v>9.5299999999999994</v>
      </c>
      <c r="J896" s="34">
        <f t="shared" si="194"/>
        <v>9.98</v>
      </c>
      <c r="K896" s="34">
        <f>TRUNC(F896*($I896+$J896),2)</f>
        <v>3387.32</v>
      </c>
      <c r="L896" s="35">
        <f>TRUNC(H896*($I896+$J896),2)</f>
        <v>3387.32</v>
      </c>
      <c r="N896" s="37">
        <v>12.22</v>
      </c>
      <c r="O896" s="37">
        <v>12.8</v>
      </c>
    </row>
    <row r="897" spans="1:15" x14ac:dyDescent="0.2">
      <c r="A897" s="20" t="s">
        <v>1305</v>
      </c>
      <c r="B897" s="21"/>
      <c r="C897" s="21"/>
      <c r="D897" s="22" t="s">
        <v>277</v>
      </c>
      <c r="E897" s="21"/>
      <c r="F897" s="21"/>
      <c r="G897" s="21"/>
      <c r="H897" s="21"/>
      <c r="I897" s="23"/>
      <c r="J897" s="23"/>
      <c r="K897" s="24">
        <f>TRUNC(SUM(K898),2)</f>
        <v>22797.72</v>
      </c>
      <c r="L897" s="25">
        <f>TRUNC(SUM(L898),2)</f>
        <v>22797.72</v>
      </c>
      <c r="N897" s="46"/>
      <c r="O897" s="46"/>
    </row>
    <row r="898" spans="1:15" ht="38.25" x14ac:dyDescent="0.25">
      <c r="A898" s="75" t="s">
        <v>1306</v>
      </c>
      <c r="B898" s="87" t="s">
        <v>129</v>
      </c>
      <c r="C898" s="88">
        <v>100775</v>
      </c>
      <c r="D898" s="78" t="s">
        <v>579</v>
      </c>
      <c r="E898" s="79" t="s">
        <v>131</v>
      </c>
      <c r="F898" s="89">
        <v>1818</v>
      </c>
      <c r="G898" s="81">
        <v>1</v>
      </c>
      <c r="H898" s="90">
        <v>1818</v>
      </c>
      <c r="I898" s="34">
        <f>TRUNC((N898*$O$9),2)</f>
        <v>11.93</v>
      </c>
      <c r="J898" s="34">
        <f>TRUNC((O898*$O$9),2)</f>
        <v>0.61</v>
      </c>
      <c r="K898" s="34">
        <f>TRUNC(F898*($I898+$J898),2)</f>
        <v>22797.72</v>
      </c>
      <c r="L898" s="35">
        <f>TRUNC(H898*($I898+$J898),2)</f>
        <v>22797.72</v>
      </c>
      <c r="N898" s="37">
        <v>15.3</v>
      </c>
      <c r="O898" s="37">
        <v>0.79</v>
      </c>
    </row>
    <row r="899" spans="1:15" x14ac:dyDescent="0.2">
      <c r="A899" s="20" t="s">
        <v>1307</v>
      </c>
      <c r="B899" s="21"/>
      <c r="C899" s="21"/>
      <c r="D899" s="22" t="s">
        <v>281</v>
      </c>
      <c r="E899" s="21"/>
      <c r="F899" s="21"/>
      <c r="G899" s="21"/>
      <c r="H899" s="21"/>
      <c r="I899" s="23"/>
      <c r="J899" s="23"/>
      <c r="K899" s="24">
        <f>TRUNC(SUM(K900:K902),2)</f>
        <v>7436.96</v>
      </c>
      <c r="L899" s="25">
        <f>TRUNC(SUM(L900:L902),2)</f>
        <v>7436.96</v>
      </c>
      <c r="N899" s="46"/>
      <c r="O899" s="46"/>
    </row>
    <row r="900" spans="1:15" x14ac:dyDescent="0.25">
      <c r="A900" s="26" t="s">
        <v>1308</v>
      </c>
      <c r="B900" s="27" t="s">
        <v>31</v>
      </c>
      <c r="C900" s="28">
        <v>160401</v>
      </c>
      <c r="D900" s="29" t="s">
        <v>1309</v>
      </c>
      <c r="E900" s="30" t="s">
        <v>35</v>
      </c>
      <c r="F900" s="32">
        <v>120.5</v>
      </c>
      <c r="G900" s="32">
        <v>1</v>
      </c>
      <c r="H900" s="33">
        <v>120.5</v>
      </c>
      <c r="I900" s="34">
        <f t="shared" ref="I900:J902" si="195">TRUNC((N900*$O$9),2)</f>
        <v>48.9</v>
      </c>
      <c r="J900" s="34">
        <f t="shared" si="195"/>
        <v>4.3899999999999997</v>
      </c>
      <c r="K900" s="34">
        <f>TRUNC(F900*($I900+$J900),2)</f>
        <v>6421.44</v>
      </c>
      <c r="L900" s="35">
        <f>TRUNC(H900*($I900+$J900),2)</f>
        <v>6421.44</v>
      </c>
      <c r="N900" s="37">
        <v>62.7</v>
      </c>
      <c r="O900" s="37">
        <v>5.63</v>
      </c>
    </row>
    <row r="901" spans="1:15" x14ac:dyDescent="0.25">
      <c r="A901" s="26" t="s">
        <v>1310</v>
      </c>
      <c r="B901" s="27" t="s">
        <v>31</v>
      </c>
      <c r="C901" s="28">
        <v>160402</v>
      </c>
      <c r="D901" s="29" t="s">
        <v>1311</v>
      </c>
      <c r="E901" s="30" t="s">
        <v>50</v>
      </c>
      <c r="F901" s="32">
        <v>12.05</v>
      </c>
      <c r="G901" s="32">
        <v>1</v>
      </c>
      <c r="H901" s="33">
        <v>12.05</v>
      </c>
      <c r="I901" s="34">
        <f t="shared" si="195"/>
        <v>11.74</v>
      </c>
      <c r="J901" s="34">
        <f t="shared" si="195"/>
        <v>14.2</v>
      </c>
      <c r="K901" s="34">
        <f>TRUNC(F901*($I901+$J901),2)</f>
        <v>312.57</v>
      </c>
      <c r="L901" s="35">
        <f>TRUNC(H901*($I901+$J901),2)</f>
        <v>312.57</v>
      </c>
      <c r="N901" s="37">
        <v>15.06</v>
      </c>
      <c r="O901" s="37">
        <v>18.21</v>
      </c>
    </row>
    <row r="902" spans="1:15" x14ac:dyDescent="0.25">
      <c r="A902" s="26" t="s">
        <v>1312</v>
      </c>
      <c r="B902" s="27" t="s">
        <v>31</v>
      </c>
      <c r="C902" s="28">
        <v>160403</v>
      </c>
      <c r="D902" s="29" t="s">
        <v>588</v>
      </c>
      <c r="E902" s="30" t="s">
        <v>50</v>
      </c>
      <c r="F902" s="32">
        <v>44.1</v>
      </c>
      <c r="G902" s="32">
        <v>1</v>
      </c>
      <c r="H902" s="33">
        <v>44.1</v>
      </c>
      <c r="I902" s="34">
        <f t="shared" si="195"/>
        <v>8.09</v>
      </c>
      <c r="J902" s="34">
        <f t="shared" si="195"/>
        <v>7.85</v>
      </c>
      <c r="K902" s="34">
        <f>TRUNC(F902*($I902+$J902),2)</f>
        <v>702.95</v>
      </c>
      <c r="L902" s="35">
        <f>TRUNC(H902*($I902+$J902),2)</f>
        <v>702.95</v>
      </c>
      <c r="N902" s="37">
        <v>10.38</v>
      </c>
      <c r="O902" s="37">
        <v>10.07</v>
      </c>
    </row>
    <row r="903" spans="1:15" x14ac:dyDescent="0.2">
      <c r="A903" s="20" t="s">
        <v>1313</v>
      </c>
      <c r="B903" s="21"/>
      <c r="C903" s="21"/>
      <c r="D903" s="22" t="s">
        <v>285</v>
      </c>
      <c r="E903" s="21"/>
      <c r="F903" s="21"/>
      <c r="G903" s="21"/>
      <c r="H903" s="21"/>
      <c r="I903" s="23"/>
      <c r="J903" s="23"/>
      <c r="K903" s="24">
        <f>TRUNC(SUM(K904:K907),2)</f>
        <v>14065.53</v>
      </c>
      <c r="L903" s="25">
        <f>TRUNC(SUM(L904:L907),2)</f>
        <v>14065.53</v>
      </c>
      <c r="N903" s="46"/>
      <c r="O903" s="46"/>
    </row>
    <row r="904" spans="1:15" x14ac:dyDescent="0.25">
      <c r="A904" s="26" t="s">
        <v>1314</v>
      </c>
      <c r="B904" s="27" t="s">
        <v>31</v>
      </c>
      <c r="C904" s="28">
        <v>180380</v>
      </c>
      <c r="D904" s="29" t="s">
        <v>1315</v>
      </c>
      <c r="E904" s="30" t="s">
        <v>35</v>
      </c>
      <c r="F904" s="32">
        <v>1.08</v>
      </c>
      <c r="G904" s="32">
        <v>1</v>
      </c>
      <c r="H904" s="33">
        <v>1.08</v>
      </c>
      <c r="I904" s="34">
        <f t="shared" ref="I904:J907" si="196">TRUNC((N904*$O$9),2)</f>
        <v>628.35</v>
      </c>
      <c r="J904" s="34">
        <f t="shared" si="196"/>
        <v>35.56</v>
      </c>
      <c r="K904" s="34">
        <f>TRUNC(F904*($I904+$J904),2)</f>
        <v>717.02</v>
      </c>
      <c r="L904" s="35">
        <f>TRUNC(H904*($I904+$J904),2)</f>
        <v>717.02</v>
      </c>
      <c r="N904" s="37">
        <v>805.58</v>
      </c>
      <c r="O904" s="37">
        <v>45.6</v>
      </c>
    </row>
    <row r="905" spans="1:15" x14ac:dyDescent="0.25">
      <c r="A905" s="26" t="s">
        <v>1316</v>
      </c>
      <c r="B905" s="27" t="s">
        <v>31</v>
      </c>
      <c r="C905" s="28">
        <v>180381</v>
      </c>
      <c r="D905" s="29" t="s">
        <v>1317</v>
      </c>
      <c r="E905" s="30" t="s">
        <v>35</v>
      </c>
      <c r="F905" s="32">
        <v>5.23</v>
      </c>
      <c r="G905" s="32">
        <v>1</v>
      </c>
      <c r="H905" s="33">
        <v>5.23</v>
      </c>
      <c r="I905" s="34">
        <f t="shared" si="196"/>
        <v>359.8</v>
      </c>
      <c r="J905" s="34">
        <f t="shared" si="196"/>
        <v>35.56</v>
      </c>
      <c r="K905" s="34">
        <f>TRUNC(F905*($I905+$J905),2)</f>
        <v>2067.73</v>
      </c>
      <c r="L905" s="35">
        <f>TRUNC(H905*($I905+$J905),2)</f>
        <v>2067.73</v>
      </c>
      <c r="N905" s="37">
        <v>461.29</v>
      </c>
      <c r="O905" s="37">
        <v>45.6</v>
      </c>
    </row>
    <row r="906" spans="1:15" x14ac:dyDescent="0.25">
      <c r="A906" s="26" t="s">
        <v>1318</v>
      </c>
      <c r="B906" s="27" t="s">
        <v>31</v>
      </c>
      <c r="C906" s="28">
        <v>180501</v>
      </c>
      <c r="D906" s="29" t="s">
        <v>771</v>
      </c>
      <c r="E906" s="30" t="s">
        <v>35</v>
      </c>
      <c r="F906" s="32">
        <v>7.14</v>
      </c>
      <c r="G906" s="32">
        <v>1</v>
      </c>
      <c r="H906" s="33">
        <v>7.14</v>
      </c>
      <c r="I906" s="34">
        <f t="shared" si="196"/>
        <v>568.41</v>
      </c>
      <c r="J906" s="34">
        <f t="shared" si="196"/>
        <v>33.28</v>
      </c>
      <c r="K906" s="34">
        <f>TRUNC(F906*($I906+$J906),2)</f>
        <v>4296.0600000000004</v>
      </c>
      <c r="L906" s="35">
        <f>TRUNC(H906*($I906+$J906),2)</f>
        <v>4296.0600000000004</v>
      </c>
      <c r="N906" s="37">
        <v>728.74</v>
      </c>
      <c r="O906" s="37">
        <v>42.67</v>
      </c>
    </row>
    <row r="907" spans="1:15" x14ac:dyDescent="0.25">
      <c r="A907" s="26" t="s">
        <v>1319</v>
      </c>
      <c r="B907" s="27" t="s">
        <v>31</v>
      </c>
      <c r="C907" s="28">
        <v>180509</v>
      </c>
      <c r="D907" s="29" t="s">
        <v>1320</v>
      </c>
      <c r="E907" s="30" t="s">
        <v>35</v>
      </c>
      <c r="F907" s="32">
        <v>18</v>
      </c>
      <c r="G907" s="32">
        <v>1</v>
      </c>
      <c r="H907" s="33">
        <v>18</v>
      </c>
      <c r="I907" s="34">
        <f t="shared" si="196"/>
        <v>354.76</v>
      </c>
      <c r="J907" s="34">
        <f t="shared" si="196"/>
        <v>33.28</v>
      </c>
      <c r="K907" s="34">
        <f>TRUNC(F907*($I907+$J907),2)</f>
        <v>6984.72</v>
      </c>
      <c r="L907" s="35">
        <f>TRUNC(H907*($I907+$J907),2)</f>
        <v>6984.72</v>
      </c>
      <c r="N907" s="37">
        <v>454.83</v>
      </c>
      <c r="O907" s="37">
        <v>42.67</v>
      </c>
    </row>
    <row r="908" spans="1:15" x14ac:dyDescent="0.2">
      <c r="A908" s="20" t="s">
        <v>1321</v>
      </c>
      <c r="B908" s="21"/>
      <c r="C908" s="21"/>
      <c r="D908" s="22" t="s">
        <v>777</v>
      </c>
      <c r="E908" s="21"/>
      <c r="F908" s="21"/>
      <c r="G908" s="21"/>
      <c r="H908" s="21"/>
      <c r="I908" s="23"/>
      <c r="J908" s="23"/>
      <c r="K908" s="24">
        <f t="shared" ref="K908:L966" si="197">TRUNC(SUM(K909),2)</f>
        <v>954.07</v>
      </c>
      <c r="L908" s="25">
        <f t="shared" si="197"/>
        <v>954.07</v>
      </c>
      <c r="N908" s="46"/>
      <c r="O908" s="46"/>
    </row>
    <row r="909" spans="1:15" x14ac:dyDescent="0.25">
      <c r="A909" s="26" t="s">
        <v>1322</v>
      </c>
      <c r="B909" s="27" t="s">
        <v>31</v>
      </c>
      <c r="C909" s="28">
        <v>190105</v>
      </c>
      <c r="D909" s="29" t="s">
        <v>1323</v>
      </c>
      <c r="E909" s="30" t="s">
        <v>35</v>
      </c>
      <c r="F909" s="32">
        <v>6.31</v>
      </c>
      <c r="G909" s="32">
        <v>1</v>
      </c>
      <c r="H909" s="33">
        <v>6.31</v>
      </c>
      <c r="I909" s="34">
        <f>TRUNC((N909*$O$9),2)</f>
        <v>151.19999999999999</v>
      </c>
      <c r="J909" s="34">
        <f>TRUNC((O909*$O$9),2)</f>
        <v>0</v>
      </c>
      <c r="K909" s="34">
        <f>TRUNC(F909*($I909+$J909),2)</f>
        <v>954.07</v>
      </c>
      <c r="L909" s="35">
        <f>TRUNC(H909*($I909+$J909),2)</f>
        <v>954.07</v>
      </c>
      <c r="N909" s="37">
        <v>193.85</v>
      </c>
      <c r="O909" s="37">
        <v>0</v>
      </c>
    </row>
    <row r="910" spans="1:15" x14ac:dyDescent="0.2">
      <c r="A910" s="20" t="s">
        <v>1324</v>
      </c>
      <c r="B910" s="21"/>
      <c r="C910" s="21"/>
      <c r="D910" s="22" t="s">
        <v>292</v>
      </c>
      <c r="E910" s="21"/>
      <c r="F910" s="21"/>
      <c r="G910" s="21"/>
      <c r="H910" s="21"/>
      <c r="I910" s="23"/>
      <c r="J910" s="23"/>
      <c r="K910" s="24">
        <f>TRUNC(SUM(K911:K914),2)</f>
        <v>24752.02</v>
      </c>
      <c r="L910" s="25">
        <f>TRUNC(SUM(L911:L914),2)</f>
        <v>24752.02</v>
      </c>
      <c r="N910" s="46"/>
      <c r="O910" s="46"/>
    </row>
    <row r="911" spans="1:15" ht="38.25" x14ac:dyDescent="0.25">
      <c r="A911" s="38" t="s">
        <v>1325</v>
      </c>
      <c r="B911" s="39" t="s">
        <v>129</v>
      </c>
      <c r="C911" s="40">
        <v>87879</v>
      </c>
      <c r="D911" s="29" t="s">
        <v>1326</v>
      </c>
      <c r="E911" s="41" t="s">
        <v>35</v>
      </c>
      <c r="F911" s="43">
        <v>372.32</v>
      </c>
      <c r="G911" s="43">
        <v>1</v>
      </c>
      <c r="H911" s="44">
        <v>372.32</v>
      </c>
      <c r="I911" s="34">
        <f t="shared" ref="I911:J914" si="198">TRUNC((N911*$O$9),2)</f>
        <v>1.71</v>
      </c>
      <c r="J911" s="34">
        <f t="shared" si="198"/>
        <v>1.58</v>
      </c>
      <c r="K911" s="34">
        <f>TRUNC(F911*($I911+$J911),2)</f>
        <v>1224.93</v>
      </c>
      <c r="L911" s="35">
        <f>TRUNC(H911*($I911+$J911),2)</f>
        <v>1224.93</v>
      </c>
      <c r="N911" s="45">
        <v>2.2000000000000002</v>
      </c>
      <c r="O911" s="45">
        <v>2.0299999999999998</v>
      </c>
    </row>
    <row r="912" spans="1:15" x14ac:dyDescent="0.25">
      <c r="A912" s="26" t="s">
        <v>1327</v>
      </c>
      <c r="B912" s="27" t="s">
        <v>31</v>
      </c>
      <c r="C912" s="28">
        <v>200403</v>
      </c>
      <c r="D912" s="29" t="s">
        <v>296</v>
      </c>
      <c r="E912" s="30" t="s">
        <v>35</v>
      </c>
      <c r="F912" s="32">
        <v>102.57</v>
      </c>
      <c r="G912" s="32">
        <v>1</v>
      </c>
      <c r="H912" s="33">
        <v>102.57</v>
      </c>
      <c r="I912" s="34">
        <f t="shared" si="198"/>
        <v>2.2400000000000002</v>
      </c>
      <c r="J912" s="34">
        <f t="shared" si="198"/>
        <v>11.01</v>
      </c>
      <c r="K912" s="34">
        <f>TRUNC(F912*($I912+$J912),2)</f>
        <v>1359.05</v>
      </c>
      <c r="L912" s="35">
        <f>TRUNC(H912*($I912+$J912),2)</f>
        <v>1359.05</v>
      </c>
      <c r="N912" s="37">
        <v>2.88</v>
      </c>
      <c r="O912" s="37">
        <v>14.12</v>
      </c>
    </row>
    <row r="913" spans="1:15" x14ac:dyDescent="0.25">
      <c r="A913" s="26" t="s">
        <v>1328</v>
      </c>
      <c r="B913" s="27" t="s">
        <v>31</v>
      </c>
      <c r="C913" s="28">
        <v>200201</v>
      </c>
      <c r="D913" s="29" t="s">
        <v>592</v>
      </c>
      <c r="E913" s="30" t="s">
        <v>35</v>
      </c>
      <c r="F913" s="32">
        <v>269.75</v>
      </c>
      <c r="G913" s="32">
        <v>1</v>
      </c>
      <c r="H913" s="33">
        <v>269.75</v>
      </c>
      <c r="I913" s="34">
        <f t="shared" si="198"/>
        <v>7.55</v>
      </c>
      <c r="J913" s="34">
        <f t="shared" si="198"/>
        <v>10.1</v>
      </c>
      <c r="K913" s="34">
        <f>TRUNC(F913*($I913+$J913),2)</f>
        <v>4761.08</v>
      </c>
      <c r="L913" s="35">
        <f>TRUNC(H913*($I913+$J913),2)</f>
        <v>4761.08</v>
      </c>
      <c r="N913" s="37">
        <v>9.68</v>
      </c>
      <c r="O913" s="37">
        <v>12.95</v>
      </c>
    </row>
    <row r="914" spans="1:15" x14ac:dyDescent="0.25">
      <c r="A914" s="26" t="s">
        <v>1329</v>
      </c>
      <c r="B914" s="27" t="s">
        <v>31</v>
      </c>
      <c r="C914" s="28">
        <v>201302</v>
      </c>
      <c r="D914" s="29" t="s">
        <v>785</v>
      </c>
      <c r="E914" s="30" t="s">
        <v>35</v>
      </c>
      <c r="F914" s="32">
        <v>269.75</v>
      </c>
      <c r="G914" s="32">
        <v>1</v>
      </c>
      <c r="H914" s="33">
        <v>269.75</v>
      </c>
      <c r="I914" s="34">
        <f t="shared" si="198"/>
        <v>45.84</v>
      </c>
      <c r="J914" s="34">
        <f t="shared" si="198"/>
        <v>18.690000000000001</v>
      </c>
      <c r="K914" s="34">
        <f>TRUNC(F914*($I914+$J914),2)</f>
        <v>17406.96</v>
      </c>
      <c r="L914" s="35">
        <f>TRUNC(H914*($I914+$J914),2)</f>
        <v>17406.96</v>
      </c>
      <c r="N914" s="37">
        <v>58.77</v>
      </c>
      <c r="O914" s="37">
        <v>23.97</v>
      </c>
    </row>
    <row r="915" spans="1:15" x14ac:dyDescent="0.2">
      <c r="A915" s="20" t="s">
        <v>1330</v>
      </c>
      <c r="B915" s="21"/>
      <c r="C915" s="21"/>
      <c r="D915" s="22" t="s">
        <v>787</v>
      </c>
      <c r="E915" s="21"/>
      <c r="F915" s="21"/>
      <c r="G915" s="21"/>
      <c r="H915" s="21"/>
      <c r="I915" s="23"/>
      <c r="J915" s="23"/>
      <c r="K915" s="24">
        <f>TRUNC(SUM(K916:K917),2)</f>
        <v>4664.3599999999997</v>
      </c>
      <c r="L915" s="25">
        <f>TRUNC(SUM(L916:L917),2)</f>
        <v>4664.3599999999997</v>
      </c>
      <c r="N915" s="46"/>
      <c r="O915" s="46"/>
    </row>
    <row r="916" spans="1:15" x14ac:dyDescent="0.25">
      <c r="A916" s="26" t="s">
        <v>1331</v>
      </c>
      <c r="B916" s="27" t="s">
        <v>31</v>
      </c>
      <c r="C916" s="28">
        <v>210499</v>
      </c>
      <c r="D916" s="29" t="s">
        <v>1332</v>
      </c>
      <c r="E916" s="30" t="s">
        <v>35</v>
      </c>
      <c r="F916" s="32">
        <v>64.66</v>
      </c>
      <c r="G916" s="32">
        <v>1</v>
      </c>
      <c r="H916" s="33">
        <v>64.66</v>
      </c>
      <c r="I916" s="34">
        <f t="shared" ref="I916:J917" si="199">TRUNC((N916*$O$9),2)</f>
        <v>50.54</v>
      </c>
      <c r="J916" s="34">
        <f t="shared" si="199"/>
        <v>9.41</v>
      </c>
      <c r="K916" s="34">
        <f>TRUNC(F916*($I916+$J916),2)</f>
        <v>3876.36</v>
      </c>
      <c r="L916" s="35">
        <f>TRUNC(H916*($I916+$J916),2)</f>
        <v>3876.36</v>
      </c>
      <c r="N916" s="37">
        <v>64.8</v>
      </c>
      <c r="O916" s="37">
        <v>12.07</v>
      </c>
    </row>
    <row r="917" spans="1:15" x14ac:dyDescent="0.25">
      <c r="A917" s="26" t="s">
        <v>1333</v>
      </c>
      <c r="B917" s="27" t="s">
        <v>31</v>
      </c>
      <c r="C917" s="28">
        <v>210506</v>
      </c>
      <c r="D917" s="29" t="s">
        <v>1334</v>
      </c>
      <c r="E917" s="30" t="s">
        <v>50</v>
      </c>
      <c r="F917" s="32">
        <v>63.6</v>
      </c>
      <c r="G917" s="32">
        <v>1</v>
      </c>
      <c r="H917" s="33">
        <v>63.6</v>
      </c>
      <c r="I917" s="34">
        <f t="shared" si="199"/>
        <v>12.39</v>
      </c>
      <c r="J917" s="34">
        <f t="shared" si="199"/>
        <v>0</v>
      </c>
      <c r="K917" s="34">
        <f>TRUNC(F917*($I917+$J917),2)</f>
        <v>788</v>
      </c>
      <c r="L917" s="35">
        <f>TRUNC(H917*($I917+$J917),2)</f>
        <v>788</v>
      </c>
      <c r="N917" s="37">
        <v>15.89</v>
      </c>
      <c r="O917" s="37">
        <v>0</v>
      </c>
    </row>
    <row r="918" spans="1:15" x14ac:dyDescent="0.2">
      <c r="A918" s="20" t="s">
        <v>1335</v>
      </c>
      <c r="B918" s="21"/>
      <c r="C918" s="21"/>
      <c r="D918" s="22" t="s">
        <v>298</v>
      </c>
      <c r="E918" s="21"/>
      <c r="F918" s="21"/>
      <c r="G918" s="21"/>
      <c r="H918" s="21"/>
      <c r="I918" s="23"/>
      <c r="J918" s="23"/>
      <c r="K918" s="24">
        <f>TRUNC(SUM(K919:K924),2)</f>
        <v>14780.22</v>
      </c>
      <c r="L918" s="25">
        <f>TRUNC(SUM(L919:L924),2)</f>
        <v>14780.22</v>
      </c>
      <c r="N918" s="46"/>
      <c r="O918" s="46"/>
    </row>
    <row r="919" spans="1:15" x14ac:dyDescent="0.25">
      <c r="A919" s="26" t="s">
        <v>1336</v>
      </c>
      <c r="B919" s="27" t="s">
        <v>31</v>
      </c>
      <c r="C919" s="28">
        <v>220101</v>
      </c>
      <c r="D919" s="29" t="s">
        <v>598</v>
      </c>
      <c r="E919" s="30" t="s">
        <v>35</v>
      </c>
      <c r="F919" s="32">
        <v>80.34</v>
      </c>
      <c r="G919" s="32">
        <v>1</v>
      </c>
      <c r="H919" s="33">
        <v>80.34</v>
      </c>
      <c r="I919" s="34">
        <f t="shared" ref="I919:J924" si="200">TRUNC((N919*$O$9),2)</f>
        <v>21.24</v>
      </c>
      <c r="J919" s="34">
        <f t="shared" si="200"/>
        <v>8.0500000000000007</v>
      </c>
      <c r="K919" s="34">
        <f t="shared" ref="K919:K924" si="201">TRUNC(F919*($I919+$J919),2)</f>
        <v>2353.15</v>
      </c>
      <c r="L919" s="35">
        <f t="shared" ref="L919:L924" si="202">TRUNC(H919*($I919+$J919),2)</f>
        <v>2353.15</v>
      </c>
      <c r="N919" s="37">
        <v>27.24</v>
      </c>
      <c r="O919" s="37">
        <v>10.33</v>
      </c>
    </row>
    <row r="920" spans="1:15" ht="25.5" x14ac:dyDescent="0.25">
      <c r="A920" s="26" t="s">
        <v>1337</v>
      </c>
      <c r="B920" s="27" t="s">
        <v>31</v>
      </c>
      <c r="C920" s="28">
        <v>221101</v>
      </c>
      <c r="D920" s="29" t="s">
        <v>600</v>
      </c>
      <c r="E920" s="30" t="s">
        <v>35</v>
      </c>
      <c r="F920" s="32">
        <v>80.34</v>
      </c>
      <c r="G920" s="32">
        <v>1</v>
      </c>
      <c r="H920" s="33">
        <v>80.34</v>
      </c>
      <c r="I920" s="34">
        <f t="shared" si="200"/>
        <v>54.17</v>
      </c>
      <c r="J920" s="34">
        <f t="shared" si="200"/>
        <v>13.33</v>
      </c>
      <c r="K920" s="34">
        <f t="shared" si="201"/>
        <v>5422.95</v>
      </c>
      <c r="L920" s="35">
        <f t="shared" si="202"/>
        <v>5422.95</v>
      </c>
      <c r="N920" s="37">
        <v>69.45</v>
      </c>
      <c r="O920" s="37">
        <v>17.100000000000001</v>
      </c>
    </row>
    <row r="921" spans="1:15" x14ac:dyDescent="0.25">
      <c r="A921" s="26" t="s">
        <v>1338</v>
      </c>
      <c r="B921" s="27" t="s">
        <v>31</v>
      </c>
      <c r="C921" s="28">
        <v>120101</v>
      </c>
      <c r="D921" s="29" t="s">
        <v>1339</v>
      </c>
      <c r="E921" s="30" t="s">
        <v>35</v>
      </c>
      <c r="F921" s="32">
        <v>80.34</v>
      </c>
      <c r="G921" s="32">
        <v>1</v>
      </c>
      <c r="H921" s="33">
        <v>80.34</v>
      </c>
      <c r="I921" s="34">
        <f t="shared" si="200"/>
        <v>9.64</v>
      </c>
      <c r="J921" s="34">
        <f t="shared" si="200"/>
        <v>7.29</v>
      </c>
      <c r="K921" s="34">
        <f t="shared" si="201"/>
        <v>1360.15</v>
      </c>
      <c r="L921" s="35">
        <f t="shared" si="202"/>
        <v>1360.15</v>
      </c>
      <c r="N921" s="37">
        <v>12.37</v>
      </c>
      <c r="O921" s="37">
        <v>9.35</v>
      </c>
    </row>
    <row r="922" spans="1:15" x14ac:dyDescent="0.25">
      <c r="A922" s="26" t="s">
        <v>1340</v>
      </c>
      <c r="B922" s="27" t="s">
        <v>31</v>
      </c>
      <c r="C922" s="28">
        <v>221102</v>
      </c>
      <c r="D922" s="29" t="s">
        <v>602</v>
      </c>
      <c r="E922" s="30" t="s">
        <v>50</v>
      </c>
      <c r="F922" s="32">
        <v>124.97</v>
      </c>
      <c r="G922" s="32">
        <v>1</v>
      </c>
      <c r="H922" s="33">
        <v>124.97</v>
      </c>
      <c r="I922" s="34">
        <f t="shared" si="200"/>
        <v>14.43</v>
      </c>
      <c r="J922" s="34">
        <f t="shared" si="200"/>
        <v>0</v>
      </c>
      <c r="K922" s="34">
        <f t="shared" si="201"/>
        <v>1803.31</v>
      </c>
      <c r="L922" s="35">
        <f t="shared" si="202"/>
        <v>1803.31</v>
      </c>
      <c r="N922" s="37">
        <v>18.5</v>
      </c>
      <c r="O922" s="37">
        <v>0</v>
      </c>
    </row>
    <row r="923" spans="1:15" x14ac:dyDescent="0.25">
      <c r="A923" s="26" t="s">
        <v>1341</v>
      </c>
      <c r="B923" s="27" t="s">
        <v>31</v>
      </c>
      <c r="C923" s="28">
        <v>221104</v>
      </c>
      <c r="D923" s="29" t="s">
        <v>604</v>
      </c>
      <c r="E923" s="30" t="s">
        <v>35</v>
      </c>
      <c r="F923" s="32">
        <v>89.08</v>
      </c>
      <c r="G923" s="32">
        <v>1</v>
      </c>
      <c r="H923" s="33">
        <v>89.08</v>
      </c>
      <c r="I923" s="34">
        <f t="shared" si="200"/>
        <v>27.29</v>
      </c>
      <c r="J923" s="34">
        <f t="shared" si="200"/>
        <v>0</v>
      </c>
      <c r="K923" s="34">
        <f t="shared" si="201"/>
        <v>2430.9899999999998</v>
      </c>
      <c r="L923" s="35">
        <f t="shared" si="202"/>
        <v>2430.9899999999998</v>
      </c>
      <c r="N923" s="37">
        <v>34.99</v>
      </c>
      <c r="O923" s="37">
        <v>0</v>
      </c>
    </row>
    <row r="924" spans="1:15" ht="38.25" x14ac:dyDescent="0.25">
      <c r="A924" s="38" t="s">
        <v>1342</v>
      </c>
      <c r="B924" s="39" t="s">
        <v>129</v>
      </c>
      <c r="C924" s="40">
        <v>94992</v>
      </c>
      <c r="D924" s="29" t="s">
        <v>1343</v>
      </c>
      <c r="E924" s="41" t="s">
        <v>35</v>
      </c>
      <c r="F924" s="43">
        <v>24.06</v>
      </c>
      <c r="G924" s="43">
        <v>1</v>
      </c>
      <c r="H924" s="44">
        <v>24.06</v>
      </c>
      <c r="I924" s="34">
        <f t="shared" si="200"/>
        <v>48.71</v>
      </c>
      <c r="J924" s="34">
        <f t="shared" si="200"/>
        <v>9.8800000000000008</v>
      </c>
      <c r="K924" s="34">
        <f t="shared" si="201"/>
        <v>1409.67</v>
      </c>
      <c r="L924" s="35">
        <f t="shared" si="202"/>
        <v>1409.67</v>
      </c>
      <c r="N924" s="45">
        <v>62.45</v>
      </c>
      <c r="O924" s="45">
        <v>12.67</v>
      </c>
    </row>
    <row r="925" spans="1:15" x14ac:dyDescent="0.2">
      <c r="A925" s="20" t="s">
        <v>1344</v>
      </c>
      <c r="B925" s="21"/>
      <c r="C925" s="21"/>
      <c r="D925" s="22" t="s">
        <v>1345</v>
      </c>
      <c r="E925" s="21"/>
      <c r="F925" s="21"/>
      <c r="G925" s="21"/>
      <c r="H925" s="21"/>
      <c r="I925" s="23"/>
      <c r="J925" s="23"/>
      <c r="K925" s="24">
        <f>TRUNC(SUM(K926:K927),2)</f>
        <v>2832.82</v>
      </c>
      <c r="L925" s="25">
        <f>TRUNC(SUM(L926:L927),2)</f>
        <v>2832.82</v>
      </c>
      <c r="N925" s="46"/>
      <c r="O925" s="46"/>
    </row>
    <row r="926" spans="1:15" x14ac:dyDescent="0.25">
      <c r="A926" s="26" t="s">
        <v>1346</v>
      </c>
      <c r="B926" s="27" t="s">
        <v>31</v>
      </c>
      <c r="C926" s="28">
        <v>230174</v>
      </c>
      <c r="D926" s="29" t="s">
        <v>1347</v>
      </c>
      <c r="E926" s="30" t="s">
        <v>27</v>
      </c>
      <c r="F926" s="32">
        <v>8</v>
      </c>
      <c r="G926" s="32">
        <v>1</v>
      </c>
      <c r="H926" s="33">
        <v>8</v>
      </c>
      <c r="I926" s="34">
        <f t="shared" ref="I926:J927" si="203">TRUNC((N926*$O$9),2)</f>
        <v>76.33</v>
      </c>
      <c r="J926" s="34">
        <f t="shared" si="203"/>
        <v>9.64</v>
      </c>
      <c r="K926" s="34">
        <f>TRUNC(F926*($I926+$J926),2)</f>
        <v>687.76</v>
      </c>
      <c r="L926" s="35">
        <f>TRUNC(H926*($I926+$J926),2)</f>
        <v>687.76</v>
      </c>
      <c r="N926" s="37">
        <v>97.86</v>
      </c>
      <c r="O926" s="37">
        <v>12.37</v>
      </c>
    </row>
    <row r="927" spans="1:15" x14ac:dyDescent="0.25">
      <c r="A927" s="26" t="s">
        <v>1348</v>
      </c>
      <c r="B927" s="27" t="s">
        <v>31</v>
      </c>
      <c r="C927" s="28">
        <v>230176</v>
      </c>
      <c r="D927" s="29" t="s">
        <v>1349</v>
      </c>
      <c r="E927" s="30" t="s">
        <v>27</v>
      </c>
      <c r="F927" s="32">
        <v>18</v>
      </c>
      <c r="G927" s="32">
        <v>1</v>
      </c>
      <c r="H927" s="33">
        <v>18</v>
      </c>
      <c r="I927" s="34">
        <f t="shared" si="203"/>
        <v>109.53</v>
      </c>
      <c r="J927" s="34">
        <f t="shared" si="203"/>
        <v>9.64</v>
      </c>
      <c r="K927" s="34">
        <f>TRUNC(F927*($I927+$J927),2)</f>
        <v>2145.06</v>
      </c>
      <c r="L927" s="35">
        <f>TRUNC(H927*($I927+$J927),2)</f>
        <v>2145.06</v>
      </c>
      <c r="N927" s="37">
        <v>140.43</v>
      </c>
      <c r="O927" s="37">
        <v>12.37</v>
      </c>
    </row>
    <row r="928" spans="1:15" x14ac:dyDescent="0.2">
      <c r="A928" s="20" t="s">
        <v>1350</v>
      </c>
      <c r="B928" s="21"/>
      <c r="C928" s="21"/>
      <c r="D928" s="22" t="s">
        <v>312</v>
      </c>
      <c r="E928" s="21"/>
      <c r="F928" s="21"/>
      <c r="G928" s="21"/>
      <c r="H928" s="21"/>
      <c r="I928" s="23"/>
      <c r="J928" s="23"/>
      <c r="K928" s="24">
        <f>TRUNC(SUM(K929,K932,K935,K938,K940,K942),2)</f>
        <v>5357.38</v>
      </c>
      <c r="L928" s="25">
        <f>TRUNC(SUM(L929,L932,L935,L938,L940,L942),2)</f>
        <v>5357.38</v>
      </c>
      <c r="N928" s="46"/>
      <c r="O928" s="46"/>
    </row>
    <row r="929" spans="1:15" ht="13.5" x14ac:dyDescent="0.2">
      <c r="A929" s="49" t="s">
        <v>1351</v>
      </c>
      <c r="B929" s="50"/>
      <c r="C929" s="50"/>
      <c r="D929" s="51" t="s">
        <v>610</v>
      </c>
      <c r="E929" s="50"/>
      <c r="F929" s="50"/>
      <c r="G929" s="50"/>
      <c r="H929" s="50"/>
      <c r="I929" s="52"/>
      <c r="J929" s="52"/>
      <c r="K929" s="53">
        <f>TRUNC(SUM(K930:K931),2)</f>
        <v>222.81</v>
      </c>
      <c r="L929" s="54">
        <f>TRUNC(SUM(L930:L931),2)</f>
        <v>222.81</v>
      </c>
      <c r="N929" s="46"/>
      <c r="O929" s="46"/>
    </row>
    <row r="930" spans="1:15" x14ac:dyDescent="0.25">
      <c r="A930" s="26" t="s">
        <v>1352</v>
      </c>
      <c r="B930" s="27" t="s">
        <v>31</v>
      </c>
      <c r="C930" s="28">
        <v>261300</v>
      </c>
      <c r="D930" s="29" t="s">
        <v>612</v>
      </c>
      <c r="E930" s="30" t="s">
        <v>35</v>
      </c>
      <c r="F930" s="32">
        <v>10.57</v>
      </c>
      <c r="G930" s="32">
        <v>1</v>
      </c>
      <c r="H930" s="33">
        <v>10.57</v>
      </c>
      <c r="I930" s="34">
        <f t="shared" ref="I930:J931" si="204">TRUNC((N930*$O$9),2)</f>
        <v>1.59</v>
      </c>
      <c r="J930" s="34">
        <f t="shared" si="204"/>
        <v>7.13</v>
      </c>
      <c r="K930" s="34">
        <f>TRUNC(F930*($I930+$J930),2)</f>
        <v>92.17</v>
      </c>
      <c r="L930" s="35">
        <f>TRUNC(H930*($I930+$J930),2)</f>
        <v>92.17</v>
      </c>
      <c r="N930" s="37">
        <v>2.0499999999999998</v>
      </c>
      <c r="O930" s="37">
        <v>9.15</v>
      </c>
    </row>
    <row r="931" spans="1:15" x14ac:dyDescent="0.25">
      <c r="A931" s="26" t="s">
        <v>1353</v>
      </c>
      <c r="B931" s="27" t="s">
        <v>31</v>
      </c>
      <c r="C931" s="28">
        <v>261550</v>
      </c>
      <c r="D931" s="29" t="s">
        <v>614</v>
      </c>
      <c r="E931" s="30" t="s">
        <v>35</v>
      </c>
      <c r="F931" s="32">
        <v>10.57</v>
      </c>
      <c r="G931" s="32">
        <v>1</v>
      </c>
      <c r="H931" s="33">
        <v>10.57</v>
      </c>
      <c r="I931" s="34">
        <f t="shared" si="204"/>
        <v>5.81</v>
      </c>
      <c r="J931" s="34">
        <f t="shared" si="204"/>
        <v>6.55</v>
      </c>
      <c r="K931" s="34">
        <f>TRUNC(F931*($I931+$J931),2)</f>
        <v>130.63999999999999</v>
      </c>
      <c r="L931" s="35">
        <f>TRUNC(H931*($I931+$J931),2)</f>
        <v>130.63999999999999</v>
      </c>
      <c r="N931" s="37">
        <v>7.46</v>
      </c>
      <c r="O931" s="37">
        <v>8.4</v>
      </c>
    </row>
    <row r="932" spans="1:15" ht="13.5" x14ac:dyDescent="0.2">
      <c r="A932" s="49" t="s">
        <v>1354</v>
      </c>
      <c r="B932" s="50"/>
      <c r="C932" s="50"/>
      <c r="D932" s="51" t="s">
        <v>616</v>
      </c>
      <c r="E932" s="50"/>
      <c r="F932" s="50"/>
      <c r="G932" s="50"/>
      <c r="H932" s="50"/>
      <c r="I932" s="52"/>
      <c r="J932" s="52"/>
      <c r="K932" s="53">
        <f>TRUNC(SUM(K933:K934),2)</f>
        <v>245.61</v>
      </c>
      <c r="L932" s="54">
        <f>TRUNC(SUM(L933:L934),2)</f>
        <v>245.61</v>
      </c>
      <c r="N932" s="46"/>
      <c r="O932" s="46"/>
    </row>
    <row r="933" spans="1:15" x14ac:dyDescent="0.25">
      <c r="A933" s="26" t="s">
        <v>1355</v>
      </c>
      <c r="B933" s="27" t="s">
        <v>31</v>
      </c>
      <c r="C933" s="28">
        <v>261300</v>
      </c>
      <c r="D933" s="29" t="s">
        <v>612</v>
      </c>
      <c r="E933" s="30" t="s">
        <v>35</v>
      </c>
      <c r="F933" s="32">
        <v>13.6</v>
      </c>
      <c r="G933" s="32">
        <v>1</v>
      </c>
      <c r="H933" s="33">
        <v>13.6</v>
      </c>
      <c r="I933" s="34">
        <f t="shared" ref="I933:J934" si="205">TRUNC((N933*$O$9),2)</f>
        <v>1.59</v>
      </c>
      <c r="J933" s="34">
        <f t="shared" si="205"/>
        <v>7.13</v>
      </c>
      <c r="K933" s="34">
        <f>TRUNC(F933*($I933+$J933),2)</f>
        <v>118.59</v>
      </c>
      <c r="L933" s="35">
        <f>TRUNC(H933*($I933+$J933),2)</f>
        <v>118.59</v>
      </c>
      <c r="N933" s="37">
        <v>2.0499999999999998</v>
      </c>
      <c r="O933" s="37">
        <v>9.15</v>
      </c>
    </row>
    <row r="934" spans="1:15" x14ac:dyDescent="0.25">
      <c r="A934" s="26" t="s">
        <v>1356</v>
      </c>
      <c r="B934" s="27" t="s">
        <v>31</v>
      </c>
      <c r="C934" s="28">
        <v>261001</v>
      </c>
      <c r="D934" s="29" t="s">
        <v>619</v>
      </c>
      <c r="E934" s="30" t="s">
        <v>35</v>
      </c>
      <c r="F934" s="32">
        <v>13.6</v>
      </c>
      <c r="G934" s="32">
        <v>1</v>
      </c>
      <c r="H934" s="33">
        <v>13.6</v>
      </c>
      <c r="I934" s="34">
        <f t="shared" si="205"/>
        <v>3.54</v>
      </c>
      <c r="J934" s="34">
        <f t="shared" si="205"/>
        <v>5.8</v>
      </c>
      <c r="K934" s="34">
        <f>TRUNC(F934*($I934+$J934),2)</f>
        <v>127.02</v>
      </c>
      <c r="L934" s="35">
        <f>TRUNC(H934*($I934+$J934),2)</f>
        <v>127.02</v>
      </c>
      <c r="N934" s="37">
        <v>4.54</v>
      </c>
      <c r="O934" s="37">
        <v>7.44</v>
      </c>
    </row>
    <row r="935" spans="1:15" ht="13.5" x14ac:dyDescent="0.2">
      <c r="A935" s="49" t="s">
        <v>1357</v>
      </c>
      <c r="B935" s="50"/>
      <c r="C935" s="50"/>
      <c r="D935" s="51" t="s">
        <v>1358</v>
      </c>
      <c r="E935" s="50"/>
      <c r="F935" s="50"/>
      <c r="G935" s="50"/>
      <c r="H935" s="50"/>
      <c r="I935" s="52"/>
      <c r="J935" s="52"/>
      <c r="K935" s="53">
        <f>TRUNC(SUM(K936:K937),2)</f>
        <v>1040.3699999999999</v>
      </c>
      <c r="L935" s="54">
        <f>TRUNC(SUM(L936:L937),2)</f>
        <v>1040.3699999999999</v>
      </c>
      <c r="N935" s="46"/>
      <c r="O935" s="46"/>
    </row>
    <row r="936" spans="1:15" x14ac:dyDescent="0.25">
      <c r="A936" s="26" t="s">
        <v>1359</v>
      </c>
      <c r="B936" s="27" t="s">
        <v>31</v>
      </c>
      <c r="C936" s="28">
        <v>261300</v>
      </c>
      <c r="D936" s="29" t="s">
        <v>612</v>
      </c>
      <c r="E936" s="30" t="s">
        <v>35</v>
      </c>
      <c r="F936" s="32">
        <v>64.66</v>
      </c>
      <c r="G936" s="32">
        <v>1</v>
      </c>
      <c r="H936" s="33">
        <v>64.66</v>
      </c>
      <c r="I936" s="34">
        <f t="shared" ref="I936:J937" si="206">TRUNC((N936*$O$9),2)</f>
        <v>1.59</v>
      </c>
      <c r="J936" s="34">
        <f t="shared" si="206"/>
        <v>7.13</v>
      </c>
      <c r="K936" s="34">
        <f>TRUNC(F936*($I936+$J936),2)</f>
        <v>563.83000000000004</v>
      </c>
      <c r="L936" s="35">
        <f>TRUNC(H936*($I936+$J936),2)</f>
        <v>563.83000000000004</v>
      </c>
      <c r="N936" s="37">
        <v>2.0499999999999998</v>
      </c>
      <c r="O936" s="37">
        <v>9.15</v>
      </c>
    </row>
    <row r="937" spans="1:15" x14ac:dyDescent="0.25">
      <c r="A937" s="26" t="s">
        <v>1360</v>
      </c>
      <c r="B937" s="27" t="s">
        <v>31</v>
      </c>
      <c r="C937" s="28">
        <v>261307</v>
      </c>
      <c r="D937" s="29" t="s">
        <v>817</v>
      </c>
      <c r="E937" s="30" t="s">
        <v>35</v>
      </c>
      <c r="F937" s="32">
        <v>64.66</v>
      </c>
      <c r="G937" s="32">
        <v>1</v>
      </c>
      <c r="H937" s="33">
        <v>64.66</v>
      </c>
      <c r="I937" s="34">
        <f t="shared" si="206"/>
        <v>3.19</v>
      </c>
      <c r="J937" s="34">
        <f t="shared" si="206"/>
        <v>4.18</v>
      </c>
      <c r="K937" s="34">
        <f>TRUNC(F937*($I937+$J937),2)</f>
        <v>476.54</v>
      </c>
      <c r="L937" s="35">
        <f>TRUNC(H937*($I937+$J937),2)</f>
        <v>476.54</v>
      </c>
      <c r="N937" s="37">
        <v>4.0999999999999996</v>
      </c>
      <c r="O937" s="37">
        <v>5.36</v>
      </c>
    </row>
    <row r="938" spans="1:15" ht="13.5" x14ac:dyDescent="0.2">
      <c r="A938" s="49" t="s">
        <v>1361</v>
      </c>
      <c r="B938" s="50"/>
      <c r="C938" s="50"/>
      <c r="D938" s="51" t="s">
        <v>621</v>
      </c>
      <c r="E938" s="50"/>
      <c r="F938" s="50"/>
      <c r="G938" s="50"/>
      <c r="H938" s="50"/>
      <c r="I938" s="52"/>
      <c r="J938" s="52"/>
      <c r="K938" s="53">
        <f t="shared" si="197"/>
        <v>805.16</v>
      </c>
      <c r="L938" s="54">
        <f t="shared" si="197"/>
        <v>805.16</v>
      </c>
      <c r="N938" s="46"/>
      <c r="O938" s="46"/>
    </row>
    <row r="939" spans="1:15" x14ac:dyDescent="0.25">
      <c r="A939" s="26" t="s">
        <v>1362</v>
      </c>
      <c r="B939" s="27" t="s">
        <v>31</v>
      </c>
      <c r="C939" s="28">
        <v>261000</v>
      </c>
      <c r="D939" s="29" t="s">
        <v>316</v>
      </c>
      <c r="E939" s="30" t="s">
        <v>35</v>
      </c>
      <c r="F939" s="32">
        <v>78.400000000000006</v>
      </c>
      <c r="G939" s="32">
        <v>1</v>
      </c>
      <c r="H939" s="33">
        <v>78.400000000000006</v>
      </c>
      <c r="I939" s="34">
        <f>TRUNC((N939*$O$9),2)</f>
        <v>4.4400000000000004</v>
      </c>
      <c r="J939" s="34">
        <f>TRUNC((O939*$O$9),2)</f>
        <v>5.83</v>
      </c>
      <c r="K939" s="34">
        <f>TRUNC(F939*($I939+$J939),2)</f>
        <v>805.16</v>
      </c>
      <c r="L939" s="35">
        <f>TRUNC(H939*($I939+$J939),2)</f>
        <v>805.16</v>
      </c>
      <c r="N939" s="37">
        <v>5.7</v>
      </c>
      <c r="O939" s="37">
        <v>7.48</v>
      </c>
    </row>
    <row r="940" spans="1:15" ht="13.5" x14ac:dyDescent="0.2">
      <c r="A940" s="49" t="s">
        <v>1363</v>
      </c>
      <c r="B940" s="50"/>
      <c r="C940" s="50"/>
      <c r="D940" s="51" t="s">
        <v>1364</v>
      </c>
      <c r="E940" s="50"/>
      <c r="F940" s="50"/>
      <c r="G940" s="50"/>
      <c r="H940" s="50"/>
      <c r="I940" s="52"/>
      <c r="J940" s="52"/>
      <c r="K940" s="53">
        <f t="shared" si="197"/>
        <v>1707.09</v>
      </c>
      <c r="L940" s="54">
        <f t="shared" si="197"/>
        <v>1707.09</v>
      </c>
      <c r="N940" s="46"/>
      <c r="O940" s="46"/>
    </row>
    <row r="941" spans="1:15" x14ac:dyDescent="0.25">
      <c r="A941" s="26" t="s">
        <v>1365</v>
      </c>
      <c r="B941" s="27" t="s">
        <v>31</v>
      </c>
      <c r="C941" s="28">
        <v>261602</v>
      </c>
      <c r="D941" s="29" t="s">
        <v>825</v>
      </c>
      <c r="E941" s="30" t="s">
        <v>35</v>
      </c>
      <c r="F941" s="32">
        <v>88.04</v>
      </c>
      <c r="G941" s="32">
        <v>1</v>
      </c>
      <c r="H941" s="33">
        <v>88.04</v>
      </c>
      <c r="I941" s="34">
        <f>TRUNC((N941*$O$9),2)</f>
        <v>8.4700000000000006</v>
      </c>
      <c r="J941" s="34">
        <f>TRUNC((O941*$O$9),2)</f>
        <v>10.92</v>
      </c>
      <c r="K941" s="34">
        <f>TRUNC(F941*($I941+$J941),2)</f>
        <v>1707.09</v>
      </c>
      <c r="L941" s="35">
        <f>TRUNC(H941*($I941+$J941),2)</f>
        <v>1707.09</v>
      </c>
      <c r="N941" s="37">
        <v>10.87</v>
      </c>
      <c r="O941" s="37">
        <v>14.01</v>
      </c>
    </row>
    <row r="942" spans="1:15" ht="13.5" x14ac:dyDescent="0.2">
      <c r="A942" s="49" t="s">
        <v>1366</v>
      </c>
      <c r="B942" s="50"/>
      <c r="C942" s="50"/>
      <c r="D942" s="51" t="s">
        <v>624</v>
      </c>
      <c r="E942" s="50"/>
      <c r="F942" s="50"/>
      <c r="G942" s="50"/>
      <c r="H942" s="50"/>
      <c r="I942" s="52"/>
      <c r="J942" s="52"/>
      <c r="K942" s="53">
        <f t="shared" si="197"/>
        <v>1336.34</v>
      </c>
      <c r="L942" s="54">
        <f t="shared" si="197"/>
        <v>1336.34</v>
      </c>
      <c r="N942" s="46"/>
      <c r="O942" s="46"/>
    </row>
    <row r="943" spans="1:15" x14ac:dyDescent="0.25">
      <c r="A943" s="26" t="s">
        <v>1367</v>
      </c>
      <c r="B943" s="27" t="s">
        <v>31</v>
      </c>
      <c r="C943" s="28">
        <v>261609</v>
      </c>
      <c r="D943" s="29" t="s">
        <v>320</v>
      </c>
      <c r="E943" s="30" t="s">
        <v>35</v>
      </c>
      <c r="F943" s="32">
        <v>120.5</v>
      </c>
      <c r="G943" s="32">
        <v>1</v>
      </c>
      <c r="H943" s="33">
        <v>120.5</v>
      </c>
      <c r="I943" s="34">
        <f>TRUNC((N943*$O$9),2)</f>
        <v>8.19</v>
      </c>
      <c r="J943" s="34">
        <f>TRUNC((O943*$O$9),2)</f>
        <v>2.9</v>
      </c>
      <c r="K943" s="34">
        <f>TRUNC(F943*($I943+$J943),2)</f>
        <v>1336.34</v>
      </c>
      <c r="L943" s="35">
        <f>TRUNC(H943*($I943+$J943),2)</f>
        <v>1336.34</v>
      </c>
      <c r="N943" s="37">
        <v>10.51</v>
      </c>
      <c r="O943" s="37">
        <v>3.72</v>
      </c>
    </row>
    <row r="944" spans="1:15" x14ac:dyDescent="0.2">
      <c r="A944" s="20" t="s">
        <v>1368</v>
      </c>
      <c r="B944" s="21"/>
      <c r="C944" s="21"/>
      <c r="D944" s="22" t="s">
        <v>52</v>
      </c>
      <c r="E944" s="21"/>
      <c r="F944" s="21"/>
      <c r="G944" s="21"/>
      <c r="H944" s="21"/>
      <c r="I944" s="23"/>
      <c r="J944" s="23"/>
      <c r="K944" s="24">
        <f>TRUNC(SUM(K945:K948),2)</f>
        <v>3315.3</v>
      </c>
      <c r="L944" s="25">
        <f>TRUNC(SUM(L945:L948),2)</f>
        <v>3315.3</v>
      </c>
      <c r="N944" s="46"/>
      <c r="O944" s="46"/>
    </row>
    <row r="945" spans="1:15" x14ac:dyDescent="0.25">
      <c r="A945" s="26" t="s">
        <v>1369</v>
      </c>
      <c r="B945" s="27" t="s">
        <v>31</v>
      </c>
      <c r="C945" s="28">
        <v>271608</v>
      </c>
      <c r="D945" s="29" t="s">
        <v>630</v>
      </c>
      <c r="E945" s="30" t="s">
        <v>35</v>
      </c>
      <c r="F945" s="32">
        <v>2.82</v>
      </c>
      <c r="G945" s="32">
        <v>1</v>
      </c>
      <c r="H945" s="33">
        <v>2.82</v>
      </c>
      <c r="I945" s="34">
        <f t="shared" ref="I945:J948" si="207">TRUNC((N945*$O$9),2)</f>
        <v>344.73</v>
      </c>
      <c r="J945" s="34">
        <f t="shared" si="207"/>
        <v>37.43</v>
      </c>
      <c r="K945" s="34">
        <f>TRUNC(F945*($I945+$J945),2)</f>
        <v>1077.69</v>
      </c>
      <c r="L945" s="35">
        <f>TRUNC(H945*($I945+$J945),2)</f>
        <v>1077.69</v>
      </c>
      <c r="N945" s="37">
        <v>441.97</v>
      </c>
      <c r="O945" s="37">
        <v>47.99</v>
      </c>
    </row>
    <row r="946" spans="1:15" ht="25.5" x14ac:dyDescent="0.25">
      <c r="A946" s="26" t="s">
        <v>1370</v>
      </c>
      <c r="B946" s="27" t="s">
        <v>227</v>
      </c>
      <c r="C946" s="56" t="s">
        <v>1371</v>
      </c>
      <c r="D946" s="29" t="s">
        <v>1372</v>
      </c>
      <c r="E946" s="30" t="s">
        <v>35</v>
      </c>
      <c r="F946" s="32">
        <v>3.84</v>
      </c>
      <c r="G946" s="32">
        <v>1</v>
      </c>
      <c r="H946" s="33">
        <v>3.84</v>
      </c>
      <c r="I946" s="34">
        <f t="shared" si="207"/>
        <v>301.68</v>
      </c>
      <c r="J946" s="34">
        <f t="shared" si="207"/>
        <v>43.54</v>
      </c>
      <c r="K946" s="34">
        <f>TRUNC(F946*($I946+$J946),2)</f>
        <v>1325.64</v>
      </c>
      <c r="L946" s="35">
        <f>TRUNC(H946*($I946+$J946),2)</f>
        <v>1325.64</v>
      </c>
      <c r="N946" s="37">
        <v>386.78</v>
      </c>
      <c r="O946" s="37">
        <v>55.83</v>
      </c>
    </row>
    <row r="947" spans="1:15" x14ac:dyDescent="0.25">
      <c r="A947" s="26" t="s">
        <v>1373</v>
      </c>
      <c r="B947" s="27" t="s">
        <v>227</v>
      </c>
      <c r="C947" s="56" t="s">
        <v>1374</v>
      </c>
      <c r="D947" s="29" t="s">
        <v>1375</v>
      </c>
      <c r="E947" s="30" t="s">
        <v>35</v>
      </c>
      <c r="F947" s="32">
        <v>1.78</v>
      </c>
      <c r="G947" s="32">
        <v>1</v>
      </c>
      <c r="H947" s="33">
        <v>1.78</v>
      </c>
      <c r="I947" s="34">
        <f t="shared" si="207"/>
        <v>344.73</v>
      </c>
      <c r="J947" s="34">
        <f t="shared" si="207"/>
        <v>37.43</v>
      </c>
      <c r="K947" s="34">
        <f>TRUNC(F947*($I947+$J947),2)</f>
        <v>680.24</v>
      </c>
      <c r="L947" s="35">
        <f>TRUNC(H947*($I947+$J947),2)</f>
        <v>680.24</v>
      </c>
      <c r="N947" s="37">
        <v>441.97</v>
      </c>
      <c r="O947" s="37">
        <v>47.99</v>
      </c>
    </row>
    <row r="948" spans="1:15" x14ac:dyDescent="0.25">
      <c r="A948" s="26" t="s">
        <v>1376</v>
      </c>
      <c r="B948" s="27" t="s">
        <v>31</v>
      </c>
      <c r="C948" s="28">
        <v>270501</v>
      </c>
      <c r="D948" s="29" t="s">
        <v>54</v>
      </c>
      <c r="E948" s="30" t="s">
        <v>35</v>
      </c>
      <c r="F948" s="32">
        <v>87.78</v>
      </c>
      <c r="G948" s="32">
        <v>1</v>
      </c>
      <c r="H948" s="33">
        <v>87.78</v>
      </c>
      <c r="I948" s="34">
        <f t="shared" si="207"/>
        <v>1.19</v>
      </c>
      <c r="J948" s="34">
        <f t="shared" si="207"/>
        <v>1.45</v>
      </c>
      <c r="K948" s="34">
        <f>TRUNC(F948*($I948+$J948),2)</f>
        <v>231.73</v>
      </c>
      <c r="L948" s="35">
        <f>TRUNC(H948*($I948+$J948),2)</f>
        <v>231.73</v>
      </c>
      <c r="N948" s="37">
        <v>1.53</v>
      </c>
      <c r="O948" s="37">
        <v>1.87</v>
      </c>
    </row>
    <row r="949" spans="1:15" x14ac:dyDescent="0.2">
      <c r="A949" s="11">
        <v>13</v>
      </c>
      <c r="B949" s="12"/>
      <c r="C949" s="12"/>
      <c r="D949" s="13" t="s">
        <v>1377</v>
      </c>
      <c r="E949" s="14" t="s">
        <v>27</v>
      </c>
      <c r="F949" s="16">
        <v>1</v>
      </c>
      <c r="G949" s="16">
        <v>1</v>
      </c>
      <c r="H949" s="12"/>
      <c r="I949" s="17"/>
      <c r="J949" s="17"/>
      <c r="K949" s="18">
        <f t="shared" si="197"/>
        <v>138.66999999999999</v>
      </c>
      <c r="L949" s="19">
        <f t="shared" si="197"/>
        <v>138.66999999999999</v>
      </c>
      <c r="N949" s="46"/>
      <c r="O949" s="46"/>
    </row>
    <row r="950" spans="1:15" x14ac:dyDescent="0.2">
      <c r="A950" s="20" t="s">
        <v>1378</v>
      </c>
      <c r="B950" s="21"/>
      <c r="C950" s="21"/>
      <c r="D950" s="22" t="s">
        <v>80</v>
      </c>
      <c r="E950" s="21"/>
      <c r="F950" s="21"/>
      <c r="G950" s="21"/>
      <c r="H950" s="21"/>
      <c r="I950" s="23"/>
      <c r="J950" s="23"/>
      <c r="K950" s="24">
        <f>TRUNC(SUM(K951:K957),2)</f>
        <v>138.66999999999999</v>
      </c>
      <c r="L950" s="25">
        <f>TRUNC(SUM(L951:L957),2)</f>
        <v>138.66999999999999</v>
      </c>
      <c r="N950" s="46"/>
      <c r="O950" s="46"/>
    </row>
    <row r="951" spans="1:15" x14ac:dyDescent="0.25">
      <c r="A951" s="26" t="s">
        <v>1379</v>
      </c>
      <c r="B951" s="27" t="s">
        <v>31</v>
      </c>
      <c r="C951" s="28">
        <v>41004</v>
      </c>
      <c r="D951" s="29" t="s">
        <v>82</v>
      </c>
      <c r="E951" s="30" t="s">
        <v>83</v>
      </c>
      <c r="F951" s="32">
        <v>3.85</v>
      </c>
      <c r="G951" s="32">
        <v>1</v>
      </c>
      <c r="H951" s="33">
        <v>3.85</v>
      </c>
      <c r="I951" s="34">
        <f t="shared" ref="I951:J957" si="208">TRUNC((N951*$O$9),2)</f>
        <v>1.45</v>
      </c>
      <c r="J951" s="34">
        <f t="shared" si="208"/>
        <v>0</v>
      </c>
      <c r="K951" s="34">
        <f t="shared" ref="K951:K957" si="209">TRUNC(F951*($I951+$J951),2)</f>
        <v>5.58</v>
      </c>
      <c r="L951" s="35">
        <f t="shared" ref="L951:L957" si="210">TRUNC(H951*($I951+$J951),2)</f>
        <v>5.58</v>
      </c>
      <c r="N951" s="37">
        <v>1.87</v>
      </c>
      <c r="O951" s="37">
        <v>0</v>
      </c>
    </row>
    <row r="952" spans="1:15" x14ac:dyDescent="0.25">
      <c r="A952" s="26" t="s">
        <v>1380</v>
      </c>
      <c r="B952" s="27" t="s">
        <v>31</v>
      </c>
      <c r="C952" s="28">
        <v>41005</v>
      </c>
      <c r="D952" s="29" t="s">
        <v>85</v>
      </c>
      <c r="E952" s="30" t="s">
        <v>83</v>
      </c>
      <c r="F952" s="32">
        <v>3.85</v>
      </c>
      <c r="G952" s="32">
        <v>1</v>
      </c>
      <c r="H952" s="33">
        <v>3.85</v>
      </c>
      <c r="I952" s="34">
        <f t="shared" si="208"/>
        <v>1.0900000000000001</v>
      </c>
      <c r="J952" s="34">
        <f t="shared" si="208"/>
        <v>0</v>
      </c>
      <c r="K952" s="34">
        <f t="shared" si="209"/>
        <v>4.1900000000000004</v>
      </c>
      <c r="L952" s="35">
        <f t="shared" si="210"/>
        <v>4.1900000000000004</v>
      </c>
      <c r="N952" s="37">
        <v>1.4</v>
      </c>
      <c r="O952" s="37">
        <v>0</v>
      </c>
    </row>
    <row r="953" spans="1:15" x14ac:dyDescent="0.25">
      <c r="A953" s="26" t="s">
        <v>1381</v>
      </c>
      <c r="B953" s="27" t="s">
        <v>31</v>
      </c>
      <c r="C953" s="28">
        <v>41012</v>
      </c>
      <c r="D953" s="29" t="s">
        <v>87</v>
      </c>
      <c r="E953" s="30" t="s">
        <v>83</v>
      </c>
      <c r="F953" s="32">
        <v>3.85</v>
      </c>
      <c r="G953" s="32">
        <v>1</v>
      </c>
      <c r="H953" s="33">
        <v>3.85</v>
      </c>
      <c r="I953" s="34">
        <f t="shared" si="208"/>
        <v>3.9</v>
      </c>
      <c r="J953" s="34">
        <f t="shared" si="208"/>
        <v>0</v>
      </c>
      <c r="K953" s="34">
        <f t="shared" si="209"/>
        <v>15.01</v>
      </c>
      <c r="L953" s="35">
        <f t="shared" si="210"/>
        <v>15.01</v>
      </c>
      <c r="N953" s="37">
        <v>5</v>
      </c>
      <c r="O953" s="37">
        <v>0</v>
      </c>
    </row>
    <row r="954" spans="1:15" x14ac:dyDescent="0.25">
      <c r="A954" s="26" t="s">
        <v>1382</v>
      </c>
      <c r="B954" s="27" t="s">
        <v>31</v>
      </c>
      <c r="C954" s="28">
        <v>41006</v>
      </c>
      <c r="D954" s="29" t="s">
        <v>89</v>
      </c>
      <c r="E954" s="30" t="s">
        <v>90</v>
      </c>
      <c r="F954" s="32">
        <v>19.25</v>
      </c>
      <c r="G954" s="32">
        <v>1</v>
      </c>
      <c r="H954" s="33">
        <v>19.25</v>
      </c>
      <c r="I954" s="34">
        <f t="shared" si="208"/>
        <v>2.09</v>
      </c>
      <c r="J954" s="34">
        <f t="shared" si="208"/>
        <v>0</v>
      </c>
      <c r="K954" s="34">
        <f t="shared" si="209"/>
        <v>40.229999999999997</v>
      </c>
      <c r="L954" s="35">
        <f t="shared" si="210"/>
        <v>40.229999999999997</v>
      </c>
      <c r="N954" s="37">
        <v>2.68</v>
      </c>
      <c r="O954" s="37">
        <v>0</v>
      </c>
    </row>
    <row r="955" spans="1:15" x14ac:dyDescent="0.25">
      <c r="A955" s="26" t="s">
        <v>1383</v>
      </c>
      <c r="B955" s="27" t="s">
        <v>31</v>
      </c>
      <c r="C955" s="28">
        <v>41009</v>
      </c>
      <c r="D955" s="29" t="s">
        <v>92</v>
      </c>
      <c r="E955" s="30" t="s">
        <v>83</v>
      </c>
      <c r="F955" s="32">
        <v>3.08</v>
      </c>
      <c r="G955" s="32">
        <v>1</v>
      </c>
      <c r="H955" s="33">
        <v>3.08</v>
      </c>
      <c r="I955" s="34">
        <f t="shared" si="208"/>
        <v>1.46</v>
      </c>
      <c r="J955" s="34">
        <f t="shared" si="208"/>
        <v>0</v>
      </c>
      <c r="K955" s="34">
        <f t="shared" si="209"/>
        <v>4.49</v>
      </c>
      <c r="L955" s="35">
        <f t="shared" si="210"/>
        <v>4.49</v>
      </c>
      <c r="N955" s="37">
        <v>1.88</v>
      </c>
      <c r="O955" s="37">
        <v>0</v>
      </c>
    </row>
    <row r="956" spans="1:15" ht="25.5" x14ac:dyDescent="0.25">
      <c r="A956" s="26" t="s">
        <v>1384</v>
      </c>
      <c r="B956" s="27" t="s">
        <v>31</v>
      </c>
      <c r="C956" s="28">
        <v>41140</v>
      </c>
      <c r="D956" s="29" t="s">
        <v>94</v>
      </c>
      <c r="E956" s="30" t="s">
        <v>35</v>
      </c>
      <c r="F956" s="32">
        <v>30.08</v>
      </c>
      <c r="G956" s="32">
        <v>1</v>
      </c>
      <c r="H956" s="33">
        <v>30.08</v>
      </c>
      <c r="I956" s="34">
        <f t="shared" si="208"/>
        <v>0</v>
      </c>
      <c r="J956" s="34">
        <f t="shared" si="208"/>
        <v>1.98</v>
      </c>
      <c r="K956" s="34">
        <f t="shared" si="209"/>
        <v>59.55</v>
      </c>
      <c r="L956" s="35">
        <f t="shared" si="210"/>
        <v>59.55</v>
      </c>
      <c r="N956" s="37">
        <v>0</v>
      </c>
      <c r="O956" s="37">
        <v>2.54</v>
      </c>
    </row>
    <row r="957" spans="1:15" x14ac:dyDescent="0.25">
      <c r="A957" s="26" t="s">
        <v>1385</v>
      </c>
      <c r="B957" s="27" t="s">
        <v>31</v>
      </c>
      <c r="C957" s="28">
        <v>40905</v>
      </c>
      <c r="D957" s="29" t="s">
        <v>96</v>
      </c>
      <c r="E957" s="30" t="s">
        <v>35</v>
      </c>
      <c r="F957" s="32">
        <v>30.08</v>
      </c>
      <c r="G957" s="32">
        <v>1</v>
      </c>
      <c r="H957" s="33">
        <v>30.08</v>
      </c>
      <c r="I957" s="34">
        <f t="shared" si="208"/>
        <v>0.08</v>
      </c>
      <c r="J957" s="34">
        <f t="shared" si="208"/>
        <v>0.24</v>
      </c>
      <c r="K957" s="34">
        <f t="shared" si="209"/>
        <v>9.6199999999999992</v>
      </c>
      <c r="L957" s="35">
        <f t="shared" si="210"/>
        <v>9.6199999999999992</v>
      </c>
      <c r="N957" s="37">
        <v>0.11</v>
      </c>
      <c r="O957" s="37">
        <v>0.31</v>
      </c>
    </row>
    <row r="958" spans="1:15" x14ac:dyDescent="0.2">
      <c r="A958" s="11">
        <v>14</v>
      </c>
      <c r="B958" s="12"/>
      <c r="C958" s="12"/>
      <c r="D958" s="13" t="s">
        <v>1386</v>
      </c>
      <c r="E958" s="14" t="s">
        <v>27</v>
      </c>
      <c r="F958" s="16">
        <v>3</v>
      </c>
      <c r="G958" s="16">
        <v>3</v>
      </c>
      <c r="H958" s="12"/>
      <c r="I958" s="17"/>
      <c r="J958" s="17"/>
      <c r="K958" s="18">
        <f>TRUNC(SUM(K959,K961,K963,K966,K977,K979,K981,K986,K992,K997),2)</f>
        <v>6944.98</v>
      </c>
      <c r="L958" s="19">
        <f>TRUNC(SUM(L959,L961,L963,L966,L977,L979,L981,L986,L992,L997),2)</f>
        <v>20835.13</v>
      </c>
      <c r="N958" s="46"/>
      <c r="O958" s="46"/>
    </row>
    <row r="959" spans="1:15" x14ac:dyDescent="0.2">
      <c r="A959" s="20" t="s">
        <v>1387</v>
      </c>
      <c r="B959" s="21"/>
      <c r="C959" s="21"/>
      <c r="D959" s="22" t="s">
        <v>29</v>
      </c>
      <c r="E959" s="21"/>
      <c r="F959" s="21"/>
      <c r="G959" s="21"/>
      <c r="H959" s="21"/>
      <c r="I959" s="23"/>
      <c r="J959" s="23"/>
      <c r="K959" s="24">
        <f t="shared" si="197"/>
        <v>39.81</v>
      </c>
      <c r="L959" s="25">
        <f t="shared" si="197"/>
        <v>119.44</v>
      </c>
      <c r="N959" s="46"/>
      <c r="O959" s="46"/>
    </row>
    <row r="960" spans="1:15" ht="25.5" x14ac:dyDescent="0.25">
      <c r="A960" s="38" t="s">
        <v>1388</v>
      </c>
      <c r="B960" s="39" t="s">
        <v>31</v>
      </c>
      <c r="C960" s="40">
        <v>20701</v>
      </c>
      <c r="D960" s="29" t="s">
        <v>100</v>
      </c>
      <c r="E960" s="41" t="s">
        <v>35</v>
      </c>
      <c r="F960" s="43">
        <v>10.08</v>
      </c>
      <c r="G960" s="43">
        <v>3</v>
      </c>
      <c r="H960" s="44">
        <v>30.24</v>
      </c>
      <c r="I960" s="34">
        <f>TRUNC((N960*$O$9),2)</f>
        <v>2.77</v>
      </c>
      <c r="J960" s="34">
        <f>TRUNC((O960*$O$9),2)</f>
        <v>1.18</v>
      </c>
      <c r="K960" s="34">
        <f>TRUNC(F960*($I960+$J960),2)</f>
        <v>39.81</v>
      </c>
      <c r="L960" s="35">
        <f>TRUNC(H960*($I960+$J960),2)</f>
        <v>119.44</v>
      </c>
      <c r="N960" s="45">
        <v>3.56</v>
      </c>
      <c r="O960" s="45">
        <v>1.52</v>
      </c>
    </row>
    <row r="961" spans="1:15" x14ac:dyDescent="0.2">
      <c r="A961" s="20" t="s">
        <v>1389</v>
      </c>
      <c r="B961" s="21"/>
      <c r="C961" s="21"/>
      <c r="D961" s="22" t="s">
        <v>41</v>
      </c>
      <c r="E961" s="21"/>
      <c r="F961" s="21"/>
      <c r="G961" s="21"/>
      <c r="H961" s="21"/>
      <c r="I961" s="23"/>
      <c r="J961" s="23"/>
      <c r="K961" s="24">
        <f t="shared" si="197"/>
        <v>23.77</v>
      </c>
      <c r="L961" s="25">
        <f t="shared" si="197"/>
        <v>71.33</v>
      </c>
      <c r="N961" s="46"/>
      <c r="O961" s="46"/>
    </row>
    <row r="962" spans="1:15" x14ac:dyDescent="0.25">
      <c r="A962" s="26" t="s">
        <v>1390</v>
      </c>
      <c r="B962" s="27" t="s">
        <v>31</v>
      </c>
      <c r="C962" s="28">
        <v>30101</v>
      </c>
      <c r="D962" s="29" t="s">
        <v>103</v>
      </c>
      <c r="E962" s="30" t="s">
        <v>83</v>
      </c>
      <c r="F962" s="32">
        <v>0.7</v>
      </c>
      <c r="G962" s="32">
        <v>3</v>
      </c>
      <c r="H962" s="33">
        <v>2.1</v>
      </c>
      <c r="I962" s="34">
        <f>TRUNC((N962*$O$9),2)</f>
        <v>26.97</v>
      </c>
      <c r="J962" s="34">
        <f>TRUNC((O962*$O$9),2)</f>
        <v>7</v>
      </c>
      <c r="K962" s="34">
        <f>TRUNC(F962*($I962+$J962),2)</f>
        <v>23.77</v>
      </c>
      <c r="L962" s="35">
        <f>TRUNC(H962*($I962+$J962),2)</f>
        <v>71.33</v>
      </c>
      <c r="N962" s="37">
        <v>34.58</v>
      </c>
      <c r="O962" s="37">
        <v>8.98</v>
      </c>
    </row>
    <row r="963" spans="1:15" x14ac:dyDescent="0.2">
      <c r="A963" s="20" t="s">
        <v>1391</v>
      </c>
      <c r="B963" s="21"/>
      <c r="C963" s="21"/>
      <c r="D963" s="22" t="s">
        <v>80</v>
      </c>
      <c r="E963" s="21"/>
      <c r="F963" s="21"/>
      <c r="G963" s="21"/>
      <c r="H963" s="21"/>
      <c r="I963" s="23"/>
      <c r="J963" s="23"/>
      <c r="K963" s="24">
        <f>TRUNC(SUM(K964:K965),2)</f>
        <v>57.05</v>
      </c>
      <c r="L963" s="25">
        <f>TRUNC(SUM(L964:L965),2)</f>
        <v>171.16</v>
      </c>
      <c r="N963" s="46"/>
      <c r="O963" s="46"/>
    </row>
    <row r="964" spans="1:15" ht="25.5" x14ac:dyDescent="0.25">
      <c r="A964" s="26" t="s">
        <v>1392</v>
      </c>
      <c r="B964" s="27" t="s">
        <v>31</v>
      </c>
      <c r="C964" s="28">
        <v>41140</v>
      </c>
      <c r="D964" s="29" t="s">
        <v>94</v>
      </c>
      <c r="E964" s="30" t="s">
        <v>35</v>
      </c>
      <c r="F964" s="32">
        <v>9.7200000000000006</v>
      </c>
      <c r="G964" s="32">
        <v>3</v>
      </c>
      <c r="H964" s="33">
        <v>29.16</v>
      </c>
      <c r="I964" s="34">
        <f t="shared" ref="I964:J965" si="211">TRUNC((N964*$O$9),2)</f>
        <v>0</v>
      </c>
      <c r="J964" s="34">
        <f t="shared" si="211"/>
        <v>1.98</v>
      </c>
      <c r="K964" s="34">
        <f>TRUNC(F964*($I964+$J964),2)</f>
        <v>19.239999999999998</v>
      </c>
      <c r="L964" s="35">
        <f>TRUNC(H964*($I964+$J964),2)</f>
        <v>57.73</v>
      </c>
      <c r="N964" s="37">
        <v>0</v>
      </c>
      <c r="O964" s="37">
        <v>2.54</v>
      </c>
    </row>
    <row r="965" spans="1:15" x14ac:dyDescent="0.25">
      <c r="A965" s="26" t="s">
        <v>1393</v>
      </c>
      <c r="B965" s="27" t="s">
        <v>31</v>
      </c>
      <c r="C965" s="28">
        <v>41002</v>
      </c>
      <c r="D965" s="29" t="s">
        <v>122</v>
      </c>
      <c r="E965" s="30" t="s">
        <v>35</v>
      </c>
      <c r="F965" s="32">
        <v>9.7200000000000006</v>
      </c>
      <c r="G965" s="32">
        <v>3</v>
      </c>
      <c r="H965" s="33">
        <v>29.16</v>
      </c>
      <c r="I965" s="34">
        <f t="shared" si="211"/>
        <v>0</v>
      </c>
      <c r="J965" s="34">
        <f t="shared" si="211"/>
        <v>3.89</v>
      </c>
      <c r="K965" s="34">
        <f>TRUNC(F965*($I965+$J965),2)</f>
        <v>37.81</v>
      </c>
      <c r="L965" s="35">
        <f>TRUNC(H965*($I965+$J965),2)</f>
        <v>113.43</v>
      </c>
      <c r="N965" s="37">
        <v>0</v>
      </c>
      <c r="O965" s="37">
        <v>4.99</v>
      </c>
    </row>
    <row r="966" spans="1:15" x14ac:dyDescent="0.2">
      <c r="A966" s="20" t="s">
        <v>1394</v>
      </c>
      <c r="B966" s="21"/>
      <c r="C966" s="21"/>
      <c r="D966" s="22" t="s">
        <v>47</v>
      </c>
      <c r="E966" s="21"/>
      <c r="F966" s="21"/>
      <c r="G966" s="21"/>
      <c r="H966" s="21"/>
      <c r="I966" s="23"/>
      <c r="J966" s="23"/>
      <c r="K966" s="24">
        <f t="shared" si="197"/>
        <v>988.69</v>
      </c>
      <c r="L966" s="25">
        <f t="shared" si="197"/>
        <v>2966.13</v>
      </c>
      <c r="N966" s="46"/>
      <c r="O966" s="46"/>
    </row>
    <row r="967" spans="1:15" ht="13.5" x14ac:dyDescent="0.2">
      <c r="A967" s="49" t="s">
        <v>1395</v>
      </c>
      <c r="B967" s="50"/>
      <c r="C967" s="50"/>
      <c r="D967" s="51" t="s">
        <v>1396</v>
      </c>
      <c r="E967" s="50"/>
      <c r="F967" s="50"/>
      <c r="G967" s="50"/>
      <c r="H967" s="50"/>
      <c r="I967" s="52"/>
      <c r="J967" s="52"/>
      <c r="K967" s="53">
        <f>TRUNC(SUM(K968:K976),2)</f>
        <v>988.69</v>
      </c>
      <c r="L967" s="54">
        <f>TRUNC(SUM(L968:L976),2)</f>
        <v>2966.13</v>
      </c>
      <c r="N967" s="46"/>
      <c r="O967" s="46"/>
    </row>
    <row r="968" spans="1:15" x14ac:dyDescent="0.25">
      <c r="A968" s="26" t="s">
        <v>1397</v>
      </c>
      <c r="B968" s="27" t="s">
        <v>31</v>
      </c>
      <c r="C968" s="28">
        <v>50302</v>
      </c>
      <c r="D968" s="29" t="s">
        <v>127</v>
      </c>
      <c r="E968" s="30" t="s">
        <v>50</v>
      </c>
      <c r="F968" s="32">
        <v>8</v>
      </c>
      <c r="G968" s="32">
        <v>3</v>
      </c>
      <c r="H968" s="33">
        <v>24</v>
      </c>
      <c r="I968" s="34">
        <f t="shared" ref="I968:J976" si="212">TRUNC((N968*$O$9),2)</f>
        <v>25.7</v>
      </c>
      <c r="J968" s="34">
        <f t="shared" si="212"/>
        <v>27.31</v>
      </c>
      <c r="K968" s="34">
        <f t="shared" ref="K968:K976" si="213">TRUNC(F968*($I968+$J968),2)</f>
        <v>424.08</v>
      </c>
      <c r="L968" s="35">
        <f t="shared" ref="L968:L976" si="214">TRUNC(H968*($I968+$J968),2)</f>
        <v>1272.24</v>
      </c>
      <c r="N968" s="37">
        <v>32.950000000000003</v>
      </c>
      <c r="O968" s="37">
        <v>35.020000000000003</v>
      </c>
    </row>
    <row r="969" spans="1:15" x14ac:dyDescent="0.25">
      <c r="A969" s="26" t="s">
        <v>1398</v>
      </c>
      <c r="B969" s="27" t="s">
        <v>31</v>
      </c>
      <c r="C969" s="28">
        <v>52004</v>
      </c>
      <c r="D969" s="29" t="s">
        <v>148</v>
      </c>
      <c r="E969" s="30" t="s">
        <v>131</v>
      </c>
      <c r="F969" s="32">
        <v>7.27</v>
      </c>
      <c r="G969" s="32">
        <v>3</v>
      </c>
      <c r="H969" s="33">
        <v>21.81</v>
      </c>
      <c r="I969" s="34">
        <f t="shared" si="212"/>
        <v>7.85</v>
      </c>
      <c r="J969" s="34">
        <f t="shared" si="212"/>
        <v>2.19</v>
      </c>
      <c r="K969" s="34">
        <f t="shared" si="213"/>
        <v>72.989999999999995</v>
      </c>
      <c r="L969" s="35">
        <f t="shared" si="214"/>
        <v>218.97</v>
      </c>
      <c r="N969" s="37">
        <v>10.07</v>
      </c>
      <c r="O969" s="37">
        <v>2.82</v>
      </c>
    </row>
    <row r="970" spans="1:15" x14ac:dyDescent="0.25">
      <c r="A970" s="26" t="s">
        <v>1399</v>
      </c>
      <c r="B970" s="27" t="s">
        <v>31</v>
      </c>
      <c r="C970" s="28">
        <v>52003</v>
      </c>
      <c r="D970" s="29" t="s">
        <v>1400</v>
      </c>
      <c r="E970" s="30" t="s">
        <v>131</v>
      </c>
      <c r="F970" s="32">
        <v>24.54</v>
      </c>
      <c r="G970" s="32">
        <v>3</v>
      </c>
      <c r="H970" s="33">
        <v>73.62</v>
      </c>
      <c r="I970" s="34">
        <f t="shared" si="212"/>
        <v>7.97</v>
      </c>
      <c r="J970" s="34">
        <f t="shared" si="212"/>
        <v>2.19</v>
      </c>
      <c r="K970" s="34">
        <f t="shared" si="213"/>
        <v>249.32</v>
      </c>
      <c r="L970" s="35">
        <f t="shared" si="214"/>
        <v>747.97</v>
      </c>
      <c r="N970" s="37">
        <v>10.23</v>
      </c>
      <c r="O970" s="37">
        <v>2.82</v>
      </c>
    </row>
    <row r="971" spans="1:15" x14ac:dyDescent="0.25">
      <c r="A971" s="26" t="s">
        <v>1401</v>
      </c>
      <c r="B971" s="27" t="s">
        <v>31</v>
      </c>
      <c r="C971" s="28">
        <v>52014</v>
      </c>
      <c r="D971" s="29" t="s">
        <v>133</v>
      </c>
      <c r="E971" s="30" t="s">
        <v>131</v>
      </c>
      <c r="F971" s="32">
        <v>5.45</v>
      </c>
      <c r="G971" s="32">
        <v>3</v>
      </c>
      <c r="H971" s="33">
        <v>16.350000000000001</v>
      </c>
      <c r="I971" s="34">
        <f t="shared" si="212"/>
        <v>10.67</v>
      </c>
      <c r="J971" s="34">
        <f t="shared" si="212"/>
        <v>1.93</v>
      </c>
      <c r="K971" s="34">
        <f t="shared" si="213"/>
        <v>68.67</v>
      </c>
      <c r="L971" s="35">
        <f t="shared" si="214"/>
        <v>206.01</v>
      </c>
      <c r="N971" s="37">
        <v>13.68</v>
      </c>
      <c r="O971" s="37">
        <v>2.48</v>
      </c>
    </row>
    <row r="972" spans="1:15" x14ac:dyDescent="0.25">
      <c r="A972" s="26" t="s">
        <v>1402</v>
      </c>
      <c r="B972" s="27" t="s">
        <v>31</v>
      </c>
      <c r="C972" s="28">
        <v>50901</v>
      </c>
      <c r="D972" s="29" t="s">
        <v>137</v>
      </c>
      <c r="E972" s="30" t="s">
        <v>83</v>
      </c>
      <c r="F972" s="32">
        <v>0.36</v>
      </c>
      <c r="G972" s="32">
        <v>3</v>
      </c>
      <c r="H972" s="33">
        <v>1.08</v>
      </c>
      <c r="I972" s="34">
        <f t="shared" si="212"/>
        <v>0</v>
      </c>
      <c r="J972" s="34">
        <f t="shared" si="212"/>
        <v>31.6</v>
      </c>
      <c r="K972" s="34">
        <f t="shared" si="213"/>
        <v>11.37</v>
      </c>
      <c r="L972" s="35">
        <f t="shared" si="214"/>
        <v>34.119999999999997</v>
      </c>
      <c r="N972" s="37">
        <v>0</v>
      </c>
      <c r="O972" s="37">
        <v>40.520000000000003</v>
      </c>
    </row>
    <row r="973" spans="1:15" x14ac:dyDescent="0.25">
      <c r="A973" s="26" t="s">
        <v>1403</v>
      </c>
      <c r="B973" s="27" t="s">
        <v>31</v>
      </c>
      <c r="C973" s="28">
        <v>50902</v>
      </c>
      <c r="D973" s="29" t="s">
        <v>139</v>
      </c>
      <c r="E973" s="30" t="s">
        <v>35</v>
      </c>
      <c r="F973" s="32">
        <v>0.64</v>
      </c>
      <c r="G973" s="32">
        <v>3</v>
      </c>
      <c r="H973" s="33">
        <v>1.92</v>
      </c>
      <c r="I973" s="34">
        <f t="shared" si="212"/>
        <v>0</v>
      </c>
      <c r="J973" s="34">
        <f t="shared" si="212"/>
        <v>3.89</v>
      </c>
      <c r="K973" s="34">
        <f t="shared" si="213"/>
        <v>2.48</v>
      </c>
      <c r="L973" s="35">
        <f t="shared" si="214"/>
        <v>7.46</v>
      </c>
      <c r="N973" s="37">
        <v>0</v>
      </c>
      <c r="O973" s="37">
        <v>4.99</v>
      </c>
    </row>
    <row r="974" spans="1:15" ht="25.5" x14ac:dyDescent="0.25">
      <c r="A974" s="26" t="s">
        <v>1404</v>
      </c>
      <c r="B974" s="27" t="s">
        <v>129</v>
      </c>
      <c r="C974" s="28">
        <v>96616</v>
      </c>
      <c r="D974" s="29" t="s">
        <v>141</v>
      </c>
      <c r="E974" s="30" t="s">
        <v>83</v>
      </c>
      <c r="F974" s="32">
        <v>0.03</v>
      </c>
      <c r="G974" s="32">
        <v>3</v>
      </c>
      <c r="H974" s="33">
        <v>0.09</v>
      </c>
      <c r="I974" s="34">
        <f t="shared" si="212"/>
        <v>334.94</v>
      </c>
      <c r="J974" s="34">
        <f t="shared" si="212"/>
        <v>162.86000000000001</v>
      </c>
      <c r="K974" s="34">
        <f t="shared" si="213"/>
        <v>14.93</v>
      </c>
      <c r="L974" s="35">
        <f t="shared" si="214"/>
        <v>44.8</v>
      </c>
      <c r="N974" s="37">
        <v>429.42</v>
      </c>
      <c r="O974" s="37">
        <v>208.8</v>
      </c>
    </row>
    <row r="975" spans="1:15" ht="25.5" x14ac:dyDescent="0.25">
      <c r="A975" s="26" t="s">
        <v>1405</v>
      </c>
      <c r="B975" s="27" t="s">
        <v>129</v>
      </c>
      <c r="C975" s="28">
        <v>94971</v>
      </c>
      <c r="D975" s="29" t="s">
        <v>143</v>
      </c>
      <c r="E975" s="30" t="s">
        <v>83</v>
      </c>
      <c r="F975" s="32">
        <v>0.36</v>
      </c>
      <c r="G975" s="32">
        <v>3</v>
      </c>
      <c r="H975" s="33">
        <v>1.08</v>
      </c>
      <c r="I975" s="34">
        <f t="shared" si="212"/>
        <v>337.06</v>
      </c>
      <c r="J975" s="34">
        <f t="shared" si="212"/>
        <v>35.83</v>
      </c>
      <c r="K975" s="34">
        <f t="shared" si="213"/>
        <v>134.24</v>
      </c>
      <c r="L975" s="35">
        <f t="shared" si="214"/>
        <v>402.72</v>
      </c>
      <c r="N975" s="37">
        <v>432.14</v>
      </c>
      <c r="O975" s="37">
        <v>45.94</v>
      </c>
    </row>
    <row r="976" spans="1:15" x14ac:dyDescent="0.25">
      <c r="A976" s="26" t="s">
        <v>1406</v>
      </c>
      <c r="B976" s="27" t="s">
        <v>31</v>
      </c>
      <c r="C976" s="28">
        <v>51026</v>
      </c>
      <c r="D976" s="29" t="s">
        <v>145</v>
      </c>
      <c r="E976" s="30" t="s">
        <v>83</v>
      </c>
      <c r="F976" s="32">
        <v>0.36</v>
      </c>
      <c r="G976" s="32">
        <v>3</v>
      </c>
      <c r="H976" s="33">
        <v>1.08</v>
      </c>
      <c r="I976" s="34">
        <f t="shared" si="212"/>
        <v>7.0000000000000007E-2</v>
      </c>
      <c r="J976" s="34">
        <f t="shared" si="212"/>
        <v>29.42</v>
      </c>
      <c r="K976" s="34">
        <f t="shared" si="213"/>
        <v>10.61</v>
      </c>
      <c r="L976" s="35">
        <f t="shared" si="214"/>
        <v>31.84</v>
      </c>
      <c r="N976" s="37">
        <v>0.1</v>
      </c>
      <c r="O976" s="37">
        <v>37.729999999999997</v>
      </c>
    </row>
    <row r="977" spans="1:15" x14ac:dyDescent="0.2">
      <c r="A977" s="20" t="s">
        <v>1407</v>
      </c>
      <c r="B977" s="21"/>
      <c r="C977" s="21"/>
      <c r="D977" s="22" t="s">
        <v>271</v>
      </c>
      <c r="E977" s="21"/>
      <c r="F977" s="21"/>
      <c r="G977" s="21"/>
      <c r="H977" s="21"/>
      <c r="I977" s="23"/>
      <c r="J977" s="23"/>
      <c r="K977" s="24">
        <f t="shared" ref="K977:L1034" si="215">TRUNC(SUM(K978),2)</f>
        <v>34.67</v>
      </c>
      <c r="L977" s="25">
        <f t="shared" si="215"/>
        <v>104.02</v>
      </c>
      <c r="N977" s="46"/>
      <c r="O977" s="46"/>
    </row>
    <row r="978" spans="1:15" x14ac:dyDescent="0.25">
      <c r="A978" s="26" t="s">
        <v>1408</v>
      </c>
      <c r="B978" s="27" t="s">
        <v>31</v>
      </c>
      <c r="C978" s="28">
        <v>120902</v>
      </c>
      <c r="D978" s="29" t="s">
        <v>275</v>
      </c>
      <c r="E978" s="30" t="s">
        <v>35</v>
      </c>
      <c r="F978" s="32">
        <v>1.32</v>
      </c>
      <c r="G978" s="32">
        <v>3</v>
      </c>
      <c r="H978" s="33">
        <v>3.96</v>
      </c>
      <c r="I978" s="34">
        <f>TRUNC((N978*$O$9),2)</f>
        <v>10.39</v>
      </c>
      <c r="J978" s="34">
        <f>TRUNC((O978*$O$9),2)</f>
        <v>15.88</v>
      </c>
      <c r="K978" s="34">
        <f>TRUNC(F978*($I978+$J978),2)</f>
        <v>34.67</v>
      </c>
      <c r="L978" s="35">
        <f>TRUNC(H978*($I978+$J978),2)</f>
        <v>104.02</v>
      </c>
      <c r="N978" s="37">
        <v>13.33</v>
      </c>
      <c r="O978" s="37">
        <v>20.36</v>
      </c>
    </row>
    <row r="979" spans="1:15" x14ac:dyDescent="0.2">
      <c r="A979" s="20" t="s">
        <v>1409</v>
      </c>
      <c r="B979" s="21"/>
      <c r="C979" s="21"/>
      <c r="D979" s="22" t="s">
        <v>277</v>
      </c>
      <c r="E979" s="21"/>
      <c r="F979" s="21"/>
      <c r="G979" s="21"/>
      <c r="H979" s="21"/>
      <c r="I979" s="23"/>
      <c r="J979" s="23"/>
      <c r="K979" s="24">
        <f t="shared" si="215"/>
        <v>3299.77</v>
      </c>
      <c r="L979" s="25">
        <f t="shared" si="215"/>
        <v>9899.32</v>
      </c>
      <c r="N979" s="46"/>
      <c r="O979" s="46"/>
    </row>
    <row r="980" spans="1:15" ht="38.25" x14ac:dyDescent="0.25">
      <c r="A980" s="26" t="s">
        <v>1410</v>
      </c>
      <c r="B980" s="39" t="s">
        <v>129</v>
      </c>
      <c r="C980" s="40">
        <v>100775</v>
      </c>
      <c r="D980" s="29" t="s">
        <v>579</v>
      </c>
      <c r="E980" s="30" t="s">
        <v>131</v>
      </c>
      <c r="F980" s="32">
        <v>263.14</v>
      </c>
      <c r="G980" s="32">
        <v>3</v>
      </c>
      <c r="H980" s="33">
        <v>789.42</v>
      </c>
      <c r="I980" s="34">
        <f>TRUNC((N980*$O$9),2)</f>
        <v>11.93</v>
      </c>
      <c r="J980" s="34">
        <f>TRUNC((O980*$O$9),2)</f>
        <v>0.61</v>
      </c>
      <c r="K980" s="34">
        <f>TRUNC(F980*($I980+$J980),2)</f>
        <v>3299.77</v>
      </c>
      <c r="L980" s="35">
        <f>TRUNC(H980*($I980+$J980),2)</f>
        <v>9899.32</v>
      </c>
      <c r="N980" s="37">
        <v>15.3</v>
      </c>
      <c r="O980" s="37">
        <v>0.79</v>
      </c>
    </row>
    <row r="981" spans="1:15" x14ac:dyDescent="0.2">
      <c r="A981" s="20" t="s">
        <v>1411</v>
      </c>
      <c r="B981" s="21"/>
      <c r="C981" s="21"/>
      <c r="D981" s="22" t="s">
        <v>281</v>
      </c>
      <c r="E981" s="21"/>
      <c r="F981" s="21"/>
      <c r="G981" s="21"/>
      <c r="H981" s="21"/>
      <c r="I981" s="23"/>
      <c r="J981" s="23"/>
      <c r="K981" s="24">
        <f>TRUNC(SUM(K982,K984),2)</f>
        <v>1036.52</v>
      </c>
      <c r="L981" s="25">
        <f>TRUNC(SUM(L982,L984),2)</f>
        <v>3109.57</v>
      </c>
      <c r="N981" s="46"/>
      <c r="O981" s="46"/>
    </row>
    <row r="982" spans="1:15" ht="13.5" x14ac:dyDescent="0.2">
      <c r="A982" s="49" t="s">
        <v>1412</v>
      </c>
      <c r="B982" s="50"/>
      <c r="C982" s="50"/>
      <c r="D982" s="51" t="s">
        <v>1413</v>
      </c>
      <c r="E982" s="50"/>
      <c r="F982" s="50"/>
      <c r="G982" s="50"/>
      <c r="H982" s="50"/>
      <c r="I982" s="52"/>
      <c r="J982" s="52"/>
      <c r="K982" s="53">
        <f t="shared" si="215"/>
        <v>857.17</v>
      </c>
      <c r="L982" s="54">
        <f t="shared" si="215"/>
        <v>2571.52</v>
      </c>
      <c r="N982" s="46"/>
      <c r="O982" s="46"/>
    </row>
    <row r="983" spans="1:15" ht="25.5" x14ac:dyDescent="0.25">
      <c r="A983" s="26" t="s">
        <v>1414</v>
      </c>
      <c r="B983" s="27" t="s">
        <v>31</v>
      </c>
      <c r="C983" s="28">
        <v>160967</v>
      </c>
      <c r="D983" s="29" t="s">
        <v>1415</v>
      </c>
      <c r="E983" s="30" t="s">
        <v>35</v>
      </c>
      <c r="F983" s="32">
        <v>12.96</v>
      </c>
      <c r="G983" s="32">
        <v>3</v>
      </c>
      <c r="H983" s="33">
        <v>38.880000000000003</v>
      </c>
      <c r="I983" s="34">
        <f>TRUNC((N983*$O$9),2)</f>
        <v>61.73</v>
      </c>
      <c r="J983" s="34">
        <f>TRUNC((O983*$O$9),2)</f>
        <v>4.41</v>
      </c>
      <c r="K983" s="34">
        <f>TRUNC(F983*($I983+$J983),2)</f>
        <v>857.17</v>
      </c>
      <c r="L983" s="35">
        <f>TRUNC(H983*($I983+$J983),2)</f>
        <v>2571.52</v>
      </c>
      <c r="N983" s="37">
        <v>79.150000000000006</v>
      </c>
      <c r="O983" s="37">
        <v>5.66</v>
      </c>
    </row>
    <row r="984" spans="1:15" ht="13.5" x14ac:dyDescent="0.2">
      <c r="A984" s="49" t="s">
        <v>1416</v>
      </c>
      <c r="B984" s="50"/>
      <c r="C984" s="50"/>
      <c r="D984" s="51" t="s">
        <v>1417</v>
      </c>
      <c r="E984" s="50"/>
      <c r="F984" s="50"/>
      <c r="G984" s="50"/>
      <c r="H984" s="50"/>
      <c r="I984" s="52"/>
      <c r="J984" s="52"/>
      <c r="K984" s="53">
        <f t="shared" si="215"/>
        <v>179.35</v>
      </c>
      <c r="L984" s="54">
        <f t="shared" si="215"/>
        <v>538.04999999999995</v>
      </c>
      <c r="N984" s="46"/>
      <c r="O984" s="46"/>
    </row>
    <row r="985" spans="1:15" x14ac:dyDescent="0.25">
      <c r="A985" s="26" t="s">
        <v>1418</v>
      </c>
      <c r="B985" s="27" t="s">
        <v>31</v>
      </c>
      <c r="C985" s="28">
        <v>160601</v>
      </c>
      <c r="D985" s="29" t="s">
        <v>1419</v>
      </c>
      <c r="E985" s="30" t="s">
        <v>50</v>
      </c>
      <c r="F985" s="32">
        <v>3.6</v>
      </c>
      <c r="G985" s="32">
        <v>3</v>
      </c>
      <c r="H985" s="33">
        <v>10.8</v>
      </c>
      <c r="I985" s="34">
        <f>TRUNC((N985*$O$9),2)</f>
        <v>23.76</v>
      </c>
      <c r="J985" s="34">
        <f>TRUNC((O985*$O$9),2)</f>
        <v>26.06</v>
      </c>
      <c r="K985" s="34">
        <f>TRUNC(F985*($I985+$J985),2)</f>
        <v>179.35</v>
      </c>
      <c r="L985" s="35">
        <f>TRUNC(H985*($I985+$J985),2)</f>
        <v>538.04999999999995</v>
      </c>
      <c r="N985" s="37">
        <v>30.47</v>
      </c>
      <c r="O985" s="37">
        <v>33.42</v>
      </c>
    </row>
    <row r="986" spans="1:15" x14ac:dyDescent="0.2">
      <c r="A986" s="20" t="s">
        <v>1420</v>
      </c>
      <c r="B986" s="21"/>
      <c r="C986" s="21"/>
      <c r="D986" s="22" t="s">
        <v>298</v>
      </c>
      <c r="E986" s="21"/>
      <c r="F986" s="21"/>
      <c r="G986" s="21"/>
      <c r="H986" s="21"/>
      <c r="I986" s="23"/>
      <c r="J986" s="23"/>
      <c r="K986" s="24">
        <f t="shared" si="215"/>
        <v>1284.31</v>
      </c>
      <c r="L986" s="25">
        <f t="shared" si="215"/>
        <v>3852.97</v>
      </c>
      <c r="N986" s="46"/>
      <c r="O986" s="46"/>
    </row>
    <row r="987" spans="1:15" ht="13.5" x14ac:dyDescent="0.2">
      <c r="A987" s="49" t="s">
        <v>1421</v>
      </c>
      <c r="B987" s="50"/>
      <c r="C987" s="50"/>
      <c r="D987" s="51" t="s">
        <v>797</v>
      </c>
      <c r="E987" s="50"/>
      <c r="F987" s="50"/>
      <c r="G987" s="50"/>
      <c r="H987" s="50"/>
      <c r="I987" s="52"/>
      <c r="J987" s="52"/>
      <c r="K987" s="53">
        <f>TRUNC(SUM(K988:K991),2)</f>
        <v>1284.31</v>
      </c>
      <c r="L987" s="54">
        <f>TRUNC(SUM(L988:L991),2)</f>
        <v>3852.97</v>
      </c>
      <c r="N987" s="46"/>
      <c r="O987" s="46"/>
    </row>
    <row r="988" spans="1:15" x14ac:dyDescent="0.25">
      <c r="A988" s="26" t="s">
        <v>1422</v>
      </c>
      <c r="B988" s="27" t="s">
        <v>31</v>
      </c>
      <c r="C988" s="28">
        <v>220101</v>
      </c>
      <c r="D988" s="29" t="s">
        <v>598</v>
      </c>
      <c r="E988" s="30" t="s">
        <v>35</v>
      </c>
      <c r="F988" s="32">
        <v>9.7200000000000006</v>
      </c>
      <c r="G988" s="32">
        <v>3</v>
      </c>
      <c r="H988" s="33">
        <v>29.16</v>
      </c>
      <c r="I988" s="34">
        <f t="shared" ref="I988:J991" si="216">TRUNC((N988*$O$9),2)</f>
        <v>21.24</v>
      </c>
      <c r="J988" s="34">
        <f t="shared" si="216"/>
        <v>8.0500000000000007</v>
      </c>
      <c r="K988" s="34">
        <f>TRUNC(F988*($I988+$J988),2)</f>
        <v>284.69</v>
      </c>
      <c r="L988" s="35">
        <f>TRUNC(H988*($I988+$J988),2)</f>
        <v>854.09</v>
      </c>
      <c r="N988" s="37">
        <v>27.24</v>
      </c>
      <c r="O988" s="37">
        <v>10.33</v>
      </c>
    </row>
    <row r="989" spans="1:15" ht="25.5" x14ac:dyDescent="0.25">
      <c r="A989" s="26" t="s">
        <v>1423</v>
      </c>
      <c r="B989" s="27" t="s">
        <v>31</v>
      </c>
      <c r="C989" s="28">
        <v>221101</v>
      </c>
      <c r="D989" s="29" t="s">
        <v>600</v>
      </c>
      <c r="E989" s="30" t="s">
        <v>35</v>
      </c>
      <c r="F989" s="32">
        <v>9.7200000000000006</v>
      </c>
      <c r="G989" s="32">
        <v>3</v>
      </c>
      <c r="H989" s="33">
        <v>29.16</v>
      </c>
      <c r="I989" s="34">
        <f t="shared" si="216"/>
        <v>54.17</v>
      </c>
      <c r="J989" s="34">
        <f t="shared" si="216"/>
        <v>13.33</v>
      </c>
      <c r="K989" s="34">
        <f>TRUNC(F989*($I989+$J989),2)</f>
        <v>656.1</v>
      </c>
      <c r="L989" s="35">
        <f>TRUNC(H989*($I989+$J989),2)</f>
        <v>1968.3</v>
      </c>
      <c r="N989" s="37">
        <v>69.45</v>
      </c>
      <c r="O989" s="37">
        <v>17.100000000000001</v>
      </c>
    </row>
    <row r="990" spans="1:15" x14ac:dyDescent="0.25">
      <c r="A990" s="26" t="s">
        <v>1424</v>
      </c>
      <c r="B990" s="27" t="s">
        <v>31</v>
      </c>
      <c r="C990" s="28">
        <v>221102</v>
      </c>
      <c r="D990" s="29" t="s">
        <v>602</v>
      </c>
      <c r="E990" s="30" t="s">
        <v>50</v>
      </c>
      <c r="F990" s="32">
        <v>4.8</v>
      </c>
      <c r="G990" s="32">
        <v>3</v>
      </c>
      <c r="H990" s="33">
        <v>14.4</v>
      </c>
      <c r="I990" s="34">
        <f t="shared" si="216"/>
        <v>14.43</v>
      </c>
      <c r="J990" s="34">
        <f t="shared" si="216"/>
        <v>0</v>
      </c>
      <c r="K990" s="34">
        <f>TRUNC(F990*($I990+$J990),2)</f>
        <v>69.260000000000005</v>
      </c>
      <c r="L990" s="35">
        <f>TRUNC(H990*($I990+$J990),2)</f>
        <v>207.79</v>
      </c>
      <c r="N990" s="37">
        <v>18.5</v>
      </c>
      <c r="O990" s="37">
        <v>0</v>
      </c>
    </row>
    <row r="991" spans="1:15" x14ac:dyDescent="0.25">
      <c r="A991" s="26" t="s">
        <v>1425</v>
      </c>
      <c r="B991" s="27" t="s">
        <v>31</v>
      </c>
      <c r="C991" s="28">
        <v>221104</v>
      </c>
      <c r="D991" s="29" t="s">
        <v>604</v>
      </c>
      <c r="E991" s="30" t="s">
        <v>35</v>
      </c>
      <c r="F991" s="32">
        <v>10.050000000000001</v>
      </c>
      <c r="G991" s="32">
        <v>3</v>
      </c>
      <c r="H991" s="33">
        <v>30.15</v>
      </c>
      <c r="I991" s="34">
        <f t="shared" si="216"/>
        <v>27.29</v>
      </c>
      <c r="J991" s="34">
        <f t="shared" si="216"/>
        <v>0</v>
      </c>
      <c r="K991" s="34">
        <f>TRUNC(F991*($I991+$J991),2)</f>
        <v>274.26</v>
      </c>
      <c r="L991" s="35">
        <f>TRUNC(H991*($I991+$J991),2)</f>
        <v>822.79</v>
      </c>
      <c r="N991" s="37">
        <v>34.99</v>
      </c>
      <c r="O991" s="37">
        <v>0</v>
      </c>
    </row>
    <row r="992" spans="1:15" x14ac:dyDescent="0.2">
      <c r="A992" s="20" t="s">
        <v>1426</v>
      </c>
      <c r="B992" s="21"/>
      <c r="C992" s="21"/>
      <c r="D992" s="22" t="s">
        <v>312</v>
      </c>
      <c r="E992" s="21"/>
      <c r="F992" s="21"/>
      <c r="G992" s="21"/>
      <c r="H992" s="21"/>
      <c r="I992" s="23"/>
      <c r="J992" s="23"/>
      <c r="K992" s="24">
        <f>TRUNC(SUM(K993,K995),2)</f>
        <v>153.78</v>
      </c>
      <c r="L992" s="25">
        <f>TRUNC(SUM(L993,L995),2)</f>
        <v>461.36</v>
      </c>
      <c r="N992" s="46"/>
      <c r="O992" s="46"/>
    </row>
    <row r="993" spans="1:15" ht="13.5" x14ac:dyDescent="0.2">
      <c r="A993" s="49" t="s">
        <v>1427</v>
      </c>
      <c r="B993" s="50"/>
      <c r="C993" s="50"/>
      <c r="D993" s="51" t="s">
        <v>1428</v>
      </c>
      <c r="E993" s="50"/>
      <c r="F993" s="50"/>
      <c r="G993" s="50"/>
      <c r="H993" s="50"/>
      <c r="I993" s="52"/>
      <c r="J993" s="52"/>
      <c r="K993" s="53">
        <f t="shared" si="215"/>
        <v>10.06</v>
      </c>
      <c r="L993" s="54">
        <f t="shared" si="215"/>
        <v>30.19</v>
      </c>
      <c r="N993" s="46"/>
      <c r="O993" s="46"/>
    </row>
    <row r="994" spans="1:15" x14ac:dyDescent="0.25">
      <c r="A994" s="26" t="s">
        <v>1429</v>
      </c>
      <c r="B994" s="27" t="s">
        <v>31</v>
      </c>
      <c r="C994" s="28">
        <v>261000</v>
      </c>
      <c r="D994" s="29" t="s">
        <v>316</v>
      </c>
      <c r="E994" s="30" t="s">
        <v>35</v>
      </c>
      <c r="F994" s="32">
        <v>0.98</v>
      </c>
      <c r="G994" s="32">
        <v>3</v>
      </c>
      <c r="H994" s="33">
        <v>2.94</v>
      </c>
      <c r="I994" s="34">
        <f>TRUNC((N994*$O$9),2)</f>
        <v>4.4400000000000004</v>
      </c>
      <c r="J994" s="34">
        <f>TRUNC((O994*$O$9),2)</f>
        <v>5.83</v>
      </c>
      <c r="K994" s="34">
        <f>TRUNC(F994*($I994+$J994),2)</f>
        <v>10.06</v>
      </c>
      <c r="L994" s="35">
        <f>TRUNC(H994*($I994+$J994),2)</f>
        <v>30.19</v>
      </c>
      <c r="N994" s="37">
        <v>5.7</v>
      </c>
      <c r="O994" s="37">
        <v>7.48</v>
      </c>
    </row>
    <row r="995" spans="1:15" ht="13.5" x14ac:dyDescent="0.2">
      <c r="A995" s="49" t="s">
        <v>1430</v>
      </c>
      <c r="B995" s="50"/>
      <c r="C995" s="50"/>
      <c r="D995" s="51" t="s">
        <v>1431</v>
      </c>
      <c r="E995" s="50"/>
      <c r="F995" s="50"/>
      <c r="G995" s="50"/>
      <c r="H995" s="50"/>
      <c r="I995" s="52"/>
      <c r="J995" s="52"/>
      <c r="K995" s="53">
        <f t="shared" si="215"/>
        <v>143.72</v>
      </c>
      <c r="L995" s="54">
        <f t="shared" si="215"/>
        <v>431.17</v>
      </c>
      <c r="N995" s="46"/>
      <c r="O995" s="46"/>
    </row>
    <row r="996" spans="1:15" x14ac:dyDescent="0.25">
      <c r="A996" s="26" t="s">
        <v>1432</v>
      </c>
      <c r="B996" s="27" t="s">
        <v>31</v>
      </c>
      <c r="C996" s="28">
        <v>261609</v>
      </c>
      <c r="D996" s="29" t="s">
        <v>320</v>
      </c>
      <c r="E996" s="30" t="s">
        <v>35</v>
      </c>
      <c r="F996" s="32">
        <v>12.96</v>
      </c>
      <c r="G996" s="32">
        <v>3</v>
      </c>
      <c r="H996" s="33">
        <v>38.880000000000003</v>
      </c>
      <c r="I996" s="34">
        <f>TRUNC((N996*$O$9),2)</f>
        <v>8.19</v>
      </c>
      <c r="J996" s="34">
        <f>TRUNC((O996*$O$9),2)</f>
        <v>2.9</v>
      </c>
      <c r="K996" s="34">
        <f>TRUNC(F996*($I996+$J996),2)</f>
        <v>143.72</v>
      </c>
      <c r="L996" s="35">
        <f>TRUNC(H996*($I996+$J996),2)</f>
        <v>431.17</v>
      </c>
      <c r="N996" s="37">
        <v>10.51</v>
      </c>
      <c r="O996" s="37">
        <v>3.72</v>
      </c>
    </row>
    <row r="997" spans="1:15" x14ac:dyDescent="0.2">
      <c r="A997" s="20" t="s">
        <v>1433</v>
      </c>
      <c r="B997" s="21"/>
      <c r="C997" s="21"/>
      <c r="D997" s="22" t="s">
        <v>52</v>
      </c>
      <c r="E997" s="21"/>
      <c r="F997" s="21"/>
      <c r="G997" s="21"/>
      <c r="H997" s="21"/>
      <c r="I997" s="23"/>
      <c r="J997" s="23"/>
      <c r="K997" s="24">
        <f t="shared" si="215"/>
        <v>26.61</v>
      </c>
      <c r="L997" s="25">
        <f t="shared" si="215"/>
        <v>79.83</v>
      </c>
      <c r="N997" s="46"/>
      <c r="O997" s="46"/>
    </row>
    <row r="998" spans="1:15" x14ac:dyDescent="0.25">
      <c r="A998" s="26" t="s">
        <v>1434</v>
      </c>
      <c r="B998" s="27" t="s">
        <v>31</v>
      </c>
      <c r="C998" s="28">
        <v>270501</v>
      </c>
      <c r="D998" s="29" t="s">
        <v>54</v>
      </c>
      <c r="E998" s="30" t="s">
        <v>35</v>
      </c>
      <c r="F998" s="32">
        <v>10.08</v>
      </c>
      <c r="G998" s="32">
        <v>3</v>
      </c>
      <c r="H998" s="33">
        <v>30.24</v>
      </c>
      <c r="I998" s="34">
        <f>TRUNC((N998*$O$9),2)</f>
        <v>1.19</v>
      </c>
      <c r="J998" s="34">
        <f>TRUNC((O998*$O$9),2)</f>
        <v>1.45</v>
      </c>
      <c r="K998" s="34">
        <f>TRUNC(F998*($I998+$J998),2)</f>
        <v>26.61</v>
      </c>
      <c r="L998" s="35">
        <f>TRUNC(H998*($I998+$J998),2)</f>
        <v>79.83</v>
      </c>
      <c r="N998" s="37">
        <v>1.53</v>
      </c>
      <c r="O998" s="37">
        <v>1.87</v>
      </c>
    </row>
    <row r="999" spans="1:15" x14ac:dyDescent="0.2">
      <c r="A999" s="11">
        <v>15</v>
      </c>
      <c r="B999" s="12"/>
      <c r="C999" s="12"/>
      <c r="D999" s="13" t="s">
        <v>1435</v>
      </c>
      <c r="E999" s="14" t="s">
        <v>27</v>
      </c>
      <c r="F999" s="16">
        <v>1</v>
      </c>
      <c r="G999" s="16">
        <v>1</v>
      </c>
      <c r="H999" s="12"/>
      <c r="I999" s="17"/>
      <c r="J999" s="17"/>
      <c r="K999" s="18">
        <f t="shared" si="215"/>
        <v>242.91</v>
      </c>
      <c r="L999" s="19">
        <f t="shared" si="215"/>
        <v>242.91</v>
      </c>
      <c r="N999" s="46"/>
      <c r="O999" s="46"/>
    </row>
    <row r="1000" spans="1:15" x14ac:dyDescent="0.2">
      <c r="A1000" s="20" t="s">
        <v>1436</v>
      </c>
      <c r="B1000" s="21"/>
      <c r="C1000" s="21"/>
      <c r="D1000" s="22" t="s">
        <v>80</v>
      </c>
      <c r="E1000" s="21"/>
      <c r="F1000" s="21"/>
      <c r="G1000" s="21"/>
      <c r="H1000" s="21"/>
      <c r="I1000" s="23"/>
      <c r="J1000" s="23"/>
      <c r="K1000" s="24">
        <f>TRUNC(SUM(K1001:K1007),2)</f>
        <v>242.91</v>
      </c>
      <c r="L1000" s="25">
        <f>TRUNC(SUM(L1001:L1007),2)</f>
        <v>242.91</v>
      </c>
      <c r="N1000" s="46"/>
      <c r="O1000" s="46"/>
    </row>
    <row r="1001" spans="1:15" x14ac:dyDescent="0.25">
      <c r="A1001" s="26" t="s">
        <v>1437</v>
      </c>
      <c r="B1001" s="27" t="s">
        <v>31</v>
      </c>
      <c r="C1001" s="28">
        <v>41004</v>
      </c>
      <c r="D1001" s="29" t="s">
        <v>82</v>
      </c>
      <c r="E1001" s="30" t="s">
        <v>83</v>
      </c>
      <c r="F1001" s="32">
        <v>6.66</v>
      </c>
      <c r="G1001" s="32">
        <v>1</v>
      </c>
      <c r="H1001" s="33">
        <v>6.66</v>
      </c>
      <c r="I1001" s="34">
        <f t="shared" ref="I1001:J1007" si="217">TRUNC((N1001*$O$9),2)</f>
        <v>1.45</v>
      </c>
      <c r="J1001" s="34">
        <f t="shared" si="217"/>
        <v>0</v>
      </c>
      <c r="K1001" s="34">
        <f t="shared" ref="K1001:K1007" si="218">TRUNC(F1001*($I1001+$J1001),2)</f>
        <v>9.65</v>
      </c>
      <c r="L1001" s="35">
        <f t="shared" ref="L1001:L1007" si="219">TRUNC(H1001*($I1001+$J1001),2)</f>
        <v>9.65</v>
      </c>
      <c r="N1001" s="37">
        <v>1.87</v>
      </c>
      <c r="O1001" s="37">
        <v>0</v>
      </c>
    </row>
    <row r="1002" spans="1:15" x14ac:dyDescent="0.25">
      <c r="A1002" s="26" t="s">
        <v>1438</v>
      </c>
      <c r="B1002" s="27" t="s">
        <v>31</v>
      </c>
      <c r="C1002" s="28">
        <v>41005</v>
      </c>
      <c r="D1002" s="29" t="s">
        <v>85</v>
      </c>
      <c r="E1002" s="30" t="s">
        <v>83</v>
      </c>
      <c r="F1002" s="32">
        <v>6.66</v>
      </c>
      <c r="G1002" s="32">
        <v>1</v>
      </c>
      <c r="H1002" s="33">
        <v>6.66</v>
      </c>
      <c r="I1002" s="34">
        <f t="shared" si="217"/>
        <v>1.0900000000000001</v>
      </c>
      <c r="J1002" s="34">
        <f t="shared" si="217"/>
        <v>0</v>
      </c>
      <c r="K1002" s="34">
        <f t="shared" si="218"/>
        <v>7.25</v>
      </c>
      <c r="L1002" s="35">
        <f t="shared" si="219"/>
        <v>7.25</v>
      </c>
      <c r="N1002" s="37">
        <v>1.4</v>
      </c>
      <c r="O1002" s="37">
        <v>0</v>
      </c>
    </row>
    <row r="1003" spans="1:15" x14ac:dyDescent="0.25">
      <c r="A1003" s="26" t="s">
        <v>1439</v>
      </c>
      <c r="B1003" s="27" t="s">
        <v>31</v>
      </c>
      <c r="C1003" s="28">
        <v>41012</v>
      </c>
      <c r="D1003" s="29" t="s">
        <v>87</v>
      </c>
      <c r="E1003" s="30" t="s">
        <v>83</v>
      </c>
      <c r="F1003" s="32">
        <v>6.66</v>
      </c>
      <c r="G1003" s="32">
        <v>1</v>
      </c>
      <c r="H1003" s="33">
        <v>6.66</v>
      </c>
      <c r="I1003" s="34">
        <f t="shared" si="217"/>
        <v>3.9</v>
      </c>
      <c r="J1003" s="34">
        <f t="shared" si="217"/>
        <v>0</v>
      </c>
      <c r="K1003" s="34">
        <f t="shared" si="218"/>
        <v>25.97</v>
      </c>
      <c r="L1003" s="35">
        <f t="shared" si="219"/>
        <v>25.97</v>
      </c>
      <c r="N1003" s="37">
        <v>5</v>
      </c>
      <c r="O1003" s="37">
        <v>0</v>
      </c>
    </row>
    <row r="1004" spans="1:15" x14ac:dyDescent="0.25">
      <c r="A1004" s="26" t="s">
        <v>1440</v>
      </c>
      <c r="B1004" s="27" t="s">
        <v>31</v>
      </c>
      <c r="C1004" s="28">
        <v>41006</v>
      </c>
      <c r="D1004" s="29" t="s">
        <v>89</v>
      </c>
      <c r="E1004" s="30" t="s">
        <v>90</v>
      </c>
      <c r="F1004" s="32">
        <v>33.299999999999997</v>
      </c>
      <c r="G1004" s="32">
        <v>1</v>
      </c>
      <c r="H1004" s="33">
        <v>33.299999999999997</v>
      </c>
      <c r="I1004" s="34">
        <f t="shared" si="217"/>
        <v>2.09</v>
      </c>
      <c r="J1004" s="34">
        <f t="shared" si="217"/>
        <v>0</v>
      </c>
      <c r="K1004" s="34">
        <f t="shared" si="218"/>
        <v>69.59</v>
      </c>
      <c r="L1004" s="35">
        <f t="shared" si="219"/>
        <v>69.59</v>
      </c>
      <c r="N1004" s="37">
        <v>2.68</v>
      </c>
      <c r="O1004" s="37">
        <v>0</v>
      </c>
    </row>
    <row r="1005" spans="1:15" x14ac:dyDescent="0.25">
      <c r="A1005" s="26" t="s">
        <v>1441</v>
      </c>
      <c r="B1005" s="27" t="s">
        <v>31</v>
      </c>
      <c r="C1005" s="28">
        <v>41009</v>
      </c>
      <c r="D1005" s="29" t="s">
        <v>92</v>
      </c>
      <c r="E1005" s="30" t="s">
        <v>83</v>
      </c>
      <c r="F1005" s="32">
        <v>5.33</v>
      </c>
      <c r="G1005" s="32">
        <v>1</v>
      </c>
      <c r="H1005" s="33">
        <v>5.33</v>
      </c>
      <c r="I1005" s="34">
        <f t="shared" si="217"/>
        <v>1.46</v>
      </c>
      <c r="J1005" s="34">
        <f t="shared" si="217"/>
        <v>0</v>
      </c>
      <c r="K1005" s="34">
        <f t="shared" si="218"/>
        <v>7.78</v>
      </c>
      <c r="L1005" s="35">
        <f t="shared" si="219"/>
        <v>7.78</v>
      </c>
      <c r="N1005" s="37">
        <v>1.88</v>
      </c>
      <c r="O1005" s="37">
        <v>0</v>
      </c>
    </row>
    <row r="1006" spans="1:15" ht="25.5" x14ac:dyDescent="0.25">
      <c r="A1006" s="26" t="s">
        <v>1442</v>
      </c>
      <c r="B1006" s="27" t="s">
        <v>31</v>
      </c>
      <c r="C1006" s="28">
        <v>41140</v>
      </c>
      <c r="D1006" s="29" t="s">
        <v>94</v>
      </c>
      <c r="E1006" s="30" t="s">
        <v>35</v>
      </c>
      <c r="F1006" s="32">
        <v>53.34</v>
      </c>
      <c r="G1006" s="32">
        <v>1</v>
      </c>
      <c r="H1006" s="33">
        <v>53.34</v>
      </c>
      <c r="I1006" s="34">
        <f t="shared" si="217"/>
        <v>0</v>
      </c>
      <c r="J1006" s="34">
        <f t="shared" si="217"/>
        <v>1.98</v>
      </c>
      <c r="K1006" s="34">
        <f t="shared" si="218"/>
        <v>105.61</v>
      </c>
      <c r="L1006" s="35">
        <f t="shared" si="219"/>
        <v>105.61</v>
      </c>
      <c r="N1006" s="37">
        <v>0</v>
      </c>
      <c r="O1006" s="37">
        <v>2.54</v>
      </c>
    </row>
    <row r="1007" spans="1:15" x14ac:dyDescent="0.25">
      <c r="A1007" s="26" t="s">
        <v>1443</v>
      </c>
      <c r="B1007" s="27" t="s">
        <v>31</v>
      </c>
      <c r="C1007" s="28">
        <v>40905</v>
      </c>
      <c r="D1007" s="29" t="s">
        <v>96</v>
      </c>
      <c r="E1007" s="30" t="s">
        <v>35</v>
      </c>
      <c r="F1007" s="32">
        <v>53.34</v>
      </c>
      <c r="G1007" s="32">
        <v>1</v>
      </c>
      <c r="H1007" s="33">
        <v>53.34</v>
      </c>
      <c r="I1007" s="34">
        <f t="shared" si="217"/>
        <v>0.08</v>
      </c>
      <c r="J1007" s="34">
        <f t="shared" si="217"/>
        <v>0.24</v>
      </c>
      <c r="K1007" s="34">
        <f t="shared" si="218"/>
        <v>17.059999999999999</v>
      </c>
      <c r="L1007" s="35">
        <f t="shared" si="219"/>
        <v>17.059999999999999</v>
      </c>
      <c r="N1007" s="37">
        <v>0.11</v>
      </c>
      <c r="O1007" s="37">
        <v>0.31</v>
      </c>
    </row>
    <row r="1008" spans="1:15" x14ac:dyDescent="0.2">
      <c r="A1008" s="11">
        <v>16</v>
      </c>
      <c r="B1008" s="12"/>
      <c r="C1008" s="12"/>
      <c r="D1008" s="13" t="s">
        <v>1444</v>
      </c>
      <c r="E1008" s="14" t="s">
        <v>27</v>
      </c>
      <c r="F1008" s="16">
        <v>3</v>
      </c>
      <c r="G1008" s="16">
        <v>3</v>
      </c>
      <c r="H1008" s="12"/>
      <c r="I1008" s="17"/>
      <c r="J1008" s="17"/>
      <c r="K1008" s="18">
        <f>TRUNC(SUM(K1009,K1011,K1013,K1016,K1027,K1029,K1031,K1036,K1042,K1047),2)</f>
        <v>10864.2</v>
      </c>
      <c r="L1008" s="19">
        <f>TRUNC(SUM(L1009,L1011,L1013,L1016,L1027,L1029,L1031,L1036,L1042,L1047),2)</f>
        <v>32592.78</v>
      </c>
      <c r="N1008" s="46"/>
      <c r="O1008" s="46"/>
    </row>
    <row r="1009" spans="1:15" x14ac:dyDescent="0.2">
      <c r="A1009" s="20" t="s">
        <v>1445</v>
      </c>
      <c r="B1009" s="21"/>
      <c r="C1009" s="21"/>
      <c r="D1009" s="22" t="s">
        <v>29</v>
      </c>
      <c r="E1009" s="21"/>
      <c r="F1009" s="21"/>
      <c r="G1009" s="21"/>
      <c r="H1009" s="21"/>
      <c r="I1009" s="23"/>
      <c r="J1009" s="23"/>
      <c r="K1009" s="24">
        <f t="shared" si="215"/>
        <v>79.63</v>
      </c>
      <c r="L1009" s="25">
        <f t="shared" si="215"/>
        <v>238.89</v>
      </c>
      <c r="N1009" s="46"/>
      <c r="O1009" s="46"/>
    </row>
    <row r="1010" spans="1:15" ht="25.5" x14ac:dyDescent="0.25">
      <c r="A1010" s="38" t="s">
        <v>1446</v>
      </c>
      <c r="B1010" s="39" t="s">
        <v>31</v>
      </c>
      <c r="C1010" s="40">
        <v>20701</v>
      </c>
      <c r="D1010" s="29" t="s">
        <v>100</v>
      </c>
      <c r="E1010" s="41" t="s">
        <v>35</v>
      </c>
      <c r="F1010" s="43">
        <v>20.16</v>
      </c>
      <c r="G1010" s="43">
        <v>3</v>
      </c>
      <c r="H1010" s="44">
        <v>60.48</v>
      </c>
      <c r="I1010" s="34">
        <f>TRUNC((N1010*$O$9),2)</f>
        <v>2.77</v>
      </c>
      <c r="J1010" s="34">
        <f>TRUNC((O1010*$O$9),2)</f>
        <v>1.18</v>
      </c>
      <c r="K1010" s="34">
        <f>TRUNC(F1010*($I1010+$J1010),2)</f>
        <v>79.63</v>
      </c>
      <c r="L1010" s="35">
        <f>TRUNC(H1010*($I1010+$J1010),2)</f>
        <v>238.89</v>
      </c>
      <c r="N1010" s="45">
        <v>3.56</v>
      </c>
      <c r="O1010" s="45">
        <v>1.52</v>
      </c>
    </row>
    <row r="1011" spans="1:15" x14ac:dyDescent="0.2">
      <c r="A1011" s="20" t="s">
        <v>1447</v>
      </c>
      <c r="B1011" s="21"/>
      <c r="C1011" s="21"/>
      <c r="D1011" s="22" t="s">
        <v>41</v>
      </c>
      <c r="E1011" s="21"/>
      <c r="F1011" s="21"/>
      <c r="G1011" s="21"/>
      <c r="H1011" s="21"/>
      <c r="I1011" s="23"/>
      <c r="J1011" s="23"/>
      <c r="K1011" s="24">
        <f t="shared" si="215"/>
        <v>47.89</v>
      </c>
      <c r="L1011" s="25">
        <f t="shared" si="215"/>
        <v>143.69</v>
      </c>
      <c r="N1011" s="46"/>
      <c r="O1011" s="46"/>
    </row>
    <row r="1012" spans="1:15" x14ac:dyDescent="0.25">
      <c r="A1012" s="26" t="s">
        <v>1448</v>
      </c>
      <c r="B1012" s="27" t="s">
        <v>31</v>
      </c>
      <c r="C1012" s="28">
        <v>30101</v>
      </c>
      <c r="D1012" s="29" t="s">
        <v>103</v>
      </c>
      <c r="E1012" s="30" t="s">
        <v>83</v>
      </c>
      <c r="F1012" s="32">
        <v>1.41</v>
      </c>
      <c r="G1012" s="32">
        <v>3</v>
      </c>
      <c r="H1012" s="33">
        <v>4.2300000000000004</v>
      </c>
      <c r="I1012" s="34">
        <f>TRUNC((N1012*$O$9),2)</f>
        <v>26.97</v>
      </c>
      <c r="J1012" s="34">
        <f>TRUNC((O1012*$O$9),2)</f>
        <v>7</v>
      </c>
      <c r="K1012" s="34">
        <f>TRUNC(F1012*($I1012+$J1012),2)</f>
        <v>47.89</v>
      </c>
      <c r="L1012" s="35">
        <f>TRUNC(H1012*($I1012+$J1012),2)</f>
        <v>143.69</v>
      </c>
      <c r="N1012" s="37">
        <v>34.58</v>
      </c>
      <c r="O1012" s="37">
        <v>8.98</v>
      </c>
    </row>
    <row r="1013" spans="1:15" x14ac:dyDescent="0.2">
      <c r="A1013" s="20" t="s">
        <v>1449</v>
      </c>
      <c r="B1013" s="21"/>
      <c r="C1013" s="21"/>
      <c r="D1013" s="22" t="s">
        <v>80</v>
      </c>
      <c r="E1013" s="21"/>
      <c r="F1013" s="21"/>
      <c r="G1013" s="21"/>
      <c r="H1013" s="21"/>
      <c r="I1013" s="23"/>
      <c r="J1013" s="23"/>
      <c r="K1013" s="24">
        <f>TRUNC(SUM(K1014:K1015),2)</f>
        <v>116.22</v>
      </c>
      <c r="L1013" s="25">
        <f>TRUNC(SUM(L1014:L1015),2)</f>
        <v>348.67</v>
      </c>
      <c r="N1013" s="46"/>
      <c r="O1013" s="46"/>
    </row>
    <row r="1014" spans="1:15" ht="25.5" x14ac:dyDescent="0.25">
      <c r="A1014" s="26" t="s">
        <v>1450</v>
      </c>
      <c r="B1014" s="27" t="s">
        <v>31</v>
      </c>
      <c r="C1014" s="28">
        <v>41140</v>
      </c>
      <c r="D1014" s="29" t="s">
        <v>94</v>
      </c>
      <c r="E1014" s="30" t="s">
        <v>35</v>
      </c>
      <c r="F1014" s="32">
        <v>19.8</v>
      </c>
      <c r="G1014" s="32">
        <v>3</v>
      </c>
      <c r="H1014" s="33">
        <v>59.4</v>
      </c>
      <c r="I1014" s="34">
        <f t="shared" ref="I1014:J1015" si="220">TRUNC((N1014*$O$9),2)</f>
        <v>0</v>
      </c>
      <c r="J1014" s="34">
        <f t="shared" si="220"/>
        <v>1.98</v>
      </c>
      <c r="K1014" s="34">
        <f>TRUNC(F1014*($I1014+$J1014),2)</f>
        <v>39.200000000000003</v>
      </c>
      <c r="L1014" s="35">
        <f>TRUNC(H1014*($I1014+$J1014),2)</f>
        <v>117.61</v>
      </c>
      <c r="N1014" s="37">
        <v>0</v>
      </c>
      <c r="O1014" s="37">
        <v>2.54</v>
      </c>
    </row>
    <row r="1015" spans="1:15" x14ac:dyDescent="0.25">
      <c r="A1015" s="26" t="s">
        <v>1451</v>
      </c>
      <c r="B1015" s="27" t="s">
        <v>31</v>
      </c>
      <c r="C1015" s="28">
        <v>41002</v>
      </c>
      <c r="D1015" s="29" t="s">
        <v>122</v>
      </c>
      <c r="E1015" s="30" t="s">
        <v>35</v>
      </c>
      <c r="F1015" s="32">
        <v>19.8</v>
      </c>
      <c r="G1015" s="32">
        <v>3</v>
      </c>
      <c r="H1015" s="33">
        <v>59.4</v>
      </c>
      <c r="I1015" s="34">
        <f t="shared" si="220"/>
        <v>0</v>
      </c>
      <c r="J1015" s="34">
        <f t="shared" si="220"/>
        <v>3.89</v>
      </c>
      <c r="K1015" s="34">
        <f>TRUNC(F1015*($I1015+$J1015),2)</f>
        <v>77.02</v>
      </c>
      <c r="L1015" s="35">
        <f>TRUNC(H1015*($I1015+$J1015),2)</f>
        <v>231.06</v>
      </c>
      <c r="N1015" s="37">
        <v>0</v>
      </c>
      <c r="O1015" s="37">
        <v>4.99</v>
      </c>
    </row>
    <row r="1016" spans="1:15" x14ac:dyDescent="0.2">
      <c r="A1016" s="20" t="s">
        <v>1452</v>
      </c>
      <c r="B1016" s="21"/>
      <c r="C1016" s="21"/>
      <c r="D1016" s="22" t="s">
        <v>47</v>
      </c>
      <c r="E1016" s="21"/>
      <c r="F1016" s="21"/>
      <c r="G1016" s="21"/>
      <c r="H1016" s="21"/>
      <c r="I1016" s="23"/>
      <c r="J1016" s="23"/>
      <c r="K1016" s="24">
        <f>TRUNC(SUM(K1017),2)</f>
        <v>988.69</v>
      </c>
      <c r="L1016" s="25">
        <f>TRUNC(SUM(L1017),2)</f>
        <v>2966.13</v>
      </c>
      <c r="N1016" s="46"/>
      <c r="O1016" s="46"/>
    </row>
    <row r="1017" spans="1:15" ht="13.5" x14ac:dyDescent="0.2">
      <c r="A1017" s="49" t="s">
        <v>1453</v>
      </c>
      <c r="B1017" s="50"/>
      <c r="C1017" s="50"/>
      <c r="D1017" s="51" t="s">
        <v>1396</v>
      </c>
      <c r="E1017" s="50"/>
      <c r="F1017" s="50"/>
      <c r="G1017" s="50"/>
      <c r="H1017" s="50"/>
      <c r="I1017" s="52"/>
      <c r="J1017" s="52"/>
      <c r="K1017" s="53">
        <f>TRUNC(SUM(K1018:K1026),2)</f>
        <v>988.69</v>
      </c>
      <c r="L1017" s="54">
        <f>TRUNC(SUM(L1018:L1026),2)</f>
        <v>2966.13</v>
      </c>
      <c r="N1017" s="46"/>
      <c r="O1017" s="46"/>
    </row>
    <row r="1018" spans="1:15" x14ac:dyDescent="0.25">
      <c r="A1018" s="26" t="s">
        <v>1454</v>
      </c>
      <c r="B1018" s="27" t="s">
        <v>31</v>
      </c>
      <c r="C1018" s="28">
        <v>50302</v>
      </c>
      <c r="D1018" s="29" t="s">
        <v>127</v>
      </c>
      <c r="E1018" s="30" t="s">
        <v>50</v>
      </c>
      <c r="F1018" s="32">
        <v>8</v>
      </c>
      <c r="G1018" s="32">
        <v>3</v>
      </c>
      <c r="H1018" s="33">
        <v>24</v>
      </c>
      <c r="I1018" s="34">
        <f t="shared" ref="I1018:J1026" si="221">TRUNC((N1018*$O$9),2)</f>
        <v>25.7</v>
      </c>
      <c r="J1018" s="34">
        <f t="shared" si="221"/>
        <v>27.31</v>
      </c>
      <c r="K1018" s="34">
        <f t="shared" ref="K1018:K1026" si="222">TRUNC(F1018*($I1018+$J1018),2)</f>
        <v>424.08</v>
      </c>
      <c r="L1018" s="35">
        <f t="shared" ref="L1018:L1026" si="223">TRUNC(H1018*($I1018+$J1018),2)</f>
        <v>1272.24</v>
      </c>
      <c r="N1018" s="37">
        <v>32.950000000000003</v>
      </c>
      <c r="O1018" s="37">
        <v>35.020000000000003</v>
      </c>
    </row>
    <row r="1019" spans="1:15" x14ac:dyDescent="0.25">
      <c r="A1019" s="26" t="s">
        <v>1455</v>
      </c>
      <c r="B1019" s="27" t="s">
        <v>31</v>
      </c>
      <c r="C1019" s="28">
        <v>52004</v>
      </c>
      <c r="D1019" s="29" t="s">
        <v>148</v>
      </c>
      <c r="E1019" s="30" t="s">
        <v>131</v>
      </c>
      <c r="F1019" s="32">
        <v>7.27</v>
      </c>
      <c r="G1019" s="32">
        <v>3</v>
      </c>
      <c r="H1019" s="33">
        <v>21.81</v>
      </c>
      <c r="I1019" s="34">
        <f t="shared" si="221"/>
        <v>7.85</v>
      </c>
      <c r="J1019" s="34">
        <f t="shared" si="221"/>
        <v>2.19</v>
      </c>
      <c r="K1019" s="34">
        <f t="shared" si="222"/>
        <v>72.989999999999995</v>
      </c>
      <c r="L1019" s="35">
        <f t="shared" si="223"/>
        <v>218.97</v>
      </c>
      <c r="N1019" s="37">
        <v>10.07</v>
      </c>
      <c r="O1019" s="37">
        <v>2.82</v>
      </c>
    </row>
    <row r="1020" spans="1:15" x14ac:dyDescent="0.25">
      <c r="A1020" s="26" t="s">
        <v>1456</v>
      </c>
      <c r="B1020" s="27" t="s">
        <v>31</v>
      </c>
      <c r="C1020" s="28">
        <v>52003</v>
      </c>
      <c r="D1020" s="29" t="s">
        <v>1400</v>
      </c>
      <c r="E1020" s="30" t="s">
        <v>131</v>
      </c>
      <c r="F1020" s="32">
        <v>24.54</v>
      </c>
      <c r="G1020" s="32">
        <v>3</v>
      </c>
      <c r="H1020" s="33">
        <v>73.62</v>
      </c>
      <c r="I1020" s="34">
        <f t="shared" si="221"/>
        <v>7.97</v>
      </c>
      <c r="J1020" s="34">
        <f t="shared" si="221"/>
        <v>2.19</v>
      </c>
      <c r="K1020" s="34">
        <f t="shared" si="222"/>
        <v>249.32</v>
      </c>
      <c r="L1020" s="35">
        <f t="shared" si="223"/>
        <v>747.97</v>
      </c>
      <c r="N1020" s="37">
        <v>10.23</v>
      </c>
      <c r="O1020" s="37">
        <v>2.82</v>
      </c>
    </row>
    <row r="1021" spans="1:15" x14ac:dyDescent="0.25">
      <c r="A1021" s="26" t="s">
        <v>1457</v>
      </c>
      <c r="B1021" s="27" t="s">
        <v>31</v>
      </c>
      <c r="C1021" s="28">
        <v>52014</v>
      </c>
      <c r="D1021" s="29" t="s">
        <v>133</v>
      </c>
      <c r="E1021" s="30" t="s">
        <v>131</v>
      </c>
      <c r="F1021" s="32">
        <v>5.45</v>
      </c>
      <c r="G1021" s="32">
        <v>3</v>
      </c>
      <c r="H1021" s="33">
        <v>16.350000000000001</v>
      </c>
      <c r="I1021" s="34">
        <f t="shared" si="221"/>
        <v>10.67</v>
      </c>
      <c r="J1021" s="34">
        <f t="shared" si="221"/>
        <v>1.93</v>
      </c>
      <c r="K1021" s="34">
        <f t="shared" si="222"/>
        <v>68.67</v>
      </c>
      <c r="L1021" s="35">
        <f t="shared" si="223"/>
        <v>206.01</v>
      </c>
      <c r="N1021" s="37">
        <v>13.68</v>
      </c>
      <c r="O1021" s="37">
        <v>2.48</v>
      </c>
    </row>
    <row r="1022" spans="1:15" x14ac:dyDescent="0.25">
      <c r="A1022" s="26" t="s">
        <v>1458</v>
      </c>
      <c r="B1022" s="27" t="s">
        <v>31</v>
      </c>
      <c r="C1022" s="28">
        <v>50901</v>
      </c>
      <c r="D1022" s="29" t="s">
        <v>137</v>
      </c>
      <c r="E1022" s="30" t="s">
        <v>83</v>
      </c>
      <c r="F1022" s="32">
        <v>0.36</v>
      </c>
      <c r="G1022" s="32">
        <v>3</v>
      </c>
      <c r="H1022" s="33">
        <v>1.08</v>
      </c>
      <c r="I1022" s="34">
        <f t="shared" si="221"/>
        <v>0</v>
      </c>
      <c r="J1022" s="34">
        <f t="shared" si="221"/>
        <v>31.6</v>
      </c>
      <c r="K1022" s="34">
        <f t="shared" si="222"/>
        <v>11.37</v>
      </c>
      <c r="L1022" s="35">
        <f t="shared" si="223"/>
        <v>34.119999999999997</v>
      </c>
      <c r="N1022" s="37">
        <v>0</v>
      </c>
      <c r="O1022" s="37">
        <v>40.520000000000003</v>
      </c>
    </row>
    <row r="1023" spans="1:15" x14ac:dyDescent="0.25">
      <c r="A1023" s="26" t="s">
        <v>1459</v>
      </c>
      <c r="B1023" s="27" t="s">
        <v>31</v>
      </c>
      <c r="C1023" s="28">
        <v>50902</v>
      </c>
      <c r="D1023" s="29" t="s">
        <v>139</v>
      </c>
      <c r="E1023" s="30" t="s">
        <v>35</v>
      </c>
      <c r="F1023" s="32">
        <v>0.64</v>
      </c>
      <c r="G1023" s="32">
        <v>3</v>
      </c>
      <c r="H1023" s="33">
        <v>1.92</v>
      </c>
      <c r="I1023" s="34">
        <f t="shared" si="221"/>
        <v>0</v>
      </c>
      <c r="J1023" s="34">
        <f t="shared" si="221"/>
        <v>3.89</v>
      </c>
      <c r="K1023" s="34">
        <f t="shared" si="222"/>
        <v>2.48</v>
      </c>
      <c r="L1023" s="35">
        <f t="shared" si="223"/>
        <v>7.46</v>
      </c>
      <c r="N1023" s="37">
        <v>0</v>
      </c>
      <c r="O1023" s="37">
        <v>4.99</v>
      </c>
    </row>
    <row r="1024" spans="1:15" ht="25.5" x14ac:dyDescent="0.25">
      <c r="A1024" s="26" t="s">
        <v>1460</v>
      </c>
      <c r="B1024" s="27" t="s">
        <v>129</v>
      </c>
      <c r="C1024" s="28">
        <v>96616</v>
      </c>
      <c r="D1024" s="29" t="s">
        <v>141</v>
      </c>
      <c r="E1024" s="30" t="s">
        <v>83</v>
      </c>
      <c r="F1024" s="32">
        <v>0.03</v>
      </c>
      <c r="G1024" s="32">
        <v>3</v>
      </c>
      <c r="H1024" s="33">
        <v>0.09</v>
      </c>
      <c r="I1024" s="34">
        <f t="shared" si="221"/>
        <v>334.94</v>
      </c>
      <c r="J1024" s="34">
        <f t="shared" si="221"/>
        <v>162.86000000000001</v>
      </c>
      <c r="K1024" s="34">
        <f t="shared" si="222"/>
        <v>14.93</v>
      </c>
      <c r="L1024" s="35">
        <f t="shared" si="223"/>
        <v>44.8</v>
      </c>
      <c r="N1024" s="37">
        <v>429.42</v>
      </c>
      <c r="O1024" s="37">
        <v>208.8</v>
      </c>
    </row>
    <row r="1025" spans="1:15" ht="25.5" x14ac:dyDescent="0.25">
      <c r="A1025" s="26" t="s">
        <v>1461</v>
      </c>
      <c r="B1025" s="27" t="s">
        <v>129</v>
      </c>
      <c r="C1025" s="28">
        <v>94971</v>
      </c>
      <c r="D1025" s="29" t="s">
        <v>143</v>
      </c>
      <c r="E1025" s="30" t="s">
        <v>83</v>
      </c>
      <c r="F1025" s="32">
        <v>0.36</v>
      </c>
      <c r="G1025" s="32">
        <v>3</v>
      </c>
      <c r="H1025" s="33">
        <v>1.08</v>
      </c>
      <c r="I1025" s="34">
        <f t="shared" si="221"/>
        <v>337.06</v>
      </c>
      <c r="J1025" s="34">
        <f t="shared" si="221"/>
        <v>35.83</v>
      </c>
      <c r="K1025" s="34">
        <f t="shared" si="222"/>
        <v>134.24</v>
      </c>
      <c r="L1025" s="35">
        <f t="shared" si="223"/>
        <v>402.72</v>
      </c>
      <c r="N1025" s="37">
        <v>432.14</v>
      </c>
      <c r="O1025" s="37">
        <v>45.94</v>
      </c>
    </row>
    <row r="1026" spans="1:15" x14ac:dyDescent="0.25">
      <c r="A1026" s="26" t="s">
        <v>1462</v>
      </c>
      <c r="B1026" s="27" t="s">
        <v>31</v>
      </c>
      <c r="C1026" s="28">
        <v>51026</v>
      </c>
      <c r="D1026" s="29" t="s">
        <v>145</v>
      </c>
      <c r="E1026" s="30" t="s">
        <v>83</v>
      </c>
      <c r="F1026" s="32">
        <v>0.36</v>
      </c>
      <c r="G1026" s="32">
        <v>3</v>
      </c>
      <c r="H1026" s="33">
        <v>1.08</v>
      </c>
      <c r="I1026" s="34">
        <f t="shared" si="221"/>
        <v>7.0000000000000007E-2</v>
      </c>
      <c r="J1026" s="34">
        <f t="shared" si="221"/>
        <v>29.42</v>
      </c>
      <c r="K1026" s="34">
        <f t="shared" si="222"/>
        <v>10.61</v>
      </c>
      <c r="L1026" s="35">
        <f t="shared" si="223"/>
        <v>31.84</v>
      </c>
      <c r="N1026" s="37">
        <v>0.1</v>
      </c>
      <c r="O1026" s="37">
        <v>37.729999999999997</v>
      </c>
    </row>
    <row r="1027" spans="1:15" x14ac:dyDescent="0.2">
      <c r="A1027" s="20" t="s">
        <v>1463</v>
      </c>
      <c r="B1027" s="21"/>
      <c r="C1027" s="21"/>
      <c r="D1027" s="22" t="s">
        <v>271</v>
      </c>
      <c r="E1027" s="21"/>
      <c r="F1027" s="21"/>
      <c r="G1027" s="21"/>
      <c r="H1027" s="21"/>
      <c r="I1027" s="23"/>
      <c r="J1027" s="23"/>
      <c r="K1027" s="24">
        <f t="shared" si="215"/>
        <v>34.67</v>
      </c>
      <c r="L1027" s="25">
        <f t="shared" si="215"/>
        <v>104.02</v>
      </c>
      <c r="N1027" s="46"/>
      <c r="O1027" s="46"/>
    </row>
    <row r="1028" spans="1:15" x14ac:dyDescent="0.25">
      <c r="A1028" s="26" t="s">
        <v>1464</v>
      </c>
      <c r="B1028" s="27" t="s">
        <v>31</v>
      </c>
      <c r="C1028" s="28">
        <v>120902</v>
      </c>
      <c r="D1028" s="29" t="s">
        <v>275</v>
      </c>
      <c r="E1028" s="30" t="s">
        <v>35</v>
      </c>
      <c r="F1028" s="32">
        <v>1.32</v>
      </c>
      <c r="G1028" s="32">
        <v>3</v>
      </c>
      <c r="H1028" s="33">
        <v>3.96</v>
      </c>
      <c r="I1028" s="34">
        <f>TRUNC((N1028*$O$9),2)</f>
        <v>10.39</v>
      </c>
      <c r="J1028" s="34">
        <f>TRUNC((O1028*$O$9),2)</f>
        <v>15.88</v>
      </c>
      <c r="K1028" s="34">
        <f>TRUNC(F1028*($I1028+$J1028),2)</f>
        <v>34.67</v>
      </c>
      <c r="L1028" s="35">
        <f>TRUNC(H1028*($I1028+$J1028),2)</f>
        <v>104.02</v>
      </c>
      <c r="N1028" s="37">
        <v>13.33</v>
      </c>
      <c r="O1028" s="37">
        <v>20.36</v>
      </c>
    </row>
    <row r="1029" spans="1:15" x14ac:dyDescent="0.2">
      <c r="A1029" s="20" t="s">
        <v>1465</v>
      </c>
      <c r="B1029" s="21"/>
      <c r="C1029" s="21"/>
      <c r="D1029" s="22" t="s">
        <v>277</v>
      </c>
      <c r="E1029" s="21"/>
      <c r="F1029" s="21"/>
      <c r="G1029" s="21"/>
      <c r="H1029" s="21"/>
      <c r="I1029" s="23"/>
      <c r="J1029" s="23"/>
      <c r="K1029" s="24">
        <f>TRUNC(SUM(K1030),2)</f>
        <v>4638.29</v>
      </c>
      <c r="L1029" s="25">
        <f>TRUNC(SUM(L1030),2)</f>
        <v>13914.88</v>
      </c>
      <c r="N1029" s="46"/>
      <c r="O1029" s="46"/>
    </row>
    <row r="1030" spans="1:15" ht="38.25" x14ac:dyDescent="0.25">
      <c r="A1030" s="26" t="s">
        <v>1466</v>
      </c>
      <c r="B1030" s="39" t="s">
        <v>129</v>
      </c>
      <c r="C1030" s="40">
        <v>100775</v>
      </c>
      <c r="D1030" s="29" t="s">
        <v>579</v>
      </c>
      <c r="E1030" s="30" t="s">
        <v>131</v>
      </c>
      <c r="F1030" s="32">
        <v>369.88</v>
      </c>
      <c r="G1030" s="32">
        <v>3</v>
      </c>
      <c r="H1030" s="48">
        <v>1109.6400000000001</v>
      </c>
      <c r="I1030" s="34">
        <f>TRUNC((N1030*$O$9),2)</f>
        <v>11.93</v>
      </c>
      <c r="J1030" s="34">
        <f>TRUNC((O1030*$O$9),2)</f>
        <v>0.61</v>
      </c>
      <c r="K1030" s="34">
        <f>TRUNC(F1030*($I1030+$J1030),2)</f>
        <v>4638.29</v>
      </c>
      <c r="L1030" s="35">
        <f>TRUNC(H1030*($I1030+$J1030),2)</f>
        <v>13914.88</v>
      </c>
      <c r="N1030" s="37">
        <v>15.3</v>
      </c>
      <c r="O1030" s="37">
        <v>0.79</v>
      </c>
    </row>
    <row r="1031" spans="1:15" x14ac:dyDescent="0.2">
      <c r="A1031" s="20" t="s">
        <v>1467</v>
      </c>
      <c r="B1031" s="21"/>
      <c r="C1031" s="21"/>
      <c r="D1031" s="22" t="s">
        <v>281</v>
      </c>
      <c r="E1031" s="21"/>
      <c r="F1031" s="21"/>
      <c r="G1031" s="21"/>
      <c r="H1031" s="21"/>
      <c r="I1031" s="23"/>
      <c r="J1031" s="23"/>
      <c r="K1031" s="24">
        <f>TRUNC(SUM(K1032,K1034),2)</f>
        <v>2073.04</v>
      </c>
      <c r="L1031" s="25">
        <f>TRUNC(SUM(L1032,L1034),2)</f>
        <v>6219.15</v>
      </c>
      <c r="N1031" s="46"/>
      <c r="O1031" s="46"/>
    </row>
    <row r="1032" spans="1:15" ht="13.5" x14ac:dyDescent="0.2">
      <c r="A1032" s="49" t="s">
        <v>1468</v>
      </c>
      <c r="B1032" s="50"/>
      <c r="C1032" s="50"/>
      <c r="D1032" s="51" t="s">
        <v>1413</v>
      </c>
      <c r="E1032" s="50"/>
      <c r="F1032" s="50"/>
      <c r="G1032" s="50"/>
      <c r="H1032" s="50"/>
      <c r="I1032" s="52"/>
      <c r="J1032" s="52"/>
      <c r="K1032" s="53">
        <f t="shared" si="215"/>
        <v>1714.34</v>
      </c>
      <c r="L1032" s="54">
        <f t="shared" si="215"/>
        <v>5143.04</v>
      </c>
      <c r="N1032" s="46"/>
      <c r="O1032" s="46"/>
    </row>
    <row r="1033" spans="1:15" ht="25.5" x14ac:dyDescent="0.25">
      <c r="A1033" s="26" t="s">
        <v>1469</v>
      </c>
      <c r="B1033" s="27" t="s">
        <v>31</v>
      </c>
      <c r="C1033" s="28">
        <v>160967</v>
      </c>
      <c r="D1033" s="29" t="s">
        <v>1415</v>
      </c>
      <c r="E1033" s="30" t="s">
        <v>35</v>
      </c>
      <c r="F1033" s="32">
        <v>25.92</v>
      </c>
      <c r="G1033" s="32">
        <v>3</v>
      </c>
      <c r="H1033" s="33">
        <v>77.760000000000005</v>
      </c>
      <c r="I1033" s="34">
        <f>TRUNC((N1033*$O$9),2)</f>
        <v>61.73</v>
      </c>
      <c r="J1033" s="34">
        <f>TRUNC((O1033*$O$9),2)</f>
        <v>4.41</v>
      </c>
      <c r="K1033" s="34">
        <f>TRUNC(F1033*($I1033+$J1033),2)</f>
        <v>1714.34</v>
      </c>
      <c r="L1033" s="35">
        <f>TRUNC(H1033*($I1033+$J1033),2)</f>
        <v>5143.04</v>
      </c>
      <c r="N1033" s="37">
        <v>79.150000000000006</v>
      </c>
      <c r="O1033" s="37">
        <v>5.66</v>
      </c>
    </row>
    <row r="1034" spans="1:15" ht="13.5" x14ac:dyDescent="0.2">
      <c r="A1034" s="49" t="s">
        <v>1470</v>
      </c>
      <c r="B1034" s="50"/>
      <c r="C1034" s="50"/>
      <c r="D1034" s="51" t="s">
        <v>1417</v>
      </c>
      <c r="E1034" s="50"/>
      <c r="F1034" s="50"/>
      <c r="G1034" s="50"/>
      <c r="H1034" s="50"/>
      <c r="I1034" s="52"/>
      <c r="J1034" s="52"/>
      <c r="K1034" s="53">
        <f t="shared" si="215"/>
        <v>358.7</v>
      </c>
      <c r="L1034" s="54">
        <f t="shared" si="215"/>
        <v>1076.1099999999999</v>
      </c>
      <c r="N1034" s="46"/>
      <c r="O1034" s="46"/>
    </row>
    <row r="1035" spans="1:15" x14ac:dyDescent="0.25">
      <c r="A1035" s="26" t="s">
        <v>1471</v>
      </c>
      <c r="B1035" s="27" t="s">
        <v>31</v>
      </c>
      <c r="C1035" s="28">
        <v>160601</v>
      </c>
      <c r="D1035" s="29" t="s">
        <v>1419</v>
      </c>
      <c r="E1035" s="30" t="s">
        <v>50</v>
      </c>
      <c r="F1035" s="32">
        <v>7.2</v>
      </c>
      <c r="G1035" s="32">
        <v>3</v>
      </c>
      <c r="H1035" s="33">
        <v>21.6</v>
      </c>
      <c r="I1035" s="34">
        <f>TRUNC((N1035*$O$9),2)</f>
        <v>23.76</v>
      </c>
      <c r="J1035" s="34">
        <f>TRUNC((O1035*$O$9),2)</f>
        <v>26.06</v>
      </c>
      <c r="K1035" s="34">
        <f>TRUNC(F1035*($I1035+$J1035),2)</f>
        <v>358.7</v>
      </c>
      <c r="L1035" s="35">
        <f>TRUNC(H1035*($I1035+$J1035),2)</f>
        <v>1076.1099999999999</v>
      </c>
      <c r="N1035" s="37">
        <v>30.47</v>
      </c>
      <c r="O1035" s="37">
        <v>33.42</v>
      </c>
    </row>
    <row r="1036" spans="1:15" x14ac:dyDescent="0.2">
      <c r="A1036" s="20" t="s">
        <v>1472</v>
      </c>
      <c r="B1036" s="21"/>
      <c r="C1036" s="21"/>
      <c r="D1036" s="22" t="s">
        <v>298</v>
      </c>
      <c r="E1036" s="21"/>
      <c r="F1036" s="21"/>
      <c r="G1036" s="21"/>
      <c r="H1036" s="21"/>
      <c r="I1036" s="23"/>
      <c r="J1036" s="23"/>
      <c r="K1036" s="24">
        <f t="shared" ref="K1036:L1094" si="224">TRUNC(SUM(K1037),2)</f>
        <v>2535.04</v>
      </c>
      <c r="L1036" s="25">
        <f t="shared" si="224"/>
        <v>7605.15</v>
      </c>
      <c r="N1036" s="46"/>
      <c r="O1036" s="46"/>
    </row>
    <row r="1037" spans="1:15" ht="13.5" x14ac:dyDescent="0.2">
      <c r="A1037" s="49" t="s">
        <v>1473</v>
      </c>
      <c r="B1037" s="50"/>
      <c r="C1037" s="50"/>
      <c r="D1037" s="51" t="s">
        <v>797</v>
      </c>
      <c r="E1037" s="50"/>
      <c r="F1037" s="50"/>
      <c r="G1037" s="50"/>
      <c r="H1037" s="50"/>
      <c r="I1037" s="52"/>
      <c r="J1037" s="52"/>
      <c r="K1037" s="53">
        <f>TRUNC(SUM(K1038:K1041),2)</f>
        <v>2535.04</v>
      </c>
      <c r="L1037" s="54">
        <f>TRUNC(SUM(L1038:L1041),2)</f>
        <v>7605.15</v>
      </c>
      <c r="N1037" s="46"/>
      <c r="O1037" s="46"/>
    </row>
    <row r="1038" spans="1:15" x14ac:dyDescent="0.25">
      <c r="A1038" s="26" t="s">
        <v>1474</v>
      </c>
      <c r="B1038" s="27" t="s">
        <v>31</v>
      </c>
      <c r="C1038" s="28">
        <v>220101</v>
      </c>
      <c r="D1038" s="29" t="s">
        <v>598</v>
      </c>
      <c r="E1038" s="30" t="s">
        <v>35</v>
      </c>
      <c r="F1038" s="32">
        <v>19.8</v>
      </c>
      <c r="G1038" s="32">
        <v>3</v>
      </c>
      <c r="H1038" s="33">
        <v>59.4</v>
      </c>
      <c r="I1038" s="34">
        <f t="shared" ref="I1038:J1041" si="225">TRUNC((N1038*$O$9),2)</f>
        <v>21.24</v>
      </c>
      <c r="J1038" s="34">
        <f t="shared" si="225"/>
        <v>8.0500000000000007</v>
      </c>
      <c r="K1038" s="34">
        <f>TRUNC(F1038*($I1038+$J1038),2)</f>
        <v>579.94000000000005</v>
      </c>
      <c r="L1038" s="35">
        <f>TRUNC(H1038*($I1038+$J1038),2)</f>
        <v>1739.82</v>
      </c>
      <c r="N1038" s="37">
        <v>27.24</v>
      </c>
      <c r="O1038" s="37">
        <v>10.33</v>
      </c>
    </row>
    <row r="1039" spans="1:15" ht="25.5" x14ac:dyDescent="0.25">
      <c r="A1039" s="26" t="s">
        <v>1475</v>
      </c>
      <c r="B1039" s="27" t="s">
        <v>31</v>
      </c>
      <c r="C1039" s="28">
        <v>221101</v>
      </c>
      <c r="D1039" s="29" t="s">
        <v>600</v>
      </c>
      <c r="E1039" s="30" t="s">
        <v>35</v>
      </c>
      <c r="F1039" s="32">
        <v>19.8</v>
      </c>
      <c r="G1039" s="32">
        <v>3</v>
      </c>
      <c r="H1039" s="33">
        <v>59.4</v>
      </c>
      <c r="I1039" s="34">
        <f t="shared" si="225"/>
        <v>54.17</v>
      </c>
      <c r="J1039" s="34">
        <f t="shared" si="225"/>
        <v>13.33</v>
      </c>
      <c r="K1039" s="34">
        <f>TRUNC(F1039*($I1039+$J1039),2)</f>
        <v>1336.5</v>
      </c>
      <c r="L1039" s="35">
        <f>TRUNC(H1039*($I1039+$J1039),2)</f>
        <v>4009.5</v>
      </c>
      <c r="N1039" s="37">
        <v>69.45</v>
      </c>
      <c r="O1039" s="37">
        <v>17.100000000000001</v>
      </c>
    </row>
    <row r="1040" spans="1:15" x14ac:dyDescent="0.25">
      <c r="A1040" s="26" t="s">
        <v>1476</v>
      </c>
      <c r="B1040" s="27" t="s">
        <v>31</v>
      </c>
      <c r="C1040" s="28">
        <v>221102</v>
      </c>
      <c r="D1040" s="29" t="s">
        <v>602</v>
      </c>
      <c r="E1040" s="30" t="s">
        <v>50</v>
      </c>
      <c r="F1040" s="32">
        <v>4.8</v>
      </c>
      <c r="G1040" s="32">
        <v>3</v>
      </c>
      <c r="H1040" s="33">
        <v>14.4</v>
      </c>
      <c r="I1040" s="34">
        <f t="shared" si="225"/>
        <v>14.43</v>
      </c>
      <c r="J1040" s="34">
        <f t="shared" si="225"/>
        <v>0</v>
      </c>
      <c r="K1040" s="34">
        <f>TRUNC(F1040*($I1040+$J1040),2)</f>
        <v>69.260000000000005</v>
      </c>
      <c r="L1040" s="35">
        <f>TRUNC(H1040*($I1040+$J1040),2)</f>
        <v>207.79</v>
      </c>
      <c r="N1040" s="37">
        <v>18.5</v>
      </c>
      <c r="O1040" s="37">
        <v>0</v>
      </c>
    </row>
    <row r="1041" spans="1:15" x14ac:dyDescent="0.25">
      <c r="A1041" s="26" t="s">
        <v>1477</v>
      </c>
      <c r="B1041" s="27" t="s">
        <v>31</v>
      </c>
      <c r="C1041" s="28">
        <v>221104</v>
      </c>
      <c r="D1041" s="29" t="s">
        <v>604</v>
      </c>
      <c r="E1041" s="30" t="s">
        <v>35</v>
      </c>
      <c r="F1041" s="32">
        <v>20.13</v>
      </c>
      <c r="G1041" s="32">
        <v>3</v>
      </c>
      <c r="H1041" s="33">
        <v>60.39</v>
      </c>
      <c r="I1041" s="34">
        <f t="shared" si="225"/>
        <v>27.29</v>
      </c>
      <c r="J1041" s="34">
        <f t="shared" si="225"/>
        <v>0</v>
      </c>
      <c r="K1041" s="34">
        <f>TRUNC(F1041*($I1041+$J1041),2)</f>
        <v>549.34</v>
      </c>
      <c r="L1041" s="35">
        <f>TRUNC(H1041*($I1041+$J1041),2)</f>
        <v>1648.04</v>
      </c>
      <c r="N1041" s="37">
        <v>34.99</v>
      </c>
      <c r="O1041" s="37">
        <v>0</v>
      </c>
    </row>
    <row r="1042" spans="1:15" x14ac:dyDescent="0.2">
      <c r="A1042" s="20" t="s">
        <v>1478</v>
      </c>
      <c r="B1042" s="21"/>
      <c r="C1042" s="21"/>
      <c r="D1042" s="22" t="s">
        <v>312</v>
      </c>
      <c r="E1042" s="21"/>
      <c r="F1042" s="21"/>
      <c r="G1042" s="21"/>
      <c r="H1042" s="21"/>
      <c r="I1042" s="23"/>
      <c r="J1042" s="23"/>
      <c r="K1042" s="24">
        <f>TRUNC(SUM(K1043,K1045),2)</f>
        <v>297.51</v>
      </c>
      <c r="L1042" s="25">
        <f>TRUNC(SUM(L1043,L1045),2)</f>
        <v>892.54</v>
      </c>
      <c r="N1042" s="46"/>
      <c r="O1042" s="46"/>
    </row>
    <row r="1043" spans="1:15" ht="13.5" x14ac:dyDescent="0.2">
      <c r="A1043" s="49" t="s">
        <v>1479</v>
      </c>
      <c r="B1043" s="50"/>
      <c r="C1043" s="50"/>
      <c r="D1043" s="51" t="s">
        <v>1428</v>
      </c>
      <c r="E1043" s="50"/>
      <c r="F1043" s="50"/>
      <c r="G1043" s="50"/>
      <c r="H1043" s="50"/>
      <c r="I1043" s="52"/>
      <c r="J1043" s="52"/>
      <c r="K1043" s="53">
        <f t="shared" si="224"/>
        <v>10.06</v>
      </c>
      <c r="L1043" s="54">
        <f t="shared" si="224"/>
        <v>30.19</v>
      </c>
      <c r="N1043" s="46"/>
      <c r="O1043" s="46"/>
    </row>
    <row r="1044" spans="1:15" x14ac:dyDescent="0.25">
      <c r="A1044" s="26" t="s">
        <v>1480</v>
      </c>
      <c r="B1044" s="27" t="s">
        <v>31</v>
      </c>
      <c r="C1044" s="28">
        <v>261000</v>
      </c>
      <c r="D1044" s="29" t="s">
        <v>316</v>
      </c>
      <c r="E1044" s="30" t="s">
        <v>35</v>
      </c>
      <c r="F1044" s="32">
        <v>0.98</v>
      </c>
      <c r="G1044" s="32">
        <v>3</v>
      </c>
      <c r="H1044" s="33">
        <v>2.94</v>
      </c>
      <c r="I1044" s="34">
        <f>TRUNC((N1044*$O$9),2)</f>
        <v>4.4400000000000004</v>
      </c>
      <c r="J1044" s="34">
        <f>TRUNC((O1044*$O$9),2)</f>
        <v>5.83</v>
      </c>
      <c r="K1044" s="34">
        <f>TRUNC(F1044*($I1044+$J1044),2)</f>
        <v>10.06</v>
      </c>
      <c r="L1044" s="35">
        <f>TRUNC(H1044*($I1044+$J1044),2)</f>
        <v>30.19</v>
      </c>
      <c r="N1044" s="37">
        <v>5.7</v>
      </c>
      <c r="O1044" s="37">
        <v>7.48</v>
      </c>
    </row>
    <row r="1045" spans="1:15" ht="13.5" x14ac:dyDescent="0.2">
      <c r="A1045" s="49" t="s">
        <v>1481</v>
      </c>
      <c r="B1045" s="50"/>
      <c r="C1045" s="50"/>
      <c r="D1045" s="51" t="s">
        <v>1431</v>
      </c>
      <c r="E1045" s="50"/>
      <c r="F1045" s="50"/>
      <c r="G1045" s="50"/>
      <c r="H1045" s="50"/>
      <c r="I1045" s="52"/>
      <c r="J1045" s="52"/>
      <c r="K1045" s="53">
        <f>TRUNC(SUM(K1046),2)</f>
        <v>287.45</v>
      </c>
      <c r="L1045" s="54">
        <f>TRUNC(SUM(L1046),2)</f>
        <v>862.35</v>
      </c>
      <c r="N1045" s="46"/>
      <c r="O1045" s="46"/>
    </row>
    <row r="1046" spans="1:15" x14ac:dyDescent="0.25">
      <c r="A1046" s="26" t="s">
        <v>1482</v>
      </c>
      <c r="B1046" s="27" t="s">
        <v>31</v>
      </c>
      <c r="C1046" s="28">
        <v>261609</v>
      </c>
      <c r="D1046" s="29" t="s">
        <v>320</v>
      </c>
      <c r="E1046" s="30" t="s">
        <v>35</v>
      </c>
      <c r="F1046" s="32">
        <v>25.92</v>
      </c>
      <c r="G1046" s="32">
        <v>3</v>
      </c>
      <c r="H1046" s="33">
        <v>77.760000000000005</v>
      </c>
      <c r="I1046" s="34">
        <f>TRUNC((N1046*$O$9),2)</f>
        <v>8.19</v>
      </c>
      <c r="J1046" s="34">
        <f>TRUNC((O1046*$O$9),2)</f>
        <v>2.9</v>
      </c>
      <c r="K1046" s="34">
        <f>TRUNC(F1046*($I1046+$J1046),2)</f>
        <v>287.45</v>
      </c>
      <c r="L1046" s="35">
        <f>TRUNC(H1046*($I1046+$J1046),2)</f>
        <v>862.35</v>
      </c>
      <c r="N1046" s="37">
        <v>10.51</v>
      </c>
      <c r="O1046" s="37">
        <v>3.72</v>
      </c>
    </row>
    <row r="1047" spans="1:15" x14ac:dyDescent="0.2">
      <c r="A1047" s="20" t="s">
        <v>1483</v>
      </c>
      <c r="B1047" s="21"/>
      <c r="C1047" s="21"/>
      <c r="D1047" s="22" t="s">
        <v>52</v>
      </c>
      <c r="E1047" s="21"/>
      <c r="F1047" s="21"/>
      <c r="G1047" s="21"/>
      <c r="H1047" s="21"/>
      <c r="I1047" s="23"/>
      <c r="J1047" s="23"/>
      <c r="K1047" s="24">
        <f>TRUNC(SUM(K1048),2)</f>
        <v>53.22</v>
      </c>
      <c r="L1047" s="25">
        <f>TRUNC(SUM(L1048),2)</f>
        <v>159.66</v>
      </c>
      <c r="N1047" s="46"/>
      <c r="O1047" s="46"/>
    </row>
    <row r="1048" spans="1:15" x14ac:dyDescent="0.25">
      <c r="A1048" s="26" t="s">
        <v>1484</v>
      </c>
      <c r="B1048" s="27" t="s">
        <v>31</v>
      </c>
      <c r="C1048" s="28">
        <v>270501</v>
      </c>
      <c r="D1048" s="29" t="s">
        <v>54</v>
      </c>
      <c r="E1048" s="30" t="s">
        <v>35</v>
      </c>
      <c r="F1048" s="32">
        <v>20.16</v>
      </c>
      <c r="G1048" s="32">
        <v>3</v>
      </c>
      <c r="H1048" s="33">
        <v>60.48</v>
      </c>
      <c r="I1048" s="34">
        <f>TRUNC((N1048*$O$9),2)</f>
        <v>1.19</v>
      </c>
      <c r="J1048" s="34">
        <f>TRUNC((O1048*$O$9),2)</f>
        <v>1.45</v>
      </c>
      <c r="K1048" s="34">
        <f>TRUNC(F1048*($I1048+$J1048),2)</f>
        <v>53.22</v>
      </c>
      <c r="L1048" s="35">
        <f>TRUNC(H1048*($I1048+$J1048),2)</f>
        <v>159.66</v>
      </c>
      <c r="N1048" s="37">
        <v>1.53</v>
      </c>
      <c r="O1048" s="37">
        <v>1.87</v>
      </c>
    </row>
    <row r="1049" spans="1:15" x14ac:dyDescent="0.2">
      <c r="A1049" s="11">
        <v>17</v>
      </c>
      <c r="B1049" s="12"/>
      <c r="C1049" s="12"/>
      <c r="D1049" s="13" t="s">
        <v>1485</v>
      </c>
      <c r="E1049" s="14" t="s">
        <v>27</v>
      </c>
      <c r="F1049" s="16">
        <v>1</v>
      </c>
      <c r="G1049" s="16">
        <v>1</v>
      </c>
      <c r="H1049" s="12"/>
      <c r="I1049" s="17"/>
      <c r="J1049" s="17"/>
      <c r="K1049" s="18">
        <f>TRUNC(SUM(K1050,K1055,K1057,K1061,K1063),2)</f>
        <v>50575.519999999997</v>
      </c>
      <c r="L1049" s="19">
        <f>TRUNC(SUM(L1050,L1055,L1057,L1061,L1063),2)</f>
        <v>50575.519999999997</v>
      </c>
      <c r="N1049" s="46"/>
      <c r="O1049" s="46"/>
    </row>
    <row r="1050" spans="1:15" x14ac:dyDescent="0.2">
      <c r="A1050" s="20" t="s">
        <v>1486</v>
      </c>
      <c r="B1050" s="21"/>
      <c r="C1050" s="21"/>
      <c r="D1050" s="22" t="s">
        <v>29</v>
      </c>
      <c r="E1050" s="21"/>
      <c r="F1050" s="21"/>
      <c r="G1050" s="21"/>
      <c r="H1050" s="21"/>
      <c r="I1050" s="23"/>
      <c r="J1050" s="23"/>
      <c r="K1050" s="24">
        <f>TRUNC(SUM(K1051:K1054),2)</f>
        <v>3426.1</v>
      </c>
      <c r="L1050" s="25">
        <f>TRUNC(SUM(L1051:L1054),2)</f>
        <v>3426.1</v>
      </c>
      <c r="N1050" s="46"/>
      <c r="O1050" s="46"/>
    </row>
    <row r="1051" spans="1:15" ht="25.5" x14ac:dyDescent="0.25">
      <c r="A1051" s="64" t="s">
        <v>1487</v>
      </c>
      <c r="B1051" s="65" t="s">
        <v>31</v>
      </c>
      <c r="C1051" s="66">
        <v>20121</v>
      </c>
      <c r="D1051" s="67" t="s">
        <v>1488</v>
      </c>
      <c r="E1051" s="67" t="s">
        <v>83</v>
      </c>
      <c r="F1051" s="68">
        <v>19.350000000000001</v>
      </c>
      <c r="G1051" s="69">
        <v>1</v>
      </c>
      <c r="H1051" s="67">
        <v>19.350000000000001</v>
      </c>
      <c r="I1051" s="34">
        <f t="shared" ref="I1051:J1054" si="226">TRUNC((N1051*$O$9),2)</f>
        <v>0</v>
      </c>
      <c r="J1051" s="34">
        <f t="shared" si="226"/>
        <v>118.02</v>
      </c>
      <c r="K1051" s="34">
        <f>TRUNC(F1051*($I1051+$J1051),2)</f>
        <v>2283.6799999999998</v>
      </c>
      <c r="L1051" s="35">
        <f>TRUNC(H1051*($I1051+$J1051),2)</f>
        <v>2283.6799999999998</v>
      </c>
      <c r="N1051" s="70">
        <v>0</v>
      </c>
      <c r="O1051" s="70">
        <v>151.32</v>
      </c>
    </row>
    <row r="1052" spans="1:15" ht="25.5" x14ac:dyDescent="0.25">
      <c r="A1052" s="26" t="s">
        <v>1489</v>
      </c>
      <c r="B1052" s="27" t="s">
        <v>31</v>
      </c>
      <c r="C1052" s="28">
        <v>20121</v>
      </c>
      <c r="D1052" s="29" t="s">
        <v>1488</v>
      </c>
      <c r="E1052" s="30" t="s">
        <v>83</v>
      </c>
      <c r="F1052" s="31">
        <v>0.67</v>
      </c>
      <c r="G1052" s="32">
        <v>1</v>
      </c>
      <c r="H1052" s="33">
        <v>0.67</v>
      </c>
      <c r="I1052" s="34">
        <f t="shared" si="226"/>
        <v>0</v>
      </c>
      <c r="J1052" s="34">
        <f t="shared" si="226"/>
        <v>118.02</v>
      </c>
      <c r="K1052" s="34">
        <f>TRUNC(F1052*($I1052+$J1052),2)</f>
        <v>79.069999999999993</v>
      </c>
      <c r="L1052" s="35">
        <f>TRUNC(H1052*($I1052+$J1052),2)</f>
        <v>79.069999999999993</v>
      </c>
      <c r="N1052" s="37">
        <v>0</v>
      </c>
      <c r="O1052" s="37">
        <v>151.32</v>
      </c>
    </row>
    <row r="1053" spans="1:15" ht="25.5" x14ac:dyDescent="0.25">
      <c r="A1053" s="26" t="s">
        <v>1490</v>
      </c>
      <c r="B1053" s="27" t="s">
        <v>31</v>
      </c>
      <c r="C1053" s="28">
        <v>20143</v>
      </c>
      <c r="D1053" s="29" t="s">
        <v>1491</v>
      </c>
      <c r="E1053" s="30" t="s">
        <v>50</v>
      </c>
      <c r="F1053" s="31">
        <v>118.97</v>
      </c>
      <c r="G1053" s="32">
        <v>1</v>
      </c>
      <c r="H1053" s="33">
        <v>118.97</v>
      </c>
      <c r="I1053" s="34">
        <f t="shared" si="226"/>
        <v>0</v>
      </c>
      <c r="J1053" s="34">
        <f t="shared" si="226"/>
        <v>4.53</v>
      </c>
      <c r="K1053" s="34">
        <f>TRUNC(F1053*($I1053+$J1053),2)</f>
        <v>538.92999999999995</v>
      </c>
      <c r="L1053" s="35">
        <f>TRUNC(H1053*($I1053+$J1053),2)</f>
        <v>538.92999999999995</v>
      </c>
      <c r="N1053" s="37">
        <v>0</v>
      </c>
      <c r="O1053" s="37">
        <v>5.82</v>
      </c>
    </row>
    <row r="1054" spans="1:15" x14ac:dyDescent="0.25">
      <c r="A1054" s="26" t="s">
        <v>1492</v>
      </c>
      <c r="B1054" s="27" t="s">
        <v>31</v>
      </c>
      <c r="C1054" s="28">
        <v>20203</v>
      </c>
      <c r="D1054" s="29" t="s">
        <v>1493</v>
      </c>
      <c r="E1054" s="30" t="s">
        <v>35</v>
      </c>
      <c r="F1054" s="31">
        <v>412.93</v>
      </c>
      <c r="G1054" s="32">
        <v>1</v>
      </c>
      <c r="H1054" s="33">
        <v>412.93</v>
      </c>
      <c r="I1054" s="34">
        <f t="shared" si="226"/>
        <v>0</v>
      </c>
      <c r="J1054" s="34">
        <f t="shared" si="226"/>
        <v>1.27</v>
      </c>
      <c r="K1054" s="34">
        <f>TRUNC(F1054*($I1054+$J1054),2)</f>
        <v>524.41999999999996</v>
      </c>
      <c r="L1054" s="35">
        <f>TRUNC(H1054*($I1054+$J1054),2)</f>
        <v>524.41999999999996</v>
      </c>
      <c r="N1054" s="37">
        <v>0</v>
      </c>
      <c r="O1054" s="37">
        <v>1.63</v>
      </c>
    </row>
    <row r="1055" spans="1:15" x14ac:dyDescent="0.2">
      <c r="A1055" s="20" t="s">
        <v>1494</v>
      </c>
      <c r="B1055" s="21"/>
      <c r="C1055" s="21"/>
      <c r="D1055" s="22" t="s">
        <v>41</v>
      </c>
      <c r="E1055" s="21"/>
      <c r="F1055" s="21"/>
      <c r="G1055" s="21"/>
      <c r="H1055" s="21"/>
      <c r="I1055" s="23"/>
      <c r="J1055" s="23"/>
      <c r="K1055" s="24">
        <f t="shared" si="224"/>
        <v>1601</v>
      </c>
      <c r="L1055" s="25">
        <f t="shared" si="224"/>
        <v>1601</v>
      </c>
      <c r="N1055" s="46"/>
      <c r="O1055" s="46"/>
    </row>
    <row r="1056" spans="1:15" x14ac:dyDescent="0.25">
      <c r="A1056" s="26" t="s">
        <v>1495</v>
      </c>
      <c r="B1056" s="27" t="s">
        <v>31</v>
      </c>
      <c r="C1056" s="28">
        <v>30101</v>
      </c>
      <c r="D1056" s="29" t="s">
        <v>103</v>
      </c>
      <c r="E1056" s="30" t="s">
        <v>83</v>
      </c>
      <c r="F1056" s="31">
        <v>47.13</v>
      </c>
      <c r="G1056" s="32">
        <v>1</v>
      </c>
      <c r="H1056" s="33">
        <v>47.13</v>
      </c>
      <c r="I1056" s="34">
        <f>TRUNC((N1056*$O$9),2)</f>
        <v>26.97</v>
      </c>
      <c r="J1056" s="34">
        <f>TRUNC((O1056*$O$9),2)</f>
        <v>7</v>
      </c>
      <c r="K1056" s="34">
        <f>TRUNC(F1056*($I1056+$J1056),2)</f>
        <v>1601</v>
      </c>
      <c r="L1056" s="35">
        <f>TRUNC(H1056*($I1056+$J1056),2)</f>
        <v>1601</v>
      </c>
      <c r="N1056" s="37">
        <v>34.58</v>
      </c>
      <c r="O1056" s="37">
        <v>8.98</v>
      </c>
    </row>
    <row r="1057" spans="1:15" x14ac:dyDescent="0.2">
      <c r="A1057" s="20" t="s">
        <v>1496</v>
      </c>
      <c r="B1057" s="21"/>
      <c r="C1057" s="21"/>
      <c r="D1057" s="22" t="s">
        <v>298</v>
      </c>
      <c r="E1057" s="21"/>
      <c r="F1057" s="21"/>
      <c r="G1057" s="21"/>
      <c r="H1057" s="21"/>
      <c r="I1057" s="23"/>
      <c r="J1057" s="23"/>
      <c r="K1057" s="24">
        <f>TRUNC(SUM(K1058:K1060),2)</f>
        <v>33318.720000000001</v>
      </c>
      <c r="L1057" s="25">
        <f>TRUNC(SUM(L1058:L1060),2)</f>
        <v>33318.720000000001</v>
      </c>
      <c r="N1057" s="46"/>
      <c r="O1057" s="46"/>
    </row>
    <row r="1058" spans="1:15" x14ac:dyDescent="0.25">
      <c r="A1058" s="26" t="s">
        <v>1497</v>
      </c>
      <c r="B1058" s="27" t="s">
        <v>31</v>
      </c>
      <c r="C1058" s="28">
        <v>220059</v>
      </c>
      <c r="D1058" s="29" t="s">
        <v>1498</v>
      </c>
      <c r="E1058" s="30" t="s">
        <v>35</v>
      </c>
      <c r="F1058" s="31">
        <v>803.42</v>
      </c>
      <c r="G1058" s="32">
        <v>1</v>
      </c>
      <c r="H1058" s="33">
        <v>803.42</v>
      </c>
      <c r="I1058" s="34">
        <f t="shared" ref="I1058:J1060" si="227">TRUNC((N1058*$O$9),2)</f>
        <v>24.16</v>
      </c>
      <c r="J1058" s="34">
        <f t="shared" si="227"/>
        <v>7.27</v>
      </c>
      <c r="K1058" s="34">
        <f>TRUNC(F1058*($I1058+$J1058),2)</f>
        <v>25251.49</v>
      </c>
      <c r="L1058" s="35">
        <f>TRUNC(H1058*($I1058+$J1058),2)</f>
        <v>25251.49</v>
      </c>
      <c r="N1058" s="37">
        <v>30.98</v>
      </c>
      <c r="O1058" s="37">
        <v>9.33</v>
      </c>
    </row>
    <row r="1059" spans="1:15" ht="25.5" x14ac:dyDescent="0.25">
      <c r="A1059" s="26" t="s">
        <v>1499</v>
      </c>
      <c r="B1059" s="27" t="s">
        <v>31</v>
      </c>
      <c r="C1059" s="28">
        <v>221126</v>
      </c>
      <c r="D1059" s="29" t="s">
        <v>1500</v>
      </c>
      <c r="E1059" s="30" t="s">
        <v>35</v>
      </c>
      <c r="F1059" s="31">
        <v>9.3800000000000008</v>
      </c>
      <c r="G1059" s="32">
        <v>1</v>
      </c>
      <c r="H1059" s="33">
        <v>9.3800000000000008</v>
      </c>
      <c r="I1059" s="34">
        <f t="shared" si="227"/>
        <v>90.95</v>
      </c>
      <c r="J1059" s="34">
        <f t="shared" si="227"/>
        <v>18.170000000000002</v>
      </c>
      <c r="K1059" s="34">
        <f>TRUNC(F1059*($I1059+$J1059),2)</f>
        <v>1023.54</v>
      </c>
      <c r="L1059" s="35">
        <f>TRUNC(H1059*($I1059+$J1059),2)</f>
        <v>1023.54</v>
      </c>
      <c r="N1059" s="37">
        <v>116.61</v>
      </c>
      <c r="O1059" s="37">
        <v>23.3</v>
      </c>
    </row>
    <row r="1060" spans="1:15" ht="25.5" x14ac:dyDescent="0.25">
      <c r="A1060" s="26" t="s">
        <v>1501</v>
      </c>
      <c r="B1060" s="27" t="s">
        <v>31</v>
      </c>
      <c r="C1060" s="28">
        <v>221126</v>
      </c>
      <c r="D1060" s="29" t="s">
        <v>1500</v>
      </c>
      <c r="E1060" s="30" t="s">
        <v>35</v>
      </c>
      <c r="F1060" s="31">
        <v>64.55</v>
      </c>
      <c r="G1060" s="32">
        <v>1</v>
      </c>
      <c r="H1060" s="33">
        <v>64.55</v>
      </c>
      <c r="I1060" s="34">
        <f t="shared" si="227"/>
        <v>90.95</v>
      </c>
      <c r="J1060" s="34">
        <f t="shared" si="227"/>
        <v>18.170000000000002</v>
      </c>
      <c r="K1060" s="34">
        <f>TRUNC(F1060*($I1060+$J1060),2)</f>
        <v>7043.69</v>
      </c>
      <c r="L1060" s="35">
        <f>TRUNC(H1060*($I1060+$J1060),2)</f>
        <v>7043.69</v>
      </c>
      <c r="N1060" s="37">
        <v>116.61</v>
      </c>
      <c r="O1060" s="37">
        <v>23.3</v>
      </c>
    </row>
    <row r="1061" spans="1:15" x14ac:dyDescent="0.2">
      <c r="A1061" s="20" t="s">
        <v>1502</v>
      </c>
      <c r="B1061" s="21"/>
      <c r="C1061" s="21"/>
      <c r="D1061" s="22" t="s">
        <v>52</v>
      </c>
      <c r="E1061" s="21"/>
      <c r="F1061" s="21"/>
      <c r="G1061" s="21"/>
      <c r="H1061" s="21"/>
      <c r="I1061" s="23"/>
      <c r="J1061" s="23"/>
      <c r="K1061" s="24">
        <f t="shared" si="224"/>
        <v>8109.25</v>
      </c>
      <c r="L1061" s="25">
        <f t="shared" si="224"/>
        <v>8109.25</v>
      </c>
      <c r="N1061" s="46"/>
      <c r="O1061" s="46"/>
    </row>
    <row r="1062" spans="1:15" ht="38.25" x14ac:dyDescent="0.25">
      <c r="A1062" s="26" t="s">
        <v>1503</v>
      </c>
      <c r="B1062" s="39" t="s">
        <v>31</v>
      </c>
      <c r="C1062" s="40">
        <v>271713</v>
      </c>
      <c r="D1062" s="29" t="s">
        <v>1504</v>
      </c>
      <c r="E1062" s="30" t="s">
        <v>50</v>
      </c>
      <c r="F1062" s="31">
        <v>277.05</v>
      </c>
      <c r="G1062" s="32">
        <v>1</v>
      </c>
      <c r="H1062" s="33">
        <v>277.05</v>
      </c>
      <c r="I1062" s="34">
        <f>TRUNC((N1062*$O$9),2)</f>
        <v>16.61</v>
      </c>
      <c r="J1062" s="34">
        <f>TRUNC((O1062*$O$9),2)</f>
        <v>12.66</v>
      </c>
      <c r="K1062" s="34">
        <f>TRUNC(F1062*($I1062+$J1062),2)</f>
        <v>8109.25</v>
      </c>
      <c r="L1062" s="35">
        <f>TRUNC(H1062*($I1062+$J1062),2)</f>
        <v>8109.25</v>
      </c>
      <c r="N1062" s="37">
        <v>21.3</v>
      </c>
      <c r="O1062" s="37">
        <v>16.239999999999998</v>
      </c>
    </row>
    <row r="1063" spans="1:15" x14ac:dyDescent="0.2">
      <c r="A1063" s="20" t="s">
        <v>1505</v>
      </c>
      <c r="B1063" s="21"/>
      <c r="C1063" s="21"/>
      <c r="D1063" s="22" t="s">
        <v>312</v>
      </c>
      <c r="E1063" s="21"/>
      <c r="F1063" s="21"/>
      <c r="G1063" s="21"/>
      <c r="H1063" s="21"/>
      <c r="I1063" s="23"/>
      <c r="J1063" s="23"/>
      <c r="K1063" s="24">
        <f>TRUNC(SUM(K1064:K1065),2)</f>
        <v>4120.45</v>
      </c>
      <c r="L1063" s="25">
        <f>TRUNC(SUM(L1064:L1065),2)</f>
        <v>4120.45</v>
      </c>
      <c r="N1063" s="46"/>
      <c r="O1063" s="46"/>
    </row>
    <row r="1064" spans="1:15" x14ac:dyDescent="0.25">
      <c r="A1064" s="26" t="s">
        <v>1506</v>
      </c>
      <c r="B1064" s="27" t="s">
        <v>31</v>
      </c>
      <c r="C1064" s="28">
        <v>261703</v>
      </c>
      <c r="D1064" s="29" t="s">
        <v>333</v>
      </c>
      <c r="E1064" s="30" t="s">
        <v>35</v>
      </c>
      <c r="F1064" s="31">
        <v>387.15</v>
      </c>
      <c r="G1064" s="32">
        <v>1</v>
      </c>
      <c r="H1064" s="33">
        <v>387.15</v>
      </c>
      <c r="I1064" s="34">
        <f t="shared" ref="I1064:J1065" si="228">TRUNC((N1064*$O$9),2)</f>
        <v>3.22</v>
      </c>
      <c r="J1064" s="34">
        <f t="shared" si="228"/>
        <v>6.55</v>
      </c>
      <c r="K1064" s="34">
        <f>TRUNC(F1064*($I1064+$J1064),2)</f>
        <v>3782.45</v>
      </c>
      <c r="L1064" s="35">
        <f>TRUNC(H1064*($I1064+$J1064),2)</f>
        <v>3782.45</v>
      </c>
      <c r="N1064" s="37">
        <v>4.13</v>
      </c>
      <c r="O1064" s="37">
        <v>8.4</v>
      </c>
    </row>
    <row r="1065" spans="1:15" x14ac:dyDescent="0.25">
      <c r="A1065" s="26" t="s">
        <v>1507</v>
      </c>
      <c r="B1065" s="27" t="s">
        <v>129</v>
      </c>
      <c r="C1065" s="28">
        <v>102498</v>
      </c>
      <c r="D1065" s="29" t="s">
        <v>1508</v>
      </c>
      <c r="E1065" s="30" t="s">
        <v>50</v>
      </c>
      <c r="F1065" s="31">
        <v>277.05</v>
      </c>
      <c r="G1065" s="32">
        <v>1</v>
      </c>
      <c r="H1065" s="33">
        <v>277.05</v>
      </c>
      <c r="I1065" s="34">
        <f t="shared" si="228"/>
        <v>0.44</v>
      </c>
      <c r="J1065" s="34">
        <f t="shared" si="228"/>
        <v>0.78</v>
      </c>
      <c r="K1065" s="34">
        <f>TRUNC(F1065*($I1065+$J1065),2)</f>
        <v>338</v>
      </c>
      <c r="L1065" s="35">
        <f>TRUNC(H1065*($I1065+$J1065),2)</f>
        <v>338</v>
      </c>
      <c r="N1065" s="37">
        <v>0.56999999999999995</v>
      </c>
      <c r="O1065" s="37">
        <v>1.01</v>
      </c>
    </row>
    <row r="1066" spans="1:15" x14ac:dyDescent="0.2">
      <c r="A1066" s="11">
        <v>18</v>
      </c>
      <c r="B1066" s="12"/>
      <c r="C1066" s="12"/>
      <c r="D1066" s="13" t="s">
        <v>1509</v>
      </c>
      <c r="E1066" s="14" t="s">
        <v>27</v>
      </c>
      <c r="F1066" s="15">
        <v>1</v>
      </c>
      <c r="G1066" s="16">
        <v>1</v>
      </c>
      <c r="H1066" s="12"/>
      <c r="I1066" s="17"/>
      <c r="J1066" s="17"/>
      <c r="K1066" s="18">
        <f>TRUNC(SUM(K1067,K1069,K1071,K1073,K1077),2)</f>
        <v>78628.850000000006</v>
      </c>
      <c r="L1066" s="19">
        <f>TRUNC(SUM(L1067,L1069,L1071,L1073,L1077),2)</f>
        <v>78628.850000000006</v>
      </c>
      <c r="N1066" s="46"/>
      <c r="O1066" s="46"/>
    </row>
    <row r="1067" spans="1:15" x14ac:dyDescent="0.2">
      <c r="A1067" s="20" t="s">
        <v>1510</v>
      </c>
      <c r="B1067" s="21"/>
      <c r="C1067" s="21"/>
      <c r="D1067" s="22" t="s">
        <v>29</v>
      </c>
      <c r="E1067" s="21"/>
      <c r="F1067" s="21"/>
      <c r="G1067" s="21"/>
      <c r="H1067" s="21"/>
      <c r="I1067" s="23"/>
      <c r="J1067" s="23"/>
      <c r="K1067" s="24">
        <f t="shared" si="224"/>
        <v>1414.05</v>
      </c>
      <c r="L1067" s="25">
        <f t="shared" si="224"/>
        <v>1414.05</v>
      </c>
      <c r="N1067" s="46"/>
      <c r="O1067" s="46"/>
    </row>
    <row r="1068" spans="1:15" ht="25.5" x14ac:dyDescent="0.25">
      <c r="A1068" s="26" t="s">
        <v>1511</v>
      </c>
      <c r="B1068" s="27" t="s">
        <v>31</v>
      </c>
      <c r="C1068" s="28">
        <v>20155</v>
      </c>
      <c r="D1068" s="29" t="s">
        <v>1512</v>
      </c>
      <c r="E1068" s="30" t="s">
        <v>35</v>
      </c>
      <c r="F1068" s="31">
        <v>297.07</v>
      </c>
      <c r="G1068" s="32">
        <v>1</v>
      </c>
      <c r="H1068" s="33">
        <v>297.07</v>
      </c>
      <c r="I1068" s="34">
        <f>TRUNC((N1068*$O$9),2)</f>
        <v>0</v>
      </c>
      <c r="J1068" s="34">
        <f>TRUNC((O1068*$O$9),2)</f>
        <v>4.76</v>
      </c>
      <c r="K1068" s="34">
        <f>TRUNC(F1068*($I1068+$J1068),2)</f>
        <v>1414.05</v>
      </c>
      <c r="L1068" s="35">
        <f>TRUNC(H1068*($I1068+$J1068),2)</f>
        <v>1414.05</v>
      </c>
      <c r="N1068" s="37">
        <v>0</v>
      </c>
      <c r="O1068" s="37">
        <v>6.11</v>
      </c>
    </row>
    <row r="1069" spans="1:15" x14ac:dyDescent="0.2">
      <c r="A1069" s="20" t="s">
        <v>1513</v>
      </c>
      <c r="B1069" s="21"/>
      <c r="C1069" s="21"/>
      <c r="D1069" s="22" t="s">
        <v>41</v>
      </c>
      <c r="E1069" s="21"/>
      <c r="F1069" s="21"/>
      <c r="G1069" s="21"/>
      <c r="H1069" s="21"/>
      <c r="I1069" s="23"/>
      <c r="J1069" s="23"/>
      <c r="K1069" s="24">
        <f t="shared" si="224"/>
        <v>2018.15</v>
      </c>
      <c r="L1069" s="25">
        <f t="shared" si="224"/>
        <v>2018.15</v>
      </c>
      <c r="N1069" s="46"/>
      <c r="O1069" s="46"/>
    </row>
    <row r="1070" spans="1:15" x14ac:dyDescent="0.25">
      <c r="A1070" s="26" t="s">
        <v>1514</v>
      </c>
      <c r="B1070" s="27" t="s">
        <v>31</v>
      </c>
      <c r="C1070" s="28">
        <v>30101</v>
      </c>
      <c r="D1070" s="29" t="s">
        <v>103</v>
      </c>
      <c r="E1070" s="30" t="s">
        <v>83</v>
      </c>
      <c r="F1070" s="31">
        <v>59.41</v>
      </c>
      <c r="G1070" s="32">
        <v>1</v>
      </c>
      <c r="H1070" s="33">
        <v>59.41</v>
      </c>
      <c r="I1070" s="34">
        <f>TRUNC((N1070*$O$9),2)</f>
        <v>26.97</v>
      </c>
      <c r="J1070" s="34">
        <f>TRUNC((O1070*$O$9),2)</f>
        <v>7</v>
      </c>
      <c r="K1070" s="34">
        <f>TRUNC(F1070*($I1070+$J1070),2)</f>
        <v>2018.15</v>
      </c>
      <c r="L1070" s="35">
        <f>TRUNC(H1070*($I1070+$J1070),2)</f>
        <v>2018.15</v>
      </c>
      <c r="N1070" s="37">
        <v>34.58</v>
      </c>
      <c r="O1070" s="37">
        <v>8.98</v>
      </c>
    </row>
    <row r="1071" spans="1:15" x14ac:dyDescent="0.2">
      <c r="A1071" s="20" t="s">
        <v>1515</v>
      </c>
      <c r="B1071" s="21"/>
      <c r="C1071" s="21"/>
      <c r="D1071" s="22" t="s">
        <v>52</v>
      </c>
      <c r="E1071" s="21"/>
      <c r="F1071" s="21"/>
      <c r="G1071" s="21"/>
      <c r="H1071" s="21"/>
      <c r="I1071" s="23"/>
      <c r="J1071" s="23"/>
      <c r="K1071" s="24">
        <f t="shared" si="224"/>
        <v>31106.19</v>
      </c>
      <c r="L1071" s="25">
        <f t="shared" si="224"/>
        <v>31106.19</v>
      </c>
      <c r="N1071" s="46"/>
      <c r="O1071" s="46"/>
    </row>
    <row r="1072" spans="1:15" ht="25.5" x14ac:dyDescent="0.25">
      <c r="A1072" s="26" t="s">
        <v>1516</v>
      </c>
      <c r="B1072" s="27" t="s">
        <v>227</v>
      </c>
      <c r="C1072" s="56" t="s">
        <v>1517</v>
      </c>
      <c r="D1072" s="29" t="s">
        <v>1518</v>
      </c>
      <c r="E1072" s="30" t="s">
        <v>35</v>
      </c>
      <c r="F1072" s="31">
        <v>297.07</v>
      </c>
      <c r="G1072" s="32">
        <v>1</v>
      </c>
      <c r="H1072" s="33">
        <v>297.07</v>
      </c>
      <c r="I1072" s="34">
        <f>TRUNC((N1072*$O$9),2)</f>
        <v>70.78</v>
      </c>
      <c r="J1072" s="34">
        <f>TRUNC((O1072*$O$9),2)</f>
        <v>33.93</v>
      </c>
      <c r="K1072" s="34">
        <f>TRUNC(F1072*($I1072+$J1072),2)</f>
        <v>31106.19</v>
      </c>
      <c r="L1072" s="35">
        <f>TRUNC(H1072*($I1072+$J1072),2)</f>
        <v>31106.19</v>
      </c>
      <c r="N1072" s="37">
        <v>90.75</v>
      </c>
      <c r="O1072" s="37">
        <v>43.5</v>
      </c>
    </row>
    <row r="1073" spans="1:15" x14ac:dyDescent="0.2">
      <c r="A1073" s="20" t="s">
        <v>1519</v>
      </c>
      <c r="B1073" s="21"/>
      <c r="C1073" s="21"/>
      <c r="D1073" s="22" t="s">
        <v>292</v>
      </c>
      <c r="E1073" s="21"/>
      <c r="F1073" s="21"/>
      <c r="G1073" s="21"/>
      <c r="H1073" s="21"/>
      <c r="I1073" s="23"/>
      <c r="J1073" s="23"/>
      <c r="K1073" s="24">
        <f>TRUNC(SUM(K1074:K1076),2)</f>
        <v>26562.76</v>
      </c>
      <c r="L1073" s="25">
        <f>TRUNC(SUM(L1074:L1076),2)</f>
        <v>26562.76</v>
      </c>
      <c r="N1073" s="46"/>
      <c r="O1073" s="46"/>
    </row>
    <row r="1074" spans="1:15" x14ac:dyDescent="0.25">
      <c r="A1074" s="26" t="s">
        <v>1520</v>
      </c>
      <c r="B1074" s="27" t="s">
        <v>31</v>
      </c>
      <c r="C1074" s="28">
        <v>200150</v>
      </c>
      <c r="D1074" s="29" t="s">
        <v>294</v>
      </c>
      <c r="E1074" s="30" t="s">
        <v>35</v>
      </c>
      <c r="F1074" s="31">
        <v>594</v>
      </c>
      <c r="G1074" s="32">
        <v>1</v>
      </c>
      <c r="H1074" s="33">
        <v>594</v>
      </c>
      <c r="I1074" s="34">
        <f t="shared" ref="I1074:J1076" si="229">TRUNC((N1074*$O$9),2)</f>
        <v>2.69</v>
      </c>
      <c r="J1074" s="34">
        <f t="shared" si="229"/>
        <v>0.89</v>
      </c>
      <c r="K1074" s="34">
        <f>TRUNC(F1074*($I1074+$J1074),2)</f>
        <v>2126.52</v>
      </c>
      <c r="L1074" s="35">
        <f>TRUNC(H1074*($I1074+$J1074),2)</f>
        <v>2126.52</v>
      </c>
      <c r="N1074" s="37">
        <v>3.46</v>
      </c>
      <c r="O1074" s="37">
        <v>1.1499999999999999</v>
      </c>
    </row>
    <row r="1075" spans="1:15" x14ac:dyDescent="0.25">
      <c r="A1075" s="26" t="s">
        <v>1521</v>
      </c>
      <c r="B1075" s="27" t="s">
        <v>31</v>
      </c>
      <c r="C1075" s="28">
        <v>200403</v>
      </c>
      <c r="D1075" s="29" t="s">
        <v>296</v>
      </c>
      <c r="E1075" s="30" t="s">
        <v>35</v>
      </c>
      <c r="F1075" s="47">
        <v>1637.41</v>
      </c>
      <c r="G1075" s="32">
        <v>1</v>
      </c>
      <c r="H1075" s="48">
        <v>1637.41</v>
      </c>
      <c r="I1075" s="34">
        <f t="shared" si="229"/>
        <v>2.2400000000000002</v>
      </c>
      <c r="J1075" s="34">
        <f t="shared" si="229"/>
        <v>11.01</v>
      </c>
      <c r="K1075" s="34">
        <f>TRUNC(F1075*($I1075+$J1075),2)</f>
        <v>21695.68</v>
      </c>
      <c r="L1075" s="35">
        <f>TRUNC(H1075*($I1075+$J1075),2)</f>
        <v>21695.68</v>
      </c>
      <c r="N1075" s="37">
        <v>2.88</v>
      </c>
      <c r="O1075" s="37">
        <v>14.12</v>
      </c>
    </row>
    <row r="1076" spans="1:15" ht="25.5" x14ac:dyDescent="0.25">
      <c r="A1076" s="26" t="s">
        <v>1522</v>
      </c>
      <c r="B1076" s="27" t="s">
        <v>31</v>
      </c>
      <c r="C1076" s="28">
        <v>201410</v>
      </c>
      <c r="D1076" s="29" t="s">
        <v>1523</v>
      </c>
      <c r="E1076" s="30" t="s">
        <v>35</v>
      </c>
      <c r="F1076" s="31">
        <v>53.6</v>
      </c>
      <c r="G1076" s="32">
        <v>1</v>
      </c>
      <c r="H1076" s="33">
        <v>53.6</v>
      </c>
      <c r="I1076" s="34">
        <f t="shared" si="229"/>
        <v>17.100000000000001</v>
      </c>
      <c r="J1076" s="34">
        <f t="shared" si="229"/>
        <v>34.03</v>
      </c>
      <c r="K1076" s="34">
        <f>TRUNC(F1076*($I1076+$J1076),2)</f>
        <v>2740.56</v>
      </c>
      <c r="L1076" s="35">
        <f>TRUNC(H1076*($I1076+$J1076),2)</f>
        <v>2740.56</v>
      </c>
      <c r="N1076" s="37">
        <v>21.93</v>
      </c>
      <c r="O1076" s="37">
        <v>43.64</v>
      </c>
    </row>
    <row r="1077" spans="1:15" x14ac:dyDescent="0.2">
      <c r="A1077" s="20" t="s">
        <v>1524</v>
      </c>
      <c r="B1077" s="21"/>
      <c r="C1077" s="21"/>
      <c r="D1077" s="22" t="s">
        <v>312</v>
      </c>
      <c r="E1077" s="21"/>
      <c r="F1077" s="21"/>
      <c r="G1077" s="21"/>
      <c r="H1077" s="21"/>
      <c r="I1077" s="23"/>
      <c r="J1077" s="23"/>
      <c r="K1077" s="24">
        <f>TRUNC(SUM(K1078:K1079),2)</f>
        <v>17527.7</v>
      </c>
      <c r="L1077" s="25">
        <f>TRUNC(SUM(L1078:L1079),2)</f>
        <v>17527.7</v>
      </c>
      <c r="N1077" s="46"/>
      <c r="O1077" s="46"/>
    </row>
    <row r="1078" spans="1:15" x14ac:dyDescent="0.25">
      <c r="A1078" s="26" t="s">
        <v>1525</v>
      </c>
      <c r="B1078" s="27" t="s">
        <v>31</v>
      </c>
      <c r="C1078" s="28">
        <v>261000</v>
      </c>
      <c r="D1078" s="29" t="s">
        <v>316</v>
      </c>
      <c r="E1078" s="30" t="s">
        <v>35</v>
      </c>
      <c r="F1078" s="47">
        <v>1637.41</v>
      </c>
      <c r="G1078" s="32">
        <v>1</v>
      </c>
      <c r="H1078" s="48">
        <v>1637.41</v>
      </c>
      <c r="I1078" s="34">
        <f t="shared" ref="I1078:J1079" si="230">TRUNC((N1078*$O$9),2)</f>
        <v>4.4400000000000004</v>
      </c>
      <c r="J1078" s="34">
        <f t="shared" si="230"/>
        <v>5.83</v>
      </c>
      <c r="K1078" s="34">
        <f>TRUNC(F1078*($I1078+$J1078),2)</f>
        <v>16816.2</v>
      </c>
      <c r="L1078" s="35">
        <f>TRUNC(H1078*($I1078+$J1078),2)</f>
        <v>16816.2</v>
      </c>
      <c r="N1078" s="37">
        <v>5.7</v>
      </c>
      <c r="O1078" s="37">
        <v>7.48</v>
      </c>
    </row>
    <row r="1079" spans="1:15" x14ac:dyDescent="0.25">
      <c r="A1079" s="26" t="s">
        <v>1526</v>
      </c>
      <c r="B1079" s="27" t="s">
        <v>31</v>
      </c>
      <c r="C1079" s="28">
        <v>261620</v>
      </c>
      <c r="D1079" s="29" t="s">
        <v>1527</v>
      </c>
      <c r="E1079" s="30" t="s">
        <v>35</v>
      </c>
      <c r="F1079" s="31">
        <v>7.2</v>
      </c>
      <c r="G1079" s="32">
        <v>1</v>
      </c>
      <c r="H1079" s="33">
        <v>7.2</v>
      </c>
      <c r="I1079" s="34">
        <f t="shared" si="230"/>
        <v>1.93</v>
      </c>
      <c r="J1079" s="34">
        <f t="shared" si="230"/>
        <v>96.89</v>
      </c>
      <c r="K1079" s="34">
        <f>TRUNC(F1079*($I1079+$J1079),2)</f>
        <v>711.5</v>
      </c>
      <c r="L1079" s="35">
        <f>TRUNC(H1079*($I1079+$J1079),2)</f>
        <v>711.5</v>
      </c>
      <c r="N1079" s="37">
        <v>2.48</v>
      </c>
      <c r="O1079" s="37">
        <v>124.22</v>
      </c>
    </row>
    <row r="1080" spans="1:15" x14ac:dyDescent="0.2">
      <c r="A1080" s="11">
        <v>19</v>
      </c>
      <c r="B1080" s="12"/>
      <c r="C1080" s="12"/>
      <c r="D1080" s="13" t="s">
        <v>1528</v>
      </c>
      <c r="E1080" s="14" t="s">
        <v>27</v>
      </c>
      <c r="F1080" s="15">
        <v>1</v>
      </c>
      <c r="G1080" s="16">
        <v>1</v>
      </c>
      <c r="H1080" s="12"/>
      <c r="I1080" s="17"/>
      <c r="J1080" s="17"/>
      <c r="K1080" s="18">
        <f>TRUNC(SUM(K1081,K1086,K1088,K1092,K1094,K1096,K1101,K1104),2)</f>
        <v>8037.11</v>
      </c>
      <c r="L1080" s="19">
        <f>TRUNC(SUM(L1081,L1086,L1088,L1092,L1094,L1096,L1101,L1104),2)</f>
        <v>8037.11</v>
      </c>
      <c r="N1080" s="46"/>
      <c r="O1080" s="46"/>
    </row>
    <row r="1081" spans="1:15" x14ac:dyDescent="0.2">
      <c r="A1081" s="20" t="s">
        <v>1529</v>
      </c>
      <c r="B1081" s="21"/>
      <c r="C1081" s="21"/>
      <c r="D1081" s="22" t="s">
        <v>29</v>
      </c>
      <c r="E1081" s="21"/>
      <c r="F1081" s="21"/>
      <c r="G1081" s="21"/>
      <c r="H1081" s="21"/>
      <c r="I1081" s="23"/>
      <c r="J1081" s="23"/>
      <c r="K1081" s="24">
        <f>TRUNC(SUM(K1082:K1085),2)</f>
        <v>411.07</v>
      </c>
      <c r="L1081" s="25">
        <f>TRUNC(SUM(L1082:L1085),2)</f>
        <v>411.07</v>
      </c>
      <c r="N1081" s="46"/>
      <c r="O1081" s="46"/>
    </row>
    <row r="1082" spans="1:15" ht="25.5" x14ac:dyDescent="0.25">
      <c r="A1082" s="26" t="s">
        <v>1530</v>
      </c>
      <c r="B1082" s="27" t="s">
        <v>31</v>
      </c>
      <c r="C1082" s="28">
        <v>20118</v>
      </c>
      <c r="D1082" s="29" t="s">
        <v>1531</v>
      </c>
      <c r="E1082" s="30" t="s">
        <v>83</v>
      </c>
      <c r="F1082" s="31">
        <v>0.66</v>
      </c>
      <c r="G1082" s="32">
        <v>1</v>
      </c>
      <c r="H1082" s="33">
        <v>0.66</v>
      </c>
      <c r="I1082" s="34">
        <f t="shared" ref="I1082:J1085" si="231">TRUNC((N1082*$O$9),2)</f>
        <v>0</v>
      </c>
      <c r="J1082" s="34">
        <f t="shared" si="231"/>
        <v>28.37</v>
      </c>
      <c r="K1082" s="34">
        <f>TRUNC(F1082*($I1082+$J1082),2)</f>
        <v>18.72</v>
      </c>
      <c r="L1082" s="35">
        <f>TRUNC(H1082*($I1082+$J1082),2)</f>
        <v>18.72</v>
      </c>
      <c r="N1082" s="37">
        <v>0</v>
      </c>
      <c r="O1082" s="37">
        <v>36.380000000000003</v>
      </c>
    </row>
    <row r="1083" spans="1:15" ht="25.5" x14ac:dyDescent="0.25">
      <c r="A1083" s="26" t="s">
        <v>1532</v>
      </c>
      <c r="B1083" s="27" t="s">
        <v>31</v>
      </c>
      <c r="C1083" s="28">
        <v>20121</v>
      </c>
      <c r="D1083" s="29" t="s">
        <v>1488</v>
      </c>
      <c r="E1083" s="30" t="s">
        <v>83</v>
      </c>
      <c r="F1083" s="31">
        <v>3.17</v>
      </c>
      <c r="G1083" s="32">
        <v>1</v>
      </c>
      <c r="H1083" s="33">
        <v>3.17</v>
      </c>
      <c r="I1083" s="34">
        <f t="shared" si="231"/>
        <v>0</v>
      </c>
      <c r="J1083" s="34">
        <f t="shared" si="231"/>
        <v>118.02</v>
      </c>
      <c r="K1083" s="34">
        <f>TRUNC(F1083*($I1083+$J1083),2)</f>
        <v>374.12</v>
      </c>
      <c r="L1083" s="35">
        <f>TRUNC(H1083*($I1083+$J1083),2)</f>
        <v>374.12</v>
      </c>
      <c r="N1083" s="37">
        <v>0</v>
      </c>
      <c r="O1083" s="37">
        <v>151.32</v>
      </c>
    </row>
    <row r="1084" spans="1:15" ht="25.5" x14ac:dyDescent="0.25">
      <c r="A1084" s="26" t="s">
        <v>1533</v>
      </c>
      <c r="B1084" s="27" t="s">
        <v>31</v>
      </c>
      <c r="C1084" s="28">
        <v>20121</v>
      </c>
      <c r="D1084" s="29" t="s">
        <v>1488</v>
      </c>
      <c r="E1084" s="30" t="s">
        <v>83</v>
      </c>
      <c r="F1084" s="31">
        <v>0.09</v>
      </c>
      <c r="G1084" s="32">
        <v>1</v>
      </c>
      <c r="H1084" s="33">
        <v>0.09</v>
      </c>
      <c r="I1084" s="34">
        <f t="shared" si="231"/>
        <v>0</v>
      </c>
      <c r="J1084" s="34">
        <f t="shared" si="231"/>
        <v>118.02</v>
      </c>
      <c r="K1084" s="34">
        <f>TRUNC(F1084*($I1084+$J1084),2)</f>
        <v>10.62</v>
      </c>
      <c r="L1084" s="35">
        <f>TRUNC(H1084*($I1084+$J1084),2)</f>
        <v>10.62</v>
      </c>
      <c r="N1084" s="37">
        <v>0</v>
      </c>
      <c r="O1084" s="37">
        <v>151.32</v>
      </c>
    </row>
    <row r="1085" spans="1:15" x14ac:dyDescent="0.25">
      <c r="A1085" s="26" t="s">
        <v>1534</v>
      </c>
      <c r="B1085" s="27" t="s">
        <v>31</v>
      </c>
      <c r="C1085" s="28">
        <v>20106</v>
      </c>
      <c r="D1085" s="29" t="s">
        <v>1535</v>
      </c>
      <c r="E1085" s="30" t="s">
        <v>35</v>
      </c>
      <c r="F1085" s="31">
        <v>1.68</v>
      </c>
      <c r="G1085" s="32">
        <v>1</v>
      </c>
      <c r="H1085" s="33">
        <v>1.68</v>
      </c>
      <c r="I1085" s="34">
        <f t="shared" si="231"/>
        <v>0</v>
      </c>
      <c r="J1085" s="34">
        <f t="shared" si="231"/>
        <v>4.53</v>
      </c>
      <c r="K1085" s="34">
        <f>TRUNC(F1085*($I1085+$J1085),2)</f>
        <v>7.61</v>
      </c>
      <c r="L1085" s="35">
        <f>TRUNC(H1085*($I1085+$J1085),2)</f>
        <v>7.61</v>
      </c>
      <c r="N1085" s="37">
        <v>0</v>
      </c>
      <c r="O1085" s="37">
        <v>5.82</v>
      </c>
    </row>
    <row r="1086" spans="1:15" x14ac:dyDescent="0.2">
      <c r="A1086" s="20" t="s">
        <v>1536</v>
      </c>
      <c r="B1086" s="21"/>
      <c r="C1086" s="21"/>
      <c r="D1086" s="22" t="s">
        <v>41</v>
      </c>
      <c r="E1086" s="21"/>
      <c r="F1086" s="21"/>
      <c r="G1086" s="21"/>
      <c r="H1086" s="21"/>
      <c r="I1086" s="23"/>
      <c r="J1086" s="23"/>
      <c r="K1086" s="24">
        <f t="shared" si="224"/>
        <v>138.59</v>
      </c>
      <c r="L1086" s="25">
        <f t="shared" si="224"/>
        <v>138.59</v>
      </c>
      <c r="N1086" s="46"/>
      <c r="O1086" s="46"/>
    </row>
    <row r="1087" spans="1:15" x14ac:dyDescent="0.25">
      <c r="A1087" s="26" t="s">
        <v>1537</v>
      </c>
      <c r="B1087" s="27" t="s">
        <v>31</v>
      </c>
      <c r="C1087" s="28">
        <v>30101</v>
      </c>
      <c r="D1087" s="29" t="s">
        <v>103</v>
      </c>
      <c r="E1087" s="30" t="s">
        <v>83</v>
      </c>
      <c r="F1087" s="31">
        <v>4.08</v>
      </c>
      <c r="G1087" s="32">
        <v>1</v>
      </c>
      <c r="H1087" s="33">
        <v>4.08</v>
      </c>
      <c r="I1087" s="34">
        <f>TRUNC((N1087*$O$9),2)</f>
        <v>26.97</v>
      </c>
      <c r="J1087" s="34">
        <f>TRUNC((O1087*$O$9),2)</f>
        <v>7</v>
      </c>
      <c r="K1087" s="34">
        <f>TRUNC(F1087*($I1087+$J1087),2)</f>
        <v>138.59</v>
      </c>
      <c r="L1087" s="35">
        <f>TRUNC(H1087*($I1087+$J1087),2)</f>
        <v>138.59</v>
      </c>
      <c r="N1087" s="37">
        <v>34.58</v>
      </c>
      <c r="O1087" s="37">
        <v>8.98</v>
      </c>
    </row>
    <row r="1088" spans="1:15" x14ac:dyDescent="0.2">
      <c r="A1088" s="20" t="s">
        <v>1538</v>
      </c>
      <c r="B1088" s="21"/>
      <c r="C1088" s="21"/>
      <c r="D1088" s="22" t="s">
        <v>80</v>
      </c>
      <c r="E1088" s="21"/>
      <c r="F1088" s="21"/>
      <c r="G1088" s="21"/>
      <c r="H1088" s="21"/>
      <c r="I1088" s="23"/>
      <c r="J1088" s="23"/>
      <c r="K1088" s="24">
        <f>TRUNC(SUM(K1089:K1091),2)</f>
        <v>58.96</v>
      </c>
      <c r="L1088" s="25">
        <f>TRUNC(SUM(L1089:L1091),2)</f>
        <v>58.96</v>
      </c>
      <c r="N1088" s="46"/>
      <c r="O1088" s="46"/>
    </row>
    <row r="1089" spans="1:15" x14ac:dyDescent="0.25">
      <c r="A1089" s="26" t="s">
        <v>1539</v>
      </c>
      <c r="B1089" s="27" t="s">
        <v>31</v>
      </c>
      <c r="C1089" s="28">
        <v>41004</v>
      </c>
      <c r="D1089" s="29" t="s">
        <v>82</v>
      </c>
      <c r="E1089" s="30" t="s">
        <v>83</v>
      </c>
      <c r="F1089" s="31">
        <v>4.54</v>
      </c>
      <c r="G1089" s="32">
        <v>1</v>
      </c>
      <c r="H1089" s="33">
        <v>4.54</v>
      </c>
      <c r="I1089" s="34">
        <f t="shared" ref="I1089:J1091" si="232">TRUNC((N1089*$O$9),2)</f>
        <v>1.45</v>
      </c>
      <c r="J1089" s="34">
        <f t="shared" si="232"/>
        <v>0</v>
      </c>
      <c r="K1089" s="34">
        <f>TRUNC(F1089*($I1089+$J1089),2)</f>
        <v>6.58</v>
      </c>
      <c r="L1089" s="35">
        <f>TRUNC(H1089*($I1089+$J1089),2)</f>
        <v>6.58</v>
      </c>
      <c r="N1089" s="37">
        <v>1.87</v>
      </c>
      <c r="O1089" s="37">
        <v>0</v>
      </c>
    </row>
    <row r="1090" spans="1:15" x14ac:dyDescent="0.25">
      <c r="A1090" s="26" t="s">
        <v>1540</v>
      </c>
      <c r="B1090" s="27" t="s">
        <v>31</v>
      </c>
      <c r="C1090" s="28">
        <v>41005</v>
      </c>
      <c r="D1090" s="29" t="s">
        <v>85</v>
      </c>
      <c r="E1090" s="30" t="s">
        <v>83</v>
      </c>
      <c r="F1090" s="31">
        <v>4.54</v>
      </c>
      <c r="G1090" s="32">
        <v>1</v>
      </c>
      <c r="H1090" s="33">
        <v>4.54</v>
      </c>
      <c r="I1090" s="34">
        <f t="shared" si="232"/>
        <v>1.0900000000000001</v>
      </c>
      <c r="J1090" s="34">
        <f t="shared" si="232"/>
        <v>0</v>
      </c>
      <c r="K1090" s="34">
        <f>TRUNC(F1090*($I1090+$J1090),2)</f>
        <v>4.9400000000000004</v>
      </c>
      <c r="L1090" s="35">
        <f>TRUNC(H1090*($I1090+$J1090),2)</f>
        <v>4.9400000000000004</v>
      </c>
      <c r="N1090" s="37">
        <v>1.4</v>
      </c>
      <c r="O1090" s="37">
        <v>0</v>
      </c>
    </row>
    <row r="1091" spans="1:15" x14ac:dyDescent="0.25">
      <c r="A1091" s="26" t="s">
        <v>1541</v>
      </c>
      <c r="B1091" s="27" t="s">
        <v>31</v>
      </c>
      <c r="C1091" s="28">
        <v>41006</v>
      </c>
      <c r="D1091" s="29" t="s">
        <v>89</v>
      </c>
      <c r="E1091" s="30" t="s">
        <v>90</v>
      </c>
      <c r="F1091" s="31">
        <v>22.7</v>
      </c>
      <c r="G1091" s="32">
        <v>1</v>
      </c>
      <c r="H1091" s="33">
        <v>22.7</v>
      </c>
      <c r="I1091" s="34">
        <f t="shared" si="232"/>
        <v>2.09</v>
      </c>
      <c r="J1091" s="34">
        <f t="shared" si="232"/>
        <v>0</v>
      </c>
      <c r="K1091" s="34">
        <f>TRUNC(F1091*($I1091+$J1091),2)</f>
        <v>47.44</v>
      </c>
      <c r="L1091" s="35">
        <f>TRUNC(H1091*($I1091+$J1091),2)</f>
        <v>47.44</v>
      </c>
      <c r="N1091" s="37">
        <v>2.68</v>
      </c>
      <c r="O1091" s="37">
        <v>0</v>
      </c>
    </row>
    <row r="1092" spans="1:15" x14ac:dyDescent="0.2">
      <c r="A1092" s="20" t="s">
        <v>1542</v>
      </c>
      <c r="B1092" s="21"/>
      <c r="C1092" s="21"/>
      <c r="D1092" s="22" t="s">
        <v>255</v>
      </c>
      <c r="E1092" s="21"/>
      <c r="F1092" s="21"/>
      <c r="G1092" s="21"/>
      <c r="H1092" s="21"/>
      <c r="I1092" s="23"/>
      <c r="J1092" s="23"/>
      <c r="K1092" s="24">
        <f t="shared" si="224"/>
        <v>72.23</v>
      </c>
      <c r="L1092" s="25">
        <f t="shared" si="224"/>
        <v>72.23</v>
      </c>
      <c r="N1092" s="46"/>
      <c r="O1092" s="46"/>
    </row>
    <row r="1093" spans="1:15" ht="25.5" x14ac:dyDescent="0.25">
      <c r="A1093" s="26" t="s">
        <v>1543</v>
      </c>
      <c r="B1093" s="27" t="s">
        <v>31</v>
      </c>
      <c r="C1093" s="28">
        <v>100160</v>
      </c>
      <c r="D1093" s="29" t="s">
        <v>259</v>
      </c>
      <c r="E1093" s="30" t="s">
        <v>35</v>
      </c>
      <c r="F1093" s="31">
        <v>1.89</v>
      </c>
      <c r="G1093" s="32">
        <v>1</v>
      </c>
      <c r="H1093" s="33">
        <v>1.89</v>
      </c>
      <c r="I1093" s="34">
        <f>TRUNC((N1093*$O$9),2)</f>
        <v>17.89</v>
      </c>
      <c r="J1093" s="34">
        <f>TRUNC((O1093*$O$9),2)</f>
        <v>20.329999999999998</v>
      </c>
      <c r="K1093" s="34">
        <f>TRUNC(F1093*($I1093+$J1093),2)</f>
        <v>72.23</v>
      </c>
      <c r="L1093" s="35">
        <f>TRUNC(H1093*($I1093+$J1093),2)</f>
        <v>72.23</v>
      </c>
      <c r="N1093" s="37">
        <v>22.94</v>
      </c>
      <c r="O1093" s="37">
        <v>26.07</v>
      </c>
    </row>
    <row r="1094" spans="1:15" x14ac:dyDescent="0.2">
      <c r="A1094" s="20" t="s">
        <v>1544</v>
      </c>
      <c r="B1094" s="21"/>
      <c r="C1094" s="21"/>
      <c r="D1094" s="22" t="s">
        <v>156</v>
      </c>
      <c r="E1094" s="21"/>
      <c r="F1094" s="21"/>
      <c r="G1094" s="21"/>
      <c r="H1094" s="21"/>
      <c r="I1094" s="23"/>
      <c r="J1094" s="23"/>
      <c r="K1094" s="24">
        <f t="shared" si="224"/>
        <v>70.14</v>
      </c>
      <c r="L1094" s="25">
        <f t="shared" si="224"/>
        <v>70.14</v>
      </c>
      <c r="N1094" s="46"/>
      <c r="O1094" s="46"/>
    </row>
    <row r="1095" spans="1:15" x14ac:dyDescent="0.25">
      <c r="A1095" s="26" t="s">
        <v>1545</v>
      </c>
      <c r="B1095" s="27" t="s">
        <v>31</v>
      </c>
      <c r="C1095" s="28">
        <v>60010</v>
      </c>
      <c r="D1095" s="29" t="s">
        <v>702</v>
      </c>
      <c r="E1095" s="30" t="s">
        <v>83</v>
      </c>
      <c r="F1095" s="31">
        <v>0.03</v>
      </c>
      <c r="G1095" s="32">
        <v>1</v>
      </c>
      <c r="H1095" s="33">
        <v>0.03</v>
      </c>
      <c r="I1095" s="34">
        <f>TRUNC((N1095*$O$9),2)</f>
        <v>1786.62</v>
      </c>
      <c r="J1095" s="34">
        <f>TRUNC((O1095*$O$9),2)</f>
        <v>551.65</v>
      </c>
      <c r="K1095" s="34">
        <f>TRUNC(F1095*($I1095+$J1095),2)</f>
        <v>70.14</v>
      </c>
      <c r="L1095" s="35">
        <f>TRUNC(H1095*($I1095+$J1095),2)</f>
        <v>70.14</v>
      </c>
      <c r="N1095" s="36">
        <v>2290.5500000000002</v>
      </c>
      <c r="O1095" s="37">
        <v>707.25</v>
      </c>
    </row>
    <row r="1096" spans="1:15" x14ac:dyDescent="0.2">
      <c r="A1096" s="20" t="s">
        <v>1546</v>
      </c>
      <c r="B1096" s="21"/>
      <c r="C1096" s="21"/>
      <c r="D1096" s="22" t="s">
        <v>298</v>
      </c>
      <c r="E1096" s="21"/>
      <c r="F1096" s="21"/>
      <c r="G1096" s="21"/>
      <c r="H1096" s="21"/>
      <c r="I1096" s="23"/>
      <c r="J1096" s="23"/>
      <c r="K1096" s="24">
        <f>TRUNC(SUM(K1097:K1100),2)</f>
        <v>6077.53</v>
      </c>
      <c r="L1096" s="25">
        <f>TRUNC(SUM(L1097:L1100),2)</f>
        <v>6077.53</v>
      </c>
      <c r="N1096" s="46"/>
      <c r="O1096" s="46"/>
    </row>
    <row r="1097" spans="1:15" x14ac:dyDescent="0.25">
      <c r="A1097" s="26" t="s">
        <v>1547</v>
      </c>
      <c r="B1097" s="27" t="s">
        <v>31</v>
      </c>
      <c r="C1097" s="28">
        <v>220101</v>
      </c>
      <c r="D1097" s="29" t="s">
        <v>598</v>
      </c>
      <c r="E1097" s="30" t="s">
        <v>35</v>
      </c>
      <c r="F1097" s="31">
        <v>45.38</v>
      </c>
      <c r="G1097" s="32">
        <v>1</v>
      </c>
      <c r="H1097" s="33">
        <v>45.38</v>
      </c>
      <c r="I1097" s="34">
        <f t="shared" ref="I1097:J1100" si="233">TRUNC((N1097*$O$9),2)</f>
        <v>21.24</v>
      </c>
      <c r="J1097" s="34">
        <f t="shared" si="233"/>
        <v>8.0500000000000007</v>
      </c>
      <c r="K1097" s="34">
        <f>TRUNC(F1097*($I1097+$J1097),2)</f>
        <v>1329.18</v>
      </c>
      <c r="L1097" s="35">
        <f>TRUNC(H1097*($I1097+$J1097),2)</f>
        <v>1329.18</v>
      </c>
      <c r="N1097" s="37">
        <v>27.24</v>
      </c>
      <c r="O1097" s="37">
        <v>10.33</v>
      </c>
    </row>
    <row r="1098" spans="1:15" ht="25.5" x14ac:dyDescent="0.25">
      <c r="A1098" s="26" t="s">
        <v>1548</v>
      </c>
      <c r="B1098" s="27" t="s">
        <v>31</v>
      </c>
      <c r="C1098" s="28">
        <v>221101</v>
      </c>
      <c r="D1098" s="29" t="s">
        <v>600</v>
      </c>
      <c r="E1098" s="30" t="s">
        <v>35</v>
      </c>
      <c r="F1098" s="31">
        <v>45.38</v>
      </c>
      <c r="G1098" s="32">
        <v>1</v>
      </c>
      <c r="H1098" s="33">
        <v>45.38</v>
      </c>
      <c r="I1098" s="34">
        <f t="shared" si="233"/>
        <v>54.17</v>
      </c>
      <c r="J1098" s="34">
        <f t="shared" si="233"/>
        <v>13.33</v>
      </c>
      <c r="K1098" s="34">
        <f>TRUNC(F1098*($I1098+$J1098),2)</f>
        <v>3063.15</v>
      </c>
      <c r="L1098" s="35">
        <f>TRUNC(H1098*($I1098+$J1098),2)</f>
        <v>3063.15</v>
      </c>
      <c r="N1098" s="37">
        <v>69.45</v>
      </c>
      <c r="O1098" s="37">
        <v>17.100000000000001</v>
      </c>
    </row>
    <row r="1099" spans="1:15" x14ac:dyDescent="0.25">
      <c r="A1099" s="26" t="s">
        <v>1549</v>
      </c>
      <c r="B1099" s="27" t="s">
        <v>31</v>
      </c>
      <c r="C1099" s="28">
        <v>221102</v>
      </c>
      <c r="D1099" s="29" t="s">
        <v>602</v>
      </c>
      <c r="E1099" s="30" t="s">
        <v>50</v>
      </c>
      <c r="F1099" s="31">
        <v>27.35</v>
      </c>
      <c r="G1099" s="32">
        <v>1</v>
      </c>
      <c r="H1099" s="33">
        <v>27.35</v>
      </c>
      <c r="I1099" s="34">
        <f t="shared" si="233"/>
        <v>14.43</v>
      </c>
      <c r="J1099" s="34">
        <f t="shared" si="233"/>
        <v>0</v>
      </c>
      <c r="K1099" s="34">
        <f>TRUNC(F1099*($I1099+$J1099),2)</f>
        <v>394.66</v>
      </c>
      <c r="L1099" s="35">
        <f>TRUNC(H1099*($I1099+$J1099),2)</f>
        <v>394.66</v>
      </c>
      <c r="N1099" s="37">
        <v>18.5</v>
      </c>
      <c r="O1099" s="37">
        <v>0</v>
      </c>
    </row>
    <row r="1100" spans="1:15" x14ac:dyDescent="0.25">
      <c r="A1100" s="26" t="s">
        <v>1550</v>
      </c>
      <c r="B1100" s="27" t="s">
        <v>31</v>
      </c>
      <c r="C1100" s="28">
        <v>221104</v>
      </c>
      <c r="D1100" s="29" t="s">
        <v>604</v>
      </c>
      <c r="E1100" s="30" t="s">
        <v>35</v>
      </c>
      <c r="F1100" s="31">
        <v>47.29</v>
      </c>
      <c r="G1100" s="32">
        <v>1</v>
      </c>
      <c r="H1100" s="33">
        <v>47.29</v>
      </c>
      <c r="I1100" s="34">
        <f t="shared" si="233"/>
        <v>27.29</v>
      </c>
      <c r="J1100" s="34">
        <f t="shared" si="233"/>
        <v>0</v>
      </c>
      <c r="K1100" s="34">
        <f>TRUNC(F1100*($I1100+$J1100),2)</f>
        <v>1290.54</v>
      </c>
      <c r="L1100" s="35">
        <f>TRUNC(H1100*($I1100+$J1100),2)</f>
        <v>1290.54</v>
      </c>
      <c r="N1100" s="37">
        <v>34.99</v>
      </c>
      <c r="O1100" s="37">
        <v>0</v>
      </c>
    </row>
    <row r="1101" spans="1:15" x14ac:dyDescent="0.2">
      <c r="A1101" s="20" t="s">
        <v>1551</v>
      </c>
      <c r="B1101" s="21"/>
      <c r="C1101" s="21"/>
      <c r="D1101" s="22" t="s">
        <v>292</v>
      </c>
      <c r="E1101" s="21"/>
      <c r="F1101" s="21"/>
      <c r="G1101" s="21"/>
      <c r="H1101" s="21"/>
      <c r="I1101" s="23"/>
      <c r="J1101" s="23"/>
      <c r="K1101" s="24">
        <f>TRUNC(SUM(K1102:K1103),2)</f>
        <v>72.7</v>
      </c>
      <c r="L1101" s="25">
        <f>TRUNC(SUM(L1102:L1103),2)</f>
        <v>72.7</v>
      </c>
      <c r="N1101" s="46"/>
      <c r="O1101" s="46"/>
    </row>
    <row r="1102" spans="1:15" x14ac:dyDescent="0.25">
      <c r="A1102" s="26" t="s">
        <v>1552</v>
      </c>
      <c r="B1102" s="27" t="s">
        <v>31</v>
      </c>
      <c r="C1102" s="28">
        <v>200150</v>
      </c>
      <c r="D1102" s="29" t="s">
        <v>294</v>
      </c>
      <c r="E1102" s="30" t="s">
        <v>35</v>
      </c>
      <c r="F1102" s="31">
        <v>4.32</v>
      </c>
      <c r="G1102" s="32">
        <v>1</v>
      </c>
      <c r="H1102" s="33">
        <v>4.32</v>
      </c>
      <c r="I1102" s="34">
        <f t="shared" ref="I1102:J1103" si="234">TRUNC((N1102*$O$9),2)</f>
        <v>2.69</v>
      </c>
      <c r="J1102" s="34">
        <f t="shared" si="234"/>
        <v>0.89</v>
      </c>
      <c r="K1102" s="34">
        <f>TRUNC(F1102*($I1102+$J1102),2)</f>
        <v>15.46</v>
      </c>
      <c r="L1102" s="35">
        <f>TRUNC(H1102*($I1102+$J1102),2)</f>
        <v>15.46</v>
      </c>
      <c r="N1102" s="37">
        <v>3.46</v>
      </c>
      <c r="O1102" s="37">
        <v>1.1499999999999999</v>
      </c>
    </row>
    <row r="1103" spans="1:15" x14ac:dyDescent="0.25">
      <c r="A1103" s="26" t="s">
        <v>1553</v>
      </c>
      <c r="B1103" s="27" t="s">
        <v>31</v>
      </c>
      <c r="C1103" s="28">
        <v>200403</v>
      </c>
      <c r="D1103" s="29" t="s">
        <v>296</v>
      </c>
      <c r="E1103" s="30" t="s">
        <v>35</v>
      </c>
      <c r="F1103" s="31">
        <v>4.32</v>
      </c>
      <c r="G1103" s="32">
        <v>1</v>
      </c>
      <c r="H1103" s="33">
        <v>4.32</v>
      </c>
      <c r="I1103" s="34">
        <f t="shared" si="234"/>
        <v>2.2400000000000002</v>
      </c>
      <c r="J1103" s="34">
        <f t="shared" si="234"/>
        <v>11.01</v>
      </c>
      <c r="K1103" s="34">
        <f>TRUNC(F1103*($I1103+$J1103),2)</f>
        <v>57.24</v>
      </c>
      <c r="L1103" s="35">
        <f>TRUNC(H1103*($I1103+$J1103),2)</f>
        <v>57.24</v>
      </c>
      <c r="N1103" s="37">
        <v>2.88</v>
      </c>
      <c r="O1103" s="37">
        <v>14.12</v>
      </c>
    </row>
    <row r="1104" spans="1:15" x14ac:dyDescent="0.2">
      <c r="A1104" s="20" t="s">
        <v>1554</v>
      </c>
      <c r="B1104" s="21"/>
      <c r="C1104" s="21"/>
      <c r="D1104" s="22" t="s">
        <v>312</v>
      </c>
      <c r="E1104" s="21"/>
      <c r="F1104" s="21"/>
      <c r="G1104" s="21"/>
      <c r="H1104" s="21"/>
      <c r="I1104" s="23"/>
      <c r="J1104" s="23"/>
      <c r="K1104" s="24">
        <f>TRUNC(SUM(K1105:K1106),2)</f>
        <v>1135.8900000000001</v>
      </c>
      <c r="L1104" s="25">
        <f>TRUNC(SUM(L1105:L1106),2)</f>
        <v>1135.8900000000001</v>
      </c>
      <c r="N1104" s="46"/>
      <c r="O1104" s="46"/>
    </row>
    <row r="1105" spans="1:15" x14ac:dyDescent="0.25">
      <c r="A1105" s="26" t="s">
        <v>1555</v>
      </c>
      <c r="B1105" s="27" t="s">
        <v>31</v>
      </c>
      <c r="C1105" s="28">
        <v>261550</v>
      </c>
      <c r="D1105" s="29" t="s">
        <v>614</v>
      </c>
      <c r="E1105" s="30" t="s">
        <v>35</v>
      </c>
      <c r="F1105" s="31">
        <v>35.15</v>
      </c>
      <c r="G1105" s="32">
        <v>1</v>
      </c>
      <c r="H1105" s="33">
        <v>35.15</v>
      </c>
      <c r="I1105" s="34">
        <f t="shared" ref="I1105:J1106" si="235">TRUNC((N1105*$O$9),2)</f>
        <v>5.81</v>
      </c>
      <c r="J1105" s="34">
        <f t="shared" si="235"/>
        <v>6.55</v>
      </c>
      <c r="K1105" s="34">
        <f>TRUNC(F1105*($I1105+$J1105),2)</f>
        <v>434.45</v>
      </c>
      <c r="L1105" s="35">
        <f>TRUNC(H1105*($I1105+$J1105),2)</f>
        <v>434.45</v>
      </c>
      <c r="N1105" s="37">
        <v>7.46</v>
      </c>
      <c r="O1105" s="37">
        <v>8.4</v>
      </c>
    </row>
    <row r="1106" spans="1:15" x14ac:dyDescent="0.25">
      <c r="A1106" s="26" t="s">
        <v>1556</v>
      </c>
      <c r="B1106" s="27" t="s">
        <v>31</v>
      </c>
      <c r="C1106" s="28">
        <v>261000</v>
      </c>
      <c r="D1106" s="29" t="s">
        <v>316</v>
      </c>
      <c r="E1106" s="30" t="s">
        <v>35</v>
      </c>
      <c r="F1106" s="31">
        <v>68.3</v>
      </c>
      <c r="G1106" s="32">
        <v>1</v>
      </c>
      <c r="H1106" s="33">
        <v>68.3</v>
      </c>
      <c r="I1106" s="34">
        <f t="shared" si="235"/>
        <v>4.4400000000000004</v>
      </c>
      <c r="J1106" s="34">
        <f t="shared" si="235"/>
        <v>5.83</v>
      </c>
      <c r="K1106" s="34">
        <f>TRUNC(F1106*($I1106+$J1106),2)</f>
        <v>701.44</v>
      </c>
      <c r="L1106" s="35">
        <f>TRUNC(H1106*($I1106+$J1106),2)</f>
        <v>701.44</v>
      </c>
      <c r="N1106" s="37">
        <v>5.7</v>
      </c>
      <c r="O1106" s="37">
        <v>7.48</v>
      </c>
    </row>
    <row r="1107" spans="1:15" x14ac:dyDescent="0.2">
      <c r="A1107" s="11">
        <v>20</v>
      </c>
      <c r="B1107" s="12"/>
      <c r="C1107" s="12"/>
      <c r="D1107" s="13" t="s">
        <v>1557</v>
      </c>
      <c r="E1107" s="14" t="s">
        <v>27</v>
      </c>
      <c r="F1107" s="15">
        <v>1</v>
      </c>
      <c r="G1107" s="16">
        <v>1</v>
      </c>
      <c r="H1107" s="12"/>
      <c r="I1107" s="17"/>
      <c r="J1107" s="17"/>
      <c r="K1107" s="18">
        <f>TRUNC(SUM(K1108,K1115,K1117,K1119,K1121,K1123,K1127,K1130,K1136),2)</f>
        <v>12110.31</v>
      </c>
      <c r="L1107" s="19">
        <f>TRUNC(SUM(L1108,L1115,L1117,L1119,L1121,L1123,L1127,L1130,L1136),2)</f>
        <v>12110.31</v>
      </c>
      <c r="N1107" s="46"/>
      <c r="O1107" s="46"/>
    </row>
    <row r="1108" spans="1:15" x14ac:dyDescent="0.2">
      <c r="A1108" s="20" t="s">
        <v>1558</v>
      </c>
      <c r="B1108" s="21"/>
      <c r="C1108" s="21"/>
      <c r="D1108" s="22" t="s">
        <v>29</v>
      </c>
      <c r="E1108" s="21"/>
      <c r="F1108" s="21"/>
      <c r="G1108" s="21"/>
      <c r="H1108" s="21"/>
      <c r="I1108" s="23"/>
      <c r="J1108" s="23"/>
      <c r="K1108" s="24">
        <f>TRUNC(SUM(K1109:K1114),2)</f>
        <v>348.67</v>
      </c>
      <c r="L1108" s="25">
        <f>TRUNC(SUM(L1109:L1114),2)</f>
        <v>348.67</v>
      </c>
      <c r="N1108" s="46"/>
      <c r="O1108" s="46"/>
    </row>
    <row r="1109" spans="1:15" ht="25.5" x14ac:dyDescent="0.25">
      <c r="A1109" s="26" t="s">
        <v>1559</v>
      </c>
      <c r="B1109" s="27" t="s">
        <v>31</v>
      </c>
      <c r="C1109" s="28">
        <v>20115</v>
      </c>
      <c r="D1109" s="29" t="s">
        <v>1560</v>
      </c>
      <c r="E1109" s="30" t="s">
        <v>35</v>
      </c>
      <c r="F1109" s="31">
        <v>55.37</v>
      </c>
      <c r="G1109" s="32">
        <v>1</v>
      </c>
      <c r="H1109" s="33">
        <v>55.37</v>
      </c>
      <c r="I1109" s="34">
        <f t="shared" ref="I1109:J1114" si="236">TRUNC((N1109*$O$9),2)</f>
        <v>0</v>
      </c>
      <c r="J1109" s="34">
        <f t="shared" si="236"/>
        <v>2.83</v>
      </c>
      <c r="K1109" s="34">
        <f t="shared" ref="K1109:K1114" si="237">TRUNC(F1109*($I1109+$J1109),2)</f>
        <v>156.69</v>
      </c>
      <c r="L1109" s="35">
        <f t="shared" ref="L1109:L1114" si="238">TRUNC(H1109*($I1109+$J1109),2)</f>
        <v>156.69</v>
      </c>
      <c r="N1109" s="37">
        <v>0</v>
      </c>
      <c r="O1109" s="37">
        <v>3.64</v>
      </c>
    </row>
    <row r="1110" spans="1:15" ht="25.5" x14ac:dyDescent="0.25">
      <c r="A1110" s="26" t="s">
        <v>1561</v>
      </c>
      <c r="B1110" s="27" t="s">
        <v>31</v>
      </c>
      <c r="C1110" s="28">
        <v>20121</v>
      </c>
      <c r="D1110" s="29" t="s">
        <v>1488</v>
      </c>
      <c r="E1110" s="30" t="s">
        <v>83</v>
      </c>
      <c r="F1110" s="31">
        <v>1.1000000000000001</v>
      </c>
      <c r="G1110" s="32">
        <v>1</v>
      </c>
      <c r="H1110" s="33">
        <v>1.1000000000000001</v>
      </c>
      <c r="I1110" s="34">
        <f t="shared" si="236"/>
        <v>0</v>
      </c>
      <c r="J1110" s="34">
        <f t="shared" si="236"/>
        <v>118.02</v>
      </c>
      <c r="K1110" s="34">
        <f t="shared" si="237"/>
        <v>129.82</v>
      </c>
      <c r="L1110" s="35">
        <f t="shared" si="238"/>
        <v>129.82</v>
      </c>
      <c r="N1110" s="37">
        <v>0</v>
      </c>
      <c r="O1110" s="37">
        <v>151.32</v>
      </c>
    </row>
    <row r="1111" spans="1:15" ht="38.25" x14ac:dyDescent="0.25">
      <c r="A1111" s="38" t="s">
        <v>1562</v>
      </c>
      <c r="B1111" s="39" t="s">
        <v>31</v>
      </c>
      <c r="C1111" s="40">
        <v>20140</v>
      </c>
      <c r="D1111" s="29" t="s">
        <v>1563</v>
      </c>
      <c r="E1111" s="41" t="s">
        <v>27</v>
      </c>
      <c r="F1111" s="42">
        <v>4</v>
      </c>
      <c r="G1111" s="43">
        <v>1</v>
      </c>
      <c r="H1111" s="44">
        <v>4</v>
      </c>
      <c r="I1111" s="34">
        <f t="shared" si="236"/>
        <v>0</v>
      </c>
      <c r="J1111" s="34">
        <f t="shared" si="236"/>
        <v>3.33</v>
      </c>
      <c r="K1111" s="34">
        <f t="shared" si="237"/>
        <v>13.32</v>
      </c>
      <c r="L1111" s="35">
        <f t="shared" si="238"/>
        <v>13.32</v>
      </c>
      <c r="N1111" s="45">
        <v>0</v>
      </c>
      <c r="O1111" s="45">
        <v>4.28</v>
      </c>
    </row>
    <row r="1112" spans="1:15" x14ac:dyDescent="0.25">
      <c r="A1112" s="26" t="s">
        <v>1564</v>
      </c>
      <c r="B1112" s="27" t="s">
        <v>31</v>
      </c>
      <c r="C1112" s="28">
        <v>20137</v>
      </c>
      <c r="D1112" s="29" t="s">
        <v>1565</v>
      </c>
      <c r="E1112" s="30" t="s">
        <v>27</v>
      </c>
      <c r="F1112" s="31">
        <v>4</v>
      </c>
      <c r="G1112" s="32">
        <v>1</v>
      </c>
      <c r="H1112" s="33">
        <v>4</v>
      </c>
      <c r="I1112" s="34">
        <f t="shared" si="236"/>
        <v>0</v>
      </c>
      <c r="J1112" s="34">
        <f t="shared" si="236"/>
        <v>2.83</v>
      </c>
      <c r="K1112" s="34">
        <f t="shared" si="237"/>
        <v>11.32</v>
      </c>
      <c r="L1112" s="35">
        <f t="shared" si="238"/>
        <v>11.32</v>
      </c>
      <c r="N1112" s="37">
        <v>0</v>
      </c>
      <c r="O1112" s="37">
        <v>3.64</v>
      </c>
    </row>
    <row r="1113" spans="1:15" ht="25.5" x14ac:dyDescent="0.25">
      <c r="A1113" s="26" t="s">
        <v>1566</v>
      </c>
      <c r="B1113" s="27" t="s">
        <v>31</v>
      </c>
      <c r="C1113" s="28">
        <v>20151</v>
      </c>
      <c r="D1113" s="29" t="s">
        <v>1567</v>
      </c>
      <c r="E1113" s="30" t="s">
        <v>35</v>
      </c>
      <c r="F1113" s="31">
        <v>3.04</v>
      </c>
      <c r="G1113" s="32">
        <v>1</v>
      </c>
      <c r="H1113" s="33">
        <v>3.04</v>
      </c>
      <c r="I1113" s="34">
        <f t="shared" si="236"/>
        <v>0</v>
      </c>
      <c r="J1113" s="34">
        <f t="shared" si="236"/>
        <v>5.67</v>
      </c>
      <c r="K1113" s="34">
        <f t="shared" si="237"/>
        <v>17.23</v>
      </c>
      <c r="L1113" s="35">
        <f t="shared" si="238"/>
        <v>17.23</v>
      </c>
      <c r="N1113" s="37">
        <v>0</v>
      </c>
      <c r="O1113" s="37">
        <v>7.28</v>
      </c>
    </row>
    <row r="1114" spans="1:15" x14ac:dyDescent="0.25">
      <c r="A1114" s="26" t="s">
        <v>1568</v>
      </c>
      <c r="B1114" s="27" t="s">
        <v>31</v>
      </c>
      <c r="C1114" s="28">
        <v>20106</v>
      </c>
      <c r="D1114" s="29" t="s">
        <v>1535</v>
      </c>
      <c r="E1114" s="30" t="s">
        <v>35</v>
      </c>
      <c r="F1114" s="31">
        <v>4.4800000000000004</v>
      </c>
      <c r="G1114" s="32">
        <v>1</v>
      </c>
      <c r="H1114" s="33">
        <v>4.4800000000000004</v>
      </c>
      <c r="I1114" s="34">
        <f t="shared" si="236"/>
        <v>0</v>
      </c>
      <c r="J1114" s="34">
        <f t="shared" si="236"/>
        <v>4.53</v>
      </c>
      <c r="K1114" s="34">
        <f t="shared" si="237"/>
        <v>20.29</v>
      </c>
      <c r="L1114" s="35">
        <f t="shared" si="238"/>
        <v>20.29</v>
      </c>
      <c r="N1114" s="37">
        <v>0</v>
      </c>
      <c r="O1114" s="37">
        <v>5.82</v>
      </c>
    </row>
    <row r="1115" spans="1:15" x14ac:dyDescent="0.2">
      <c r="A1115" s="20" t="s">
        <v>1569</v>
      </c>
      <c r="B1115" s="21"/>
      <c r="C1115" s="21"/>
      <c r="D1115" s="22" t="s">
        <v>41</v>
      </c>
      <c r="E1115" s="21"/>
      <c r="F1115" s="21"/>
      <c r="G1115" s="21"/>
      <c r="H1115" s="21"/>
      <c r="I1115" s="23"/>
      <c r="J1115" s="23"/>
      <c r="K1115" s="24">
        <f t="shared" ref="K1115:L1156" si="239">TRUNC(SUM(K1116),2)</f>
        <v>93.07</v>
      </c>
      <c r="L1115" s="25">
        <f t="shared" si="239"/>
        <v>93.07</v>
      </c>
      <c r="N1115" s="46"/>
      <c r="O1115" s="46"/>
    </row>
    <row r="1116" spans="1:15" x14ac:dyDescent="0.25">
      <c r="A1116" s="26" t="s">
        <v>1570</v>
      </c>
      <c r="B1116" s="27" t="s">
        <v>31</v>
      </c>
      <c r="C1116" s="28">
        <v>30101</v>
      </c>
      <c r="D1116" s="29" t="s">
        <v>103</v>
      </c>
      <c r="E1116" s="30" t="s">
        <v>83</v>
      </c>
      <c r="F1116" s="31">
        <v>2.74</v>
      </c>
      <c r="G1116" s="32">
        <v>1</v>
      </c>
      <c r="H1116" s="33">
        <v>2.74</v>
      </c>
      <c r="I1116" s="34">
        <f>TRUNC((N1116*$O$9),2)</f>
        <v>26.97</v>
      </c>
      <c r="J1116" s="34">
        <f>TRUNC((O1116*$O$9),2)</f>
        <v>7</v>
      </c>
      <c r="K1116" s="34">
        <f>TRUNC(F1116*($I1116+$J1116),2)</f>
        <v>93.07</v>
      </c>
      <c r="L1116" s="35">
        <f>TRUNC(H1116*($I1116+$J1116),2)</f>
        <v>93.07</v>
      </c>
      <c r="N1116" s="37">
        <v>34.58</v>
      </c>
      <c r="O1116" s="37">
        <v>8.98</v>
      </c>
    </row>
    <row r="1117" spans="1:15" x14ac:dyDescent="0.2">
      <c r="A1117" s="20" t="s">
        <v>1571</v>
      </c>
      <c r="B1117" s="21"/>
      <c r="C1117" s="21"/>
      <c r="D1117" s="22" t="s">
        <v>255</v>
      </c>
      <c r="E1117" s="21"/>
      <c r="F1117" s="21"/>
      <c r="G1117" s="21"/>
      <c r="H1117" s="21"/>
      <c r="I1117" s="23"/>
      <c r="J1117" s="23"/>
      <c r="K1117" s="24">
        <f t="shared" si="239"/>
        <v>203.33</v>
      </c>
      <c r="L1117" s="25">
        <f t="shared" si="239"/>
        <v>203.33</v>
      </c>
      <c r="N1117" s="46"/>
      <c r="O1117" s="46"/>
    </row>
    <row r="1118" spans="1:15" ht="25.5" x14ac:dyDescent="0.25">
      <c r="A1118" s="26" t="s">
        <v>1572</v>
      </c>
      <c r="B1118" s="27" t="s">
        <v>31</v>
      </c>
      <c r="C1118" s="28">
        <v>100160</v>
      </c>
      <c r="D1118" s="29" t="s">
        <v>259</v>
      </c>
      <c r="E1118" s="30" t="s">
        <v>35</v>
      </c>
      <c r="F1118" s="31">
        <v>5.32</v>
      </c>
      <c r="G1118" s="32">
        <v>1</v>
      </c>
      <c r="H1118" s="33">
        <v>5.32</v>
      </c>
      <c r="I1118" s="34">
        <f>TRUNC((N1118*$O$9),2)</f>
        <v>17.89</v>
      </c>
      <c r="J1118" s="34">
        <f>TRUNC((O1118*$O$9),2)</f>
        <v>20.329999999999998</v>
      </c>
      <c r="K1118" s="34">
        <f>TRUNC(F1118*($I1118+$J1118),2)</f>
        <v>203.33</v>
      </c>
      <c r="L1118" s="35">
        <f>TRUNC(H1118*($I1118+$J1118),2)</f>
        <v>203.33</v>
      </c>
      <c r="N1118" s="37">
        <v>22.94</v>
      </c>
      <c r="O1118" s="37">
        <v>26.07</v>
      </c>
    </row>
    <row r="1119" spans="1:15" x14ac:dyDescent="0.2">
      <c r="A1119" s="20" t="s">
        <v>1573</v>
      </c>
      <c r="B1119" s="21"/>
      <c r="C1119" s="21"/>
      <c r="D1119" s="22" t="s">
        <v>298</v>
      </c>
      <c r="E1119" s="21"/>
      <c r="F1119" s="21"/>
      <c r="G1119" s="21"/>
      <c r="H1119" s="21"/>
      <c r="I1119" s="23"/>
      <c r="J1119" s="23"/>
      <c r="K1119" s="24">
        <f t="shared" si="239"/>
        <v>920.83</v>
      </c>
      <c r="L1119" s="25">
        <f t="shared" si="239"/>
        <v>920.83</v>
      </c>
      <c r="N1119" s="46"/>
      <c r="O1119" s="46"/>
    </row>
    <row r="1120" spans="1:15" ht="25.5" x14ac:dyDescent="0.25">
      <c r="A1120" s="26" t="s">
        <v>1574</v>
      </c>
      <c r="B1120" s="27" t="s">
        <v>31</v>
      </c>
      <c r="C1120" s="28">
        <v>220309</v>
      </c>
      <c r="D1120" s="29" t="s">
        <v>1575</v>
      </c>
      <c r="E1120" s="30" t="s">
        <v>35</v>
      </c>
      <c r="F1120" s="31">
        <v>15.73</v>
      </c>
      <c r="G1120" s="32">
        <v>1</v>
      </c>
      <c r="H1120" s="33">
        <v>15.73</v>
      </c>
      <c r="I1120" s="34">
        <f>TRUNC((N1120*$O$9),2)</f>
        <v>38.04</v>
      </c>
      <c r="J1120" s="34">
        <f>TRUNC((O1120*$O$9),2)</f>
        <v>20.5</v>
      </c>
      <c r="K1120" s="34">
        <f>TRUNC(F1120*($I1120+$J1120),2)</f>
        <v>920.83</v>
      </c>
      <c r="L1120" s="35">
        <f>TRUNC(H1120*($I1120+$J1120),2)</f>
        <v>920.83</v>
      </c>
      <c r="N1120" s="37">
        <v>48.78</v>
      </c>
      <c r="O1120" s="37">
        <v>26.29</v>
      </c>
    </row>
    <row r="1121" spans="1:15" x14ac:dyDescent="0.2">
      <c r="A1121" s="20" t="s">
        <v>1576</v>
      </c>
      <c r="B1121" s="21"/>
      <c r="C1121" s="21"/>
      <c r="D1121" s="22" t="s">
        <v>52</v>
      </c>
      <c r="E1121" s="21"/>
      <c r="F1121" s="21"/>
      <c r="G1121" s="21"/>
      <c r="H1121" s="21"/>
      <c r="I1121" s="23"/>
      <c r="J1121" s="23"/>
      <c r="K1121" s="24">
        <f t="shared" si="239"/>
        <v>626.74</v>
      </c>
      <c r="L1121" s="25">
        <f t="shared" si="239"/>
        <v>626.74</v>
      </c>
      <c r="N1121" s="46"/>
      <c r="O1121" s="46"/>
    </row>
    <row r="1122" spans="1:15" x14ac:dyDescent="0.25">
      <c r="A1122" s="75" t="s">
        <v>1577</v>
      </c>
      <c r="B1122" s="76" t="s">
        <v>31</v>
      </c>
      <c r="C1122" s="77">
        <v>271608</v>
      </c>
      <c r="D1122" s="78" t="s">
        <v>630</v>
      </c>
      <c r="E1122" s="79" t="s">
        <v>35</v>
      </c>
      <c r="F1122" s="80">
        <v>1.64</v>
      </c>
      <c r="G1122" s="81">
        <v>1</v>
      </c>
      <c r="H1122" s="82">
        <v>1.64</v>
      </c>
      <c r="I1122" s="34">
        <f>TRUNC((N1122*$O$9),2)</f>
        <v>344.73</v>
      </c>
      <c r="J1122" s="34">
        <f>TRUNC((O1122*$O$9),2)</f>
        <v>37.43</v>
      </c>
      <c r="K1122" s="34">
        <f>TRUNC(F1122*($I1122+$J1122),2)</f>
        <v>626.74</v>
      </c>
      <c r="L1122" s="35">
        <f>TRUNC(H1122*($I1122+$J1122),2)</f>
        <v>626.74</v>
      </c>
      <c r="N1122" s="37">
        <v>441.97</v>
      </c>
      <c r="O1122" s="37">
        <v>47.99</v>
      </c>
    </row>
    <row r="1123" spans="1:15" x14ac:dyDescent="0.2">
      <c r="A1123" s="20" t="s">
        <v>1578</v>
      </c>
      <c r="B1123" s="21"/>
      <c r="C1123" s="21"/>
      <c r="D1123" s="22" t="s">
        <v>292</v>
      </c>
      <c r="E1123" s="21"/>
      <c r="F1123" s="21"/>
      <c r="G1123" s="21"/>
      <c r="H1123" s="21"/>
      <c r="I1123" s="23"/>
      <c r="J1123" s="23"/>
      <c r="K1123" s="24">
        <f>TRUNC(SUM(K1124:K1126),2)</f>
        <v>5696.73</v>
      </c>
      <c r="L1123" s="25">
        <f>TRUNC(SUM(L1124:L1126),2)</f>
        <v>5696.73</v>
      </c>
      <c r="N1123" s="46"/>
      <c r="O1123" s="46"/>
    </row>
    <row r="1124" spans="1:15" x14ac:dyDescent="0.25">
      <c r="A1124" s="26" t="s">
        <v>1579</v>
      </c>
      <c r="B1124" s="27" t="s">
        <v>31</v>
      </c>
      <c r="C1124" s="28">
        <v>200150</v>
      </c>
      <c r="D1124" s="29" t="s">
        <v>294</v>
      </c>
      <c r="E1124" s="30" t="s">
        <v>35</v>
      </c>
      <c r="F1124" s="31">
        <v>10.64</v>
      </c>
      <c r="G1124" s="32">
        <v>1</v>
      </c>
      <c r="H1124" s="33">
        <v>10.64</v>
      </c>
      <c r="I1124" s="34">
        <f t="shared" ref="I1124:J1126" si="240">TRUNC((N1124*$O$9),2)</f>
        <v>2.69</v>
      </c>
      <c r="J1124" s="34">
        <f t="shared" si="240"/>
        <v>0.89</v>
      </c>
      <c r="K1124" s="34">
        <f>TRUNC(F1124*($I1124+$J1124),2)</f>
        <v>38.090000000000003</v>
      </c>
      <c r="L1124" s="35">
        <f>TRUNC(H1124*($I1124+$J1124),2)</f>
        <v>38.090000000000003</v>
      </c>
      <c r="N1124" s="37">
        <v>3.46</v>
      </c>
      <c r="O1124" s="37">
        <v>1.1499999999999999</v>
      </c>
    </row>
    <row r="1125" spans="1:15" x14ac:dyDescent="0.25">
      <c r="A1125" s="26" t="s">
        <v>1580</v>
      </c>
      <c r="B1125" s="27" t="s">
        <v>31</v>
      </c>
      <c r="C1125" s="28">
        <v>200201</v>
      </c>
      <c r="D1125" s="29" t="s">
        <v>592</v>
      </c>
      <c r="E1125" s="30" t="s">
        <v>35</v>
      </c>
      <c r="F1125" s="31">
        <v>10.64</v>
      </c>
      <c r="G1125" s="32">
        <v>1</v>
      </c>
      <c r="H1125" s="33">
        <v>10.64</v>
      </c>
      <c r="I1125" s="34">
        <f t="shared" si="240"/>
        <v>7.55</v>
      </c>
      <c r="J1125" s="34">
        <f t="shared" si="240"/>
        <v>10.1</v>
      </c>
      <c r="K1125" s="34">
        <f>TRUNC(F1125*($I1125+$J1125),2)</f>
        <v>187.79</v>
      </c>
      <c r="L1125" s="35">
        <f>TRUNC(H1125*($I1125+$J1125),2)</f>
        <v>187.79</v>
      </c>
      <c r="N1125" s="37">
        <v>9.68</v>
      </c>
      <c r="O1125" s="37">
        <v>12.95</v>
      </c>
    </row>
    <row r="1126" spans="1:15" x14ac:dyDescent="0.25">
      <c r="A1126" s="26" t="s">
        <v>1581</v>
      </c>
      <c r="B1126" s="27" t="s">
        <v>31</v>
      </c>
      <c r="C1126" s="28">
        <v>201302</v>
      </c>
      <c r="D1126" s="29" t="s">
        <v>785</v>
      </c>
      <c r="E1126" s="30" t="s">
        <v>35</v>
      </c>
      <c r="F1126" s="31">
        <v>84.78</v>
      </c>
      <c r="G1126" s="32">
        <v>1</v>
      </c>
      <c r="H1126" s="33">
        <v>84.78</v>
      </c>
      <c r="I1126" s="34">
        <f t="shared" si="240"/>
        <v>45.84</v>
      </c>
      <c r="J1126" s="34">
        <f t="shared" si="240"/>
        <v>18.690000000000001</v>
      </c>
      <c r="K1126" s="34">
        <f>TRUNC(F1126*($I1126+$J1126),2)</f>
        <v>5470.85</v>
      </c>
      <c r="L1126" s="35">
        <f>TRUNC(H1126*($I1126+$J1126),2)</f>
        <v>5470.85</v>
      </c>
      <c r="N1126" s="37">
        <v>58.77</v>
      </c>
      <c r="O1126" s="37">
        <v>23.97</v>
      </c>
    </row>
    <row r="1127" spans="1:15" x14ac:dyDescent="0.2">
      <c r="A1127" s="20" t="s">
        <v>1582</v>
      </c>
      <c r="B1127" s="21"/>
      <c r="C1127" s="21"/>
      <c r="D1127" s="22" t="s">
        <v>285</v>
      </c>
      <c r="E1127" s="21"/>
      <c r="F1127" s="21"/>
      <c r="G1127" s="21"/>
      <c r="H1127" s="21"/>
      <c r="I1127" s="23"/>
      <c r="J1127" s="23"/>
      <c r="K1127" s="24">
        <f>TRUNC(SUM(K1128:K1129),2)</f>
        <v>2483.44</v>
      </c>
      <c r="L1127" s="25">
        <f>TRUNC(SUM(L1128:L1129),2)</f>
        <v>2483.44</v>
      </c>
      <c r="N1127" s="46"/>
      <c r="O1127" s="46"/>
    </row>
    <row r="1128" spans="1:15" x14ac:dyDescent="0.25">
      <c r="A1128" s="26" t="s">
        <v>1583</v>
      </c>
      <c r="B1128" s="27" t="s">
        <v>31</v>
      </c>
      <c r="C1128" s="28">
        <v>180509</v>
      </c>
      <c r="D1128" s="29" t="s">
        <v>1320</v>
      </c>
      <c r="E1128" s="30" t="s">
        <v>35</v>
      </c>
      <c r="F1128" s="31">
        <v>4.4800000000000004</v>
      </c>
      <c r="G1128" s="32">
        <v>1</v>
      </c>
      <c r="H1128" s="33">
        <v>4.4800000000000004</v>
      </c>
      <c r="I1128" s="34">
        <f t="shared" ref="I1128:J1129" si="241">TRUNC((N1128*$O$9),2)</f>
        <v>354.76</v>
      </c>
      <c r="J1128" s="34">
        <f t="shared" si="241"/>
        <v>33.28</v>
      </c>
      <c r="K1128" s="34">
        <f>TRUNC(F1128*($I1128+$J1128),2)</f>
        <v>1738.41</v>
      </c>
      <c r="L1128" s="35">
        <f>TRUNC(H1128*($I1128+$J1128),2)</f>
        <v>1738.41</v>
      </c>
      <c r="N1128" s="37">
        <v>454.83</v>
      </c>
      <c r="O1128" s="37">
        <v>42.67</v>
      </c>
    </row>
    <row r="1129" spans="1:15" x14ac:dyDescent="0.25">
      <c r="A1129" s="26" t="s">
        <v>1584</v>
      </c>
      <c r="B1129" s="27" t="s">
        <v>31</v>
      </c>
      <c r="C1129" s="28">
        <v>180509</v>
      </c>
      <c r="D1129" s="29" t="s">
        <v>1320</v>
      </c>
      <c r="E1129" s="30" t="s">
        <v>35</v>
      </c>
      <c r="F1129" s="31">
        <v>1.92</v>
      </c>
      <c r="G1129" s="32">
        <v>1</v>
      </c>
      <c r="H1129" s="33">
        <v>1.92</v>
      </c>
      <c r="I1129" s="34">
        <f t="shared" si="241"/>
        <v>354.76</v>
      </c>
      <c r="J1129" s="34">
        <f t="shared" si="241"/>
        <v>33.28</v>
      </c>
      <c r="K1129" s="34">
        <f>TRUNC(F1129*($I1129+$J1129),2)</f>
        <v>745.03</v>
      </c>
      <c r="L1129" s="35">
        <f>TRUNC(H1129*($I1129+$J1129),2)</f>
        <v>745.03</v>
      </c>
      <c r="N1129" s="37">
        <v>454.83</v>
      </c>
      <c r="O1129" s="37">
        <v>42.67</v>
      </c>
    </row>
    <row r="1130" spans="1:15" x14ac:dyDescent="0.2">
      <c r="A1130" s="20" t="s">
        <v>1585</v>
      </c>
      <c r="B1130" s="21"/>
      <c r="C1130" s="21"/>
      <c r="D1130" s="22" t="s">
        <v>312</v>
      </c>
      <c r="E1130" s="21"/>
      <c r="F1130" s="21"/>
      <c r="G1130" s="21"/>
      <c r="H1130" s="21"/>
      <c r="I1130" s="23"/>
      <c r="J1130" s="23"/>
      <c r="K1130" s="24">
        <f>TRUNC(SUM(K1131:K1135),2)</f>
        <v>757.32</v>
      </c>
      <c r="L1130" s="25">
        <f>TRUNC(SUM(L1131:L1135),2)</f>
        <v>757.32</v>
      </c>
      <c r="N1130" s="46"/>
      <c r="O1130" s="46"/>
    </row>
    <row r="1131" spans="1:15" x14ac:dyDescent="0.25">
      <c r="A1131" s="26" t="s">
        <v>1586</v>
      </c>
      <c r="B1131" s="27" t="s">
        <v>31</v>
      </c>
      <c r="C1131" s="28">
        <v>260104</v>
      </c>
      <c r="D1131" s="29" t="s">
        <v>1587</v>
      </c>
      <c r="E1131" s="30" t="s">
        <v>35</v>
      </c>
      <c r="F1131" s="31">
        <v>16.350000000000001</v>
      </c>
      <c r="G1131" s="32">
        <v>1</v>
      </c>
      <c r="H1131" s="33">
        <v>16.350000000000001</v>
      </c>
      <c r="I1131" s="34">
        <f t="shared" ref="I1131:J1135" si="242">TRUNC((N1131*$O$9),2)</f>
        <v>0</v>
      </c>
      <c r="J1131" s="34">
        <f t="shared" si="242"/>
        <v>3.89</v>
      </c>
      <c r="K1131" s="34">
        <f>TRUNC(F1131*($I1131+$J1131),2)</f>
        <v>63.6</v>
      </c>
      <c r="L1131" s="35">
        <f>TRUNC(H1131*($I1131+$J1131),2)</f>
        <v>63.6</v>
      </c>
      <c r="N1131" s="37">
        <v>0</v>
      </c>
      <c r="O1131" s="37">
        <v>4.99</v>
      </c>
    </row>
    <row r="1132" spans="1:15" x14ac:dyDescent="0.25">
      <c r="A1132" s="26" t="s">
        <v>1588</v>
      </c>
      <c r="B1132" s="27" t="s">
        <v>31</v>
      </c>
      <c r="C1132" s="28">
        <v>260104</v>
      </c>
      <c r="D1132" s="29" t="s">
        <v>1587</v>
      </c>
      <c r="E1132" s="30" t="s">
        <v>35</v>
      </c>
      <c r="F1132" s="31">
        <v>15.01</v>
      </c>
      <c r="G1132" s="32">
        <v>1</v>
      </c>
      <c r="H1132" s="33">
        <v>15.01</v>
      </c>
      <c r="I1132" s="34">
        <f t="shared" si="242"/>
        <v>0</v>
      </c>
      <c r="J1132" s="34">
        <f t="shared" si="242"/>
        <v>3.89</v>
      </c>
      <c r="K1132" s="34">
        <f>TRUNC(F1132*($I1132+$J1132),2)</f>
        <v>58.38</v>
      </c>
      <c r="L1132" s="35">
        <f>TRUNC(H1132*($I1132+$J1132),2)</f>
        <v>58.38</v>
      </c>
      <c r="N1132" s="37">
        <v>0</v>
      </c>
      <c r="O1132" s="37">
        <v>4.99</v>
      </c>
    </row>
    <row r="1133" spans="1:15" x14ac:dyDescent="0.25">
      <c r="A1133" s="26" t="s">
        <v>1589</v>
      </c>
      <c r="B1133" s="27" t="s">
        <v>31</v>
      </c>
      <c r="C1133" s="28">
        <v>261602</v>
      </c>
      <c r="D1133" s="29" t="s">
        <v>825</v>
      </c>
      <c r="E1133" s="30" t="s">
        <v>35</v>
      </c>
      <c r="F1133" s="31">
        <v>19.2</v>
      </c>
      <c r="G1133" s="32">
        <v>1</v>
      </c>
      <c r="H1133" s="33">
        <v>19.2</v>
      </c>
      <c r="I1133" s="34">
        <f t="shared" si="242"/>
        <v>8.4700000000000006</v>
      </c>
      <c r="J1133" s="34">
        <f t="shared" si="242"/>
        <v>10.92</v>
      </c>
      <c r="K1133" s="34">
        <f>TRUNC(F1133*($I1133+$J1133),2)</f>
        <v>372.28</v>
      </c>
      <c r="L1133" s="35">
        <f>TRUNC(H1133*($I1133+$J1133),2)</f>
        <v>372.28</v>
      </c>
      <c r="N1133" s="37">
        <v>10.87</v>
      </c>
      <c r="O1133" s="37">
        <v>14.01</v>
      </c>
    </row>
    <row r="1134" spans="1:15" x14ac:dyDescent="0.25">
      <c r="A1134" s="26" t="s">
        <v>1590</v>
      </c>
      <c r="B1134" s="27" t="s">
        <v>31</v>
      </c>
      <c r="C1134" s="28">
        <v>261300</v>
      </c>
      <c r="D1134" s="29" t="s">
        <v>612</v>
      </c>
      <c r="E1134" s="30" t="s">
        <v>35</v>
      </c>
      <c r="F1134" s="31">
        <v>16.350000000000001</v>
      </c>
      <c r="G1134" s="32">
        <v>1</v>
      </c>
      <c r="H1134" s="33">
        <v>16.350000000000001</v>
      </c>
      <c r="I1134" s="34">
        <f t="shared" si="242"/>
        <v>1.59</v>
      </c>
      <c r="J1134" s="34">
        <f t="shared" si="242"/>
        <v>7.13</v>
      </c>
      <c r="K1134" s="34">
        <f>TRUNC(F1134*($I1134+$J1134),2)</f>
        <v>142.57</v>
      </c>
      <c r="L1134" s="35">
        <f>TRUNC(H1134*($I1134+$J1134),2)</f>
        <v>142.57</v>
      </c>
      <c r="N1134" s="37">
        <v>2.0499999999999998</v>
      </c>
      <c r="O1134" s="37">
        <v>9.15</v>
      </c>
    </row>
    <row r="1135" spans="1:15" x14ac:dyDescent="0.25">
      <c r="A1135" s="26" t="s">
        <v>1591</v>
      </c>
      <c r="B1135" s="27" t="s">
        <v>31</v>
      </c>
      <c r="C1135" s="28">
        <v>261307</v>
      </c>
      <c r="D1135" s="29" t="s">
        <v>817</v>
      </c>
      <c r="E1135" s="30" t="s">
        <v>35</v>
      </c>
      <c r="F1135" s="31">
        <v>16.350000000000001</v>
      </c>
      <c r="G1135" s="32">
        <v>1</v>
      </c>
      <c r="H1135" s="33">
        <v>16.350000000000001</v>
      </c>
      <c r="I1135" s="34">
        <f t="shared" si="242"/>
        <v>3.19</v>
      </c>
      <c r="J1135" s="34">
        <f t="shared" si="242"/>
        <v>4.18</v>
      </c>
      <c r="K1135" s="34">
        <f>TRUNC(F1135*($I1135+$J1135),2)</f>
        <v>120.49</v>
      </c>
      <c r="L1135" s="35">
        <f>TRUNC(H1135*($I1135+$J1135),2)</f>
        <v>120.49</v>
      </c>
      <c r="N1135" s="37">
        <v>4.0999999999999996</v>
      </c>
      <c r="O1135" s="37">
        <v>5.36</v>
      </c>
    </row>
    <row r="1136" spans="1:15" x14ac:dyDescent="0.2">
      <c r="A1136" s="20" t="s">
        <v>1592</v>
      </c>
      <c r="B1136" s="21"/>
      <c r="C1136" s="21"/>
      <c r="D1136" s="22" t="s">
        <v>787</v>
      </c>
      <c r="E1136" s="21"/>
      <c r="F1136" s="21"/>
      <c r="G1136" s="21"/>
      <c r="H1136" s="21"/>
      <c r="I1136" s="23"/>
      <c r="J1136" s="23"/>
      <c r="K1136" s="24">
        <f t="shared" si="239"/>
        <v>980.18</v>
      </c>
      <c r="L1136" s="25">
        <f t="shared" si="239"/>
        <v>980.18</v>
      </c>
      <c r="N1136" s="46"/>
      <c r="O1136" s="46"/>
    </row>
    <row r="1137" spans="1:15" x14ac:dyDescent="0.25">
      <c r="A1137" s="26" t="s">
        <v>1593</v>
      </c>
      <c r="B1137" s="27" t="s">
        <v>31</v>
      </c>
      <c r="C1137" s="28">
        <v>210499</v>
      </c>
      <c r="D1137" s="29" t="s">
        <v>1332</v>
      </c>
      <c r="E1137" s="30" t="s">
        <v>35</v>
      </c>
      <c r="F1137" s="31">
        <v>16.350000000000001</v>
      </c>
      <c r="G1137" s="32">
        <v>1</v>
      </c>
      <c r="H1137" s="33">
        <v>16.350000000000001</v>
      </c>
      <c r="I1137" s="34">
        <f>TRUNC((N1137*$O$9),2)</f>
        <v>50.54</v>
      </c>
      <c r="J1137" s="34">
        <f>TRUNC((O1137*$O$9),2)</f>
        <v>9.41</v>
      </c>
      <c r="K1137" s="34">
        <f>TRUNC(F1137*($I1137+$J1137),2)</f>
        <v>980.18</v>
      </c>
      <c r="L1137" s="35">
        <f>TRUNC(H1137*($I1137+$J1137),2)</f>
        <v>980.18</v>
      </c>
      <c r="N1137" s="37">
        <v>64.8</v>
      </c>
      <c r="O1137" s="37">
        <v>12.07</v>
      </c>
    </row>
    <row r="1138" spans="1:15" x14ac:dyDescent="0.2">
      <c r="A1138" s="11">
        <v>21</v>
      </c>
      <c r="B1138" s="12"/>
      <c r="C1138" s="12"/>
      <c r="D1138" s="13" t="s">
        <v>1594</v>
      </c>
      <c r="E1138" s="14" t="s">
        <v>27</v>
      </c>
      <c r="F1138" s="15">
        <v>1</v>
      </c>
      <c r="G1138" s="16">
        <v>1</v>
      </c>
      <c r="H1138" s="12"/>
      <c r="I1138" s="17"/>
      <c r="J1138" s="17"/>
      <c r="K1138" s="18">
        <f>TRUNC(SUM(K1139,K1141,K1143,K1147,K1149,K1151),2)</f>
        <v>67374.62</v>
      </c>
      <c r="L1138" s="19">
        <f>TRUNC(SUM(L1139,L1141,L1143,L1147,L1149,L1151),2)</f>
        <v>67374.62</v>
      </c>
      <c r="N1138" s="46"/>
      <c r="O1138" s="46"/>
    </row>
    <row r="1139" spans="1:15" x14ac:dyDescent="0.2">
      <c r="A1139" s="20" t="s">
        <v>1595</v>
      </c>
      <c r="B1139" s="21"/>
      <c r="C1139" s="21"/>
      <c r="D1139" s="22" t="s">
        <v>29</v>
      </c>
      <c r="E1139" s="21"/>
      <c r="F1139" s="21"/>
      <c r="G1139" s="21"/>
      <c r="H1139" s="21"/>
      <c r="I1139" s="23"/>
      <c r="J1139" s="23"/>
      <c r="K1139" s="24">
        <f t="shared" si="239"/>
        <v>1589.72</v>
      </c>
      <c r="L1139" s="25">
        <f t="shared" si="239"/>
        <v>1589.72</v>
      </c>
      <c r="N1139" s="46"/>
      <c r="O1139" s="46"/>
    </row>
    <row r="1140" spans="1:15" ht="25.5" x14ac:dyDescent="0.25">
      <c r="A1140" s="26" t="s">
        <v>1596</v>
      </c>
      <c r="B1140" s="27" t="s">
        <v>31</v>
      </c>
      <c r="C1140" s="28">
        <v>20121</v>
      </c>
      <c r="D1140" s="29" t="s">
        <v>1488</v>
      </c>
      <c r="E1140" s="30" t="s">
        <v>83</v>
      </c>
      <c r="F1140" s="31">
        <v>13.47</v>
      </c>
      <c r="G1140" s="32">
        <v>1</v>
      </c>
      <c r="H1140" s="33">
        <v>13.47</v>
      </c>
      <c r="I1140" s="34">
        <f>TRUNC((N1140*$O$9),2)</f>
        <v>0</v>
      </c>
      <c r="J1140" s="34">
        <f>TRUNC((O1140*$O$9),2)</f>
        <v>118.02</v>
      </c>
      <c r="K1140" s="34">
        <f>TRUNC(F1140*($I1140+$J1140),2)</f>
        <v>1589.72</v>
      </c>
      <c r="L1140" s="35">
        <f>TRUNC(H1140*($I1140+$J1140),2)</f>
        <v>1589.72</v>
      </c>
      <c r="N1140" s="37">
        <v>0</v>
      </c>
      <c r="O1140" s="37">
        <v>151.32</v>
      </c>
    </row>
    <row r="1141" spans="1:15" x14ac:dyDescent="0.2">
      <c r="A1141" s="20" t="s">
        <v>1597</v>
      </c>
      <c r="B1141" s="21"/>
      <c r="C1141" s="21"/>
      <c r="D1141" s="22" t="s">
        <v>41</v>
      </c>
      <c r="E1141" s="21"/>
      <c r="F1141" s="21"/>
      <c r="G1141" s="21"/>
      <c r="H1141" s="21"/>
      <c r="I1141" s="23"/>
      <c r="J1141" s="23"/>
      <c r="K1141" s="24">
        <f t="shared" si="239"/>
        <v>457.57</v>
      </c>
      <c r="L1141" s="25">
        <f t="shared" si="239"/>
        <v>457.57</v>
      </c>
      <c r="N1141" s="46"/>
      <c r="O1141" s="46"/>
    </row>
    <row r="1142" spans="1:15" x14ac:dyDescent="0.25">
      <c r="A1142" s="26" t="s">
        <v>1598</v>
      </c>
      <c r="B1142" s="27" t="s">
        <v>31</v>
      </c>
      <c r="C1142" s="28">
        <v>30101</v>
      </c>
      <c r="D1142" s="29" t="s">
        <v>103</v>
      </c>
      <c r="E1142" s="30" t="s">
        <v>83</v>
      </c>
      <c r="F1142" s="31">
        <v>13.47</v>
      </c>
      <c r="G1142" s="32">
        <v>1</v>
      </c>
      <c r="H1142" s="33">
        <v>13.47</v>
      </c>
      <c r="I1142" s="34">
        <f>TRUNC((N1142*$O$9),2)</f>
        <v>26.97</v>
      </c>
      <c r="J1142" s="34">
        <f>TRUNC((O1142*$O$9),2)</f>
        <v>7</v>
      </c>
      <c r="K1142" s="34">
        <f>TRUNC(F1142*($I1142+$J1142),2)</f>
        <v>457.57</v>
      </c>
      <c r="L1142" s="35">
        <f>TRUNC(H1142*($I1142+$J1142),2)</f>
        <v>457.57</v>
      </c>
      <c r="N1142" s="37">
        <v>34.58</v>
      </c>
      <c r="O1142" s="37">
        <v>8.98</v>
      </c>
    </row>
    <row r="1143" spans="1:15" x14ac:dyDescent="0.2">
      <c r="A1143" s="20" t="s">
        <v>1599</v>
      </c>
      <c r="B1143" s="21"/>
      <c r="C1143" s="21"/>
      <c r="D1143" s="22" t="s">
        <v>80</v>
      </c>
      <c r="E1143" s="21"/>
      <c r="F1143" s="21"/>
      <c r="G1143" s="21"/>
      <c r="H1143" s="21"/>
      <c r="I1143" s="23"/>
      <c r="J1143" s="23"/>
      <c r="K1143" s="24">
        <f>TRUNC(SUM(K1144:K1146),2)</f>
        <v>1210.78</v>
      </c>
      <c r="L1143" s="25">
        <f>TRUNC(SUM(L1144:L1146),2)</f>
        <v>1210.78</v>
      </c>
      <c r="N1143" s="46"/>
      <c r="O1143" s="46"/>
    </row>
    <row r="1144" spans="1:15" x14ac:dyDescent="0.25">
      <c r="A1144" s="26" t="s">
        <v>1600</v>
      </c>
      <c r="B1144" s="27" t="s">
        <v>31</v>
      </c>
      <c r="C1144" s="28">
        <v>41004</v>
      </c>
      <c r="D1144" s="29" t="s">
        <v>82</v>
      </c>
      <c r="E1144" s="30" t="s">
        <v>83</v>
      </c>
      <c r="F1144" s="31">
        <v>93.21</v>
      </c>
      <c r="G1144" s="32">
        <v>1</v>
      </c>
      <c r="H1144" s="33">
        <v>93.21</v>
      </c>
      <c r="I1144" s="34">
        <f t="shared" ref="I1144:J1146" si="243">TRUNC((N1144*$O$9),2)</f>
        <v>1.45</v>
      </c>
      <c r="J1144" s="34">
        <f t="shared" si="243"/>
        <v>0</v>
      </c>
      <c r="K1144" s="34">
        <f>TRUNC(F1144*($I1144+$J1144),2)</f>
        <v>135.15</v>
      </c>
      <c r="L1144" s="35">
        <f>TRUNC(H1144*($I1144+$J1144),2)</f>
        <v>135.15</v>
      </c>
      <c r="N1144" s="37">
        <v>1.87</v>
      </c>
      <c r="O1144" s="37">
        <v>0</v>
      </c>
    </row>
    <row r="1145" spans="1:15" x14ac:dyDescent="0.25">
      <c r="A1145" s="26" t="s">
        <v>1601</v>
      </c>
      <c r="B1145" s="27" t="s">
        <v>31</v>
      </c>
      <c r="C1145" s="28">
        <v>41005</v>
      </c>
      <c r="D1145" s="29" t="s">
        <v>85</v>
      </c>
      <c r="E1145" s="30" t="s">
        <v>83</v>
      </c>
      <c r="F1145" s="31">
        <v>93.21</v>
      </c>
      <c r="G1145" s="32">
        <v>1</v>
      </c>
      <c r="H1145" s="33">
        <v>93.21</v>
      </c>
      <c r="I1145" s="34">
        <f t="shared" si="243"/>
        <v>1.0900000000000001</v>
      </c>
      <c r="J1145" s="34">
        <f t="shared" si="243"/>
        <v>0</v>
      </c>
      <c r="K1145" s="34">
        <f>TRUNC(F1145*($I1145+$J1145),2)</f>
        <v>101.59</v>
      </c>
      <c r="L1145" s="35">
        <f>TRUNC(H1145*($I1145+$J1145),2)</f>
        <v>101.59</v>
      </c>
      <c r="N1145" s="37">
        <v>1.4</v>
      </c>
      <c r="O1145" s="37">
        <v>0</v>
      </c>
    </row>
    <row r="1146" spans="1:15" x14ac:dyDescent="0.25">
      <c r="A1146" s="26" t="s">
        <v>1602</v>
      </c>
      <c r="B1146" s="27" t="s">
        <v>31</v>
      </c>
      <c r="C1146" s="28">
        <v>41006</v>
      </c>
      <c r="D1146" s="29" t="s">
        <v>89</v>
      </c>
      <c r="E1146" s="30" t="s">
        <v>90</v>
      </c>
      <c r="F1146" s="31">
        <v>466.05</v>
      </c>
      <c r="G1146" s="32">
        <v>1</v>
      </c>
      <c r="H1146" s="33">
        <v>466.05</v>
      </c>
      <c r="I1146" s="34">
        <f t="shared" si="243"/>
        <v>2.09</v>
      </c>
      <c r="J1146" s="34">
        <f t="shared" si="243"/>
        <v>0</v>
      </c>
      <c r="K1146" s="34">
        <f>TRUNC(F1146*($I1146+$J1146),2)</f>
        <v>974.04</v>
      </c>
      <c r="L1146" s="35">
        <f>TRUNC(H1146*($I1146+$J1146),2)</f>
        <v>974.04</v>
      </c>
      <c r="N1146" s="37">
        <v>2.68</v>
      </c>
      <c r="O1146" s="37">
        <v>0</v>
      </c>
    </row>
    <row r="1147" spans="1:15" x14ac:dyDescent="0.2">
      <c r="A1147" s="20" t="s">
        <v>1603</v>
      </c>
      <c r="B1147" s="21"/>
      <c r="C1147" s="21"/>
      <c r="D1147" s="22" t="s">
        <v>298</v>
      </c>
      <c r="E1147" s="21"/>
      <c r="F1147" s="21"/>
      <c r="G1147" s="21"/>
      <c r="H1147" s="21"/>
      <c r="I1147" s="23"/>
      <c r="J1147" s="23"/>
      <c r="K1147" s="24">
        <f>TRUNC(SUM(K1148),2)</f>
        <v>30682.31</v>
      </c>
      <c r="L1147" s="25">
        <f>TRUNC(SUM(L1148),2)</f>
        <v>30682.31</v>
      </c>
      <c r="N1147" s="46"/>
      <c r="O1147" s="46"/>
    </row>
    <row r="1148" spans="1:15" x14ac:dyDescent="0.25">
      <c r="A1148" s="26" t="s">
        <v>1604</v>
      </c>
      <c r="B1148" s="27" t="s">
        <v>31</v>
      </c>
      <c r="C1148" s="28">
        <v>220102</v>
      </c>
      <c r="D1148" s="29" t="s">
        <v>306</v>
      </c>
      <c r="E1148" s="30" t="s">
        <v>35</v>
      </c>
      <c r="F1148" s="47">
        <v>1126.3699999999999</v>
      </c>
      <c r="G1148" s="32">
        <v>1</v>
      </c>
      <c r="H1148" s="48">
        <v>1126.3699999999999</v>
      </c>
      <c r="I1148" s="34">
        <f>TRUNC((N1148*$O$9),2)</f>
        <v>17.93</v>
      </c>
      <c r="J1148" s="34">
        <f>TRUNC((O1148*$O$9),2)</f>
        <v>9.31</v>
      </c>
      <c r="K1148" s="34">
        <f>TRUNC(F1148*($I1148+$J1148),2)</f>
        <v>30682.31</v>
      </c>
      <c r="L1148" s="35">
        <f>TRUNC(H1148*($I1148+$J1148),2)</f>
        <v>30682.31</v>
      </c>
      <c r="N1148" s="37">
        <v>22.99</v>
      </c>
      <c r="O1148" s="37">
        <v>11.94</v>
      </c>
    </row>
    <row r="1149" spans="1:15" x14ac:dyDescent="0.2">
      <c r="A1149" s="20" t="s">
        <v>1605</v>
      </c>
      <c r="B1149" s="21"/>
      <c r="C1149" s="21"/>
      <c r="D1149" s="22" t="s">
        <v>52</v>
      </c>
      <c r="E1149" s="21"/>
      <c r="F1149" s="21"/>
      <c r="G1149" s="21"/>
      <c r="H1149" s="21"/>
      <c r="I1149" s="23"/>
      <c r="J1149" s="23"/>
      <c r="K1149" s="24">
        <f t="shared" si="239"/>
        <v>22429.61</v>
      </c>
      <c r="L1149" s="25">
        <f t="shared" si="239"/>
        <v>22429.61</v>
      </c>
      <c r="N1149" s="46"/>
      <c r="O1149" s="46"/>
    </row>
    <row r="1150" spans="1:15" ht="25.5" x14ac:dyDescent="0.25">
      <c r="A1150" s="26" t="s">
        <v>1606</v>
      </c>
      <c r="B1150" s="27" t="s">
        <v>129</v>
      </c>
      <c r="C1150" s="28">
        <v>103946</v>
      </c>
      <c r="D1150" s="29" t="s">
        <v>1607</v>
      </c>
      <c r="E1150" s="30" t="s">
        <v>35</v>
      </c>
      <c r="F1150" s="47">
        <v>1483.44</v>
      </c>
      <c r="G1150" s="32">
        <v>1</v>
      </c>
      <c r="H1150" s="48">
        <v>1483.44</v>
      </c>
      <c r="I1150" s="34">
        <f>TRUNC((N1150*$O$9),2)</f>
        <v>12.99</v>
      </c>
      <c r="J1150" s="34">
        <f>TRUNC((O1150*$O$9),2)</f>
        <v>2.13</v>
      </c>
      <c r="K1150" s="34">
        <f>TRUNC(F1150*($I1150+$J1150),2)</f>
        <v>22429.61</v>
      </c>
      <c r="L1150" s="35">
        <f>TRUNC(H1150*($I1150+$J1150),2)</f>
        <v>22429.61</v>
      </c>
      <c r="N1150" s="37">
        <v>16.66</v>
      </c>
      <c r="O1150" s="37">
        <v>2.74</v>
      </c>
    </row>
    <row r="1151" spans="1:15" x14ac:dyDescent="0.2">
      <c r="A1151" s="20" t="s">
        <v>1608</v>
      </c>
      <c r="B1151" s="21"/>
      <c r="C1151" s="21"/>
      <c r="D1151" s="22" t="s">
        <v>312</v>
      </c>
      <c r="E1151" s="21"/>
      <c r="F1151" s="21"/>
      <c r="G1151" s="21"/>
      <c r="H1151" s="21"/>
      <c r="I1151" s="23"/>
      <c r="J1151" s="23"/>
      <c r="K1151" s="24">
        <f t="shared" si="239"/>
        <v>11004.63</v>
      </c>
      <c r="L1151" s="25">
        <f t="shared" si="239"/>
        <v>11004.63</v>
      </c>
      <c r="N1151" s="46"/>
      <c r="O1151" s="46"/>
    </row>
    <row r="1152" spans="1:15" x14ac:dyDescent="0.25">
      <c r="A1152" s="26" t="s">
        <v>1609</v>
      </c>
      <c r="B1152" s="27" t="s">
        <v>31</v>
      </c>
      <c r="C1152" s="28">
        <v>261703</v>
      </c>
      <c r="D1152" s="29" t="s">
        <v>333</v>
      </c>
      <c r="E1152" s="30" t="s">
        <v>35</v>
      </c>
      <c r="F1152" s="47">
        <v>1126.3699999999999</v>
      </c>
      <c r="G1152" s="32">
        <v>1</v>
      </c>
      <c r="H1152" s="48">
        <v>1126.3699999999999</v>
      </c>
      <c r="I1152" s="34">
        <f>TRUNC((N1152*$O$9),2)</f>
        <v>3.22</v>
      </c>
      <c r="J1152" s="34">
        <f>TRUNC((O1152*$O$9),2)</f>
        <v>6.55</v>
      </c>
      <c r="K1152" s="34">
        <f>TRUNC(F1152*($I1152+$J1152),2)</f>
        <v>11004.63</v>
      </c>
      <c r="L1152" s="35">
        <f>TRUNC(H1152*($I1152+$J1152),2)</f>
        <v>11004.63</v>
      </c>
      <c r="N1152" s="37">
        <v>4.13</v>
      </c>
      <c r="O1152" s="37">
        <v>8.4</v>
      </c>
    </row>
    <row r="1153" spans="1:15" x14ac:dyDescent="0.2">
      <c r="A1153" s="11">
        <v>22</v>
      </c>
      <c r="B1153" s="12"/>
      <c r="C1153" s="12"/>
      <c r="D1153" s="13" t="s">
        <v>1610</v>
      </c>
      <c r="E1153" s="14" t="s">
        <v>27</v>
      </c>
      <c r="F1153" s="15">
        <v>1</v>
      </c>
      <c r="G1153" s="16">
        <v>1</v>
      </c>
      <c r="H1153" s="12"/>
      <c r="I1153" s="17"/>
      <c r="J1153" s="17"/>
      <c r="K1153" s="18">
        <f>TRUNC(SUM(K1154,K1156,K1158),2)</f>
        <v>2545.0700000000002</v>
      </c>
      <c r="L1153" s="19">
        <f>TRUNC(SUM(L1154,L1156,L1158),2)</f>
        <v>2545.0700000000002</v>
      </c>
      <c r="N1153" s="46"/>
      <c r="O1153" s="46"/>
    </row>
    <row r="1154" spans="1:15" x14ac:dyDescent="0.2">
      <c r="A1154" s="20" t="s">
        <v>1611</v>
      </c>
      <c r="B1154" s="21"/>
      <c r="C1154" s="21"/>
      <c r="D1154" s="22" t="s">
        <v>29</v>
      </c>
      <c r="E1154" s="21"/>
      <c r="F1154" s="21"/>
      <c r="G1154" s="21"/>
      <c r="H1154" s="21"/>
      <c r="I1154" s="23"/>
      <c r="J1154" s="23"/>
      <c r="K1154" s="24">
        <f t="shared" si="239"/>
        <v>158.13999999999999</v>
      </c>
      <c r="L1154" s="25">
        <f t="shared" si="239"/>
        <v>158.13999999999999</v>
      </c>
      <c r="N1154" s="46"/>
      <c r="O1154" s="46"/>
    </row>
    <row r="1155" spans="1:15" ht="25.5" x14ac:dyDescent="0.25">
      <c r="A1155" s="26" t="s">
        <v>1612</v>
      </c>
      <c r="B1155" s="27" t="s">
        <v>31</v>
      </c>
      <c r="C1155" s="28">
        <v>20121</v>
      </c>
      <c r="D1155" s="29" t="s">
        <v>1488</v>
      </c>
      <c r="E1155" s="30" t="s">
        <v>83</v>
      </c>
      <c r="F1155" s="31">
        <v>1.34</v>
      </c>
      <c r="G1155" s="32">
        <v>1</v>
      </c>
      <c r="H1155" s="33">
        <v>1.34</v>
      </c>
      <c r="I1155" s="34">
        <f>TRUNC((N1155*$O$9),2)</f>
        <v>0</v>
      </c>
      <c r="J1155" s="34">
        <f>TRUNC((O1155*$O$9),2)</f>
        <v>118.02</v>
      </c>
      <c r="K1155" s="34">
        <f>TRUNC(F1155*($I1155+$J1155),2)</f>
        <v>158.13999999999999</v>
      </c>
      <c r="L1155" s="35">
        <f>TRUNC(H1155*($I1155+$J1155),2)</f>
        <v>158.13999999999999</v>
      </c>
      <c r="N1155" s="37">
        <v>0</v>
      </c>
      <c r="O1155" s="37">
        <v>151.32</v>
      </c>
    </row>
    <row r="1156" spans="1:15" x14ac:dyDescent="0.2">
      <c r="A1156" s="20" t="s">
        <v>1613</v>
      </c>
      <c r="B1156" s="21"/>
      <c r="C1156" s="21"/>
      <c r="D1156" s="22" t="s">
        <v>41</v>
      </c>
      <c r="E1156" s="21"/>
      <c r="F1156" s="21"/>
      <c r="G1156" s="21"/>
      <c r="H1156" s="21"/>
      <c r="I1156" s="23"/>
      <c r="J1156" s="23"/>
      <c r="K1156" s="24">
        <f t="shared" si="239"/>
        <v>45.51</v>
      </c>
      <c r="L1156" s="25">
        <f t="shared" si="239"/>
        <v>45.51</v>
      </c>
      <c r="N1156" s="46"/>
      <c r="O1156" s="46"/>
    </row>
    <row r="1157" spans="1:15" x14ac:dyDescent="0.25">
      <c r="A1157" s="26" t="s">
        <v>1614</v>
      </c>
      <c r="B1157" s="27" t="s">
        <v>31</v>
      </c>
      <c r="C1157" s="28">
        <v>30101</v>
      </c>
      <c r="D1157" s="29" t="s">
        <v>103</v>
      </c>
      <c r="E1157" s="30" t="s">
        <v>83</v>
      </c>
      <c r="F1157" s="31">
        <v>1.34</v>
      </c>
      <c r="G1157" s="32">
        <v>1</v>
      </c>
      <c r="H1157" s="33">
        <v>1.34</v>
      </c>
      <c r="I1157" s="34">
        <f>TRUNC((N1157*$O$9),2)</f>
        <v>26.97</v>
      </c>
      <c r="J1157" s="34">
        <f>TRUNC((O1157*$O$9),2)</f>
        <v>7</v>
      </c>
      <c r="K1157" s="34">
        <f>TRUNC(F1157*($I1157+$J1157),2)</f>
        <v>45.51</v>
      </c>
      <c r="L1157" s="35">
        <f>TRUNC(H1157*($I1157+$J1157),2)</f>
        <v>45.51</v>
      </c>
      <c r="N1157" s="37">
        <v>34.58</v>
      </c>
      <c r="O1157" s="37">
        <v>8.98</v>
      </c>
    </row>
    <row r="1158" spans="1:15" x14ac:dyDescent="0.2">
      <c r="A1158" s="20" t="s">
        <v>1615</v>
      </c>
      <c r="B1158" s="21"/>
      <c r="C1158" s="21"/>
      <c r="D1158" s="22" t="s">
        <v>298</v>
      </c>
      <c r="E1158" s="21"/>
      <c r="F1158" s="21"/>
      <c r="G1158" s="21"/>
      <c r="H1158" s="21"/>
      <c r="I1158" s="23"/>
      <c r="J1158" s="23"/>
      <c r="K1158" s="24">
        <f>TRUNC(SUM(K1159:K1161),2)</f>
        <v>2341.42</v>
      </c>
      <c r="L1158" s="25">
        <f>TRUNC(SUM(L1159:L1161),2)</f>
        <v>2341.42</v>
      </c>
      <c r="N1158" s="46"/>
      <c r="O1158" s="46"/>
    </row>
    <row r="1159" spans="1:15" ht="25.5" x14ac:dyDescent="0.25">
      <c r="A1159" s="26" t="s">
        <v>1616</v>
      </c>
      <c r="B1159" s="27" t="s">
        <v>31</v>
      </c>
      <c r="C1159" s="28">
        <v>221101</v>
      </c>
      <c r="D1159" s="29" t="s">
        <v>600</v>
      </c>
      <c r="E1159" s="30" t="s">
        <v>35</v>
      </c>
      <c r="F1159" s="31">
        <v>23.23</v>
      </c>
      <c r="G1159" s="32">
        <v>1</v>
      </c>
      <c r="H1159" s="33">
        <v>23.23</v>
      </c>
      <c r="I1159" s="34">
        <f t="shared" ref="I1159:J1161" si="244">TRUNC((N1159*$O$9),2)</f>
        <v>54.17</v>
      </c>
      <c r="J1159" s="34">
        <f t="shared" si="244"/>
        <v>13.33</v>
      </c>
      <c r="K1159" s="34">
        <f>TRUNC(F1159*($I1159+$J1159),2)</f>
        <v>1568.02</v>
      </c>
      <c r="L1159" s="35">
        <f>TRUNC(H1159*($I1159+$J1159),2)</f>
        <v>1568.02</v>
      </c>
      <c r="N1159" s="37">
        <v>69.45</v>
      </c>
      <c r="O1159" s="37">
        <v>17.100000000000001</v>
      </c>
    </row>
    <row r="1160" spans="1:15" x14ac:dyDescent="0.25">
      <c r="A1160" s="26" t="s">
        <v>1617</v>
      </c>
      <c r="B1160" s="27" t="s">
        <v>31</v>
      </c>
      <c r="C1160" s="28">
        <v>221102</v>
      </c>
      <c r="D1160" s="29" t="s">
        <v>602</v>
      </c>
      <c r="E1160" s="30" t="s">
        <v>50</v>
      </c>
      <c r="F1160" s="31">
        <v>8.5299999999999994</v>
      </c>
      <c r="G1160" s="32">
        <v>1</v>
      </c>
      <c r="H1160" s="33">
        <v>8.5299999999999994</v>
      </c>
      <c r="I1160" s="34">
        <f t="shared" si="244"/>
        <v>14.43</v>
      </c>
      <c r="J1160" s="34">
        <f t="shared" si="244"/>
        <v>0</v>
      </c>
      <c r="K1160" s="34">
        <f>TRUNC(F1160*($I1160+$J1160),2)</f>
        <v>123.08</v>
      </c>
      <c r="L1160" s="35">
        <f>TRUNC(H1160*($I1160+$J1160),2)</f>
        <v>123.08</v>
      </c>
      <c r="N1160" s="37">
        <v>18.5</v>
      </c>
      <c r="O1160" s="37">
        <v>0</v>
      </c>
    </row>
    <row r="1161" spans="1:15" x14ac:dyDescent="0.25">
      <c r="A1161" s="26" t="s">
        <v>1618</v>
      </c>
      <c r="B1161" s="27" t="s">
        <v>31</v>
      </c>
      <c r="C1161" s="28">
        <v>221104</v>
      </c>
      <c r="D1161" s="29" t="s">
        <v>604</v>
      </c>
      <c r="E1161" s="30" t="s">
        <v>35</v>
      </c>
      <c r="F1161" s="31">
        <v>23.83</v>
      </c>
      <c r="G1161" s="32">
        <v>1</v>
      </c>
      <c r="H1161" s="33">
        <v>23.83</v>
      </c>
      <c r="I1161" s="34">
        <f t="shared" si="244"/>
        <v>27.29</v>
      </c>
      <c r="J1161" s="34">
        <f t="shared" si="244"/>
        <v>0</v>
      </c>
      <c r="K1161" s="34">
        <f>TRUNC(F1161*($I1161+$J1161),2)</f>
        <v>650.32000000000005</v>
      </c>
      <c r="L1161" s="35">
        <f>TRUNC(H1161*($I1161+$J1161),2)</f>
        <v>650.32000000000005</v>
      </c>
      <c r="N1161" s="37">
        <v>34.99</v>
      </c>
      <c r="O1161" s="37">
        <v>0</v>
      </c>
    </row>
    <row r="1162" spans="1:15" x14ac:dyDescent="0.2">
      <c r="A1162" s="11">
        <v>23</v>
      </c>
      <c r="B1162" s="12"/>
      <c r="C1162" s="12"/>
      <c r="D1162" s="13" t="s">
        <v>1619</v>
      </c>
      <c r="E1162" s="14" t="s">
        <v>27</v>
      </c>
      <c r="F1162" s="15">
        <v>1</v>
      </c>
      <c r="G1162" s="16">
        <v>1</v>
      </c>
      <c r="H1162" s="12"/>
      <c r="I1162" s="17"/>
      <c r="J1162" s="17"/>
      <c r="K1162" s="18">
        <f>TRUNC(SUM(K1163,K1166),2)</f>
        <v>1091.0899999999999</v>
      </c>
      <c r="L1162" s="19">
        <f>TRUNC(SUM(L1163,L1166),2)</f>
        <v>1091.0899999999999</v>
      </c>
      <c r="N1162" s="46"/>
      <c r="O1162" s="46"/>
    </row>
    <row r="1163" spans="1:15" x14ac:dyDescent="0.2">
      <c r="A1163" s="20" t="s">
        <v>1620</v>
      </c>
      <c r="B1163" s="21"/>
      <c r="C1163" s="21"/>
      <c r="D1163" s="22" t="s">
        <v>29</v>
      </c>
      <c r="E1163" s="21"/>
      <c r="F1163" s="21"/>
      <c r="G1163" s="21"/>
      <c r="H1163" s="21"/>
      <c r="I1163" s="23"/>
      <c r="J1163" s="23"/>
      <c r="K1163" s="24">
        <f t="shared" ref="K1163:L1221" si="245">TRUNC(SUM(K1164),2)</f>
        <v>91.72</v>
      </c>
      <c r="L1163" s="25">
        <f t="shared" si="245"/>
        <v>91.72</v>
      </c>
      <c r="N1163" s="46"/>
      <c r="O1163" s="46"/>
    </row>
    <row r="1164" spans="1:15" ht="13.5" x14ac:dyDescent="0.2">
      <c r="A1164" s="49" t="s">
        <v>1621</v>
      </c>
      <c r="B1164" s="50"/>
      <c r="C1164" s="50"/>
      <c r="D1164" s="51" t="s">
        <v>1622</v>
      </c>
      <c r="E1164" s="50"/>
      <c r="F1164" s="50"/>
      <c r="G1164" s="50"/>
      <c r="H1164" s="50"/>
      <c r="I1164" s="52"/>
      <c r="J1164" s="52"/>
      <c r="K1164" s="53">
        <f t="shared" si="245"/>
        <v>91.72</v>
      </c>
      <c r="L1164" s="54">
        <f t="shared" si="245"/>
        <v>91.72</v>
      </c>
      <c r="N1164" s="46"/>
      <c r="O1164" s="46"/>
    </row>
    <row r="1165" spans="1:15" ht="25.5" x14ac:dyDescent="0.25">
      <c r="A1165" s="26" t="s">
        <v>1623</v>
      </c>
      <c r="B1165" s="27" t="s">
        <v>31</v>
      </c>
      <c r="C1165" s="28">
        <v>20155</v>
      </c>
      <c r="D1165" s="29" t="s">
        <v>1512</v>
      </c>
      <c r="E1165" s="30" t="s">
        <v>35</v>
      </c>
      <c r="F1165" s="31">
        <v>19.27</v>
      </c>
      <c r="G1165" s="32">
        <v>1</v>
      </c>
      <c r="H1165" s="33">
        <v>19.27</v>
      </c>
      <c r="I1165" s="34">
        <f>TRUNC((N1165*$O$9),2)</f>
        <v>0</v>
      </c>
      <c r="J1165" s="34">
        <f>TRUNC((O1165*$O$9),2)</f>
        <v>4.76</v>
      </c>
      <c r="K1165" s="34">
        <f>TRUNC(F1165*($I1165+$J1165),2)</f>
        <v>91.72</v>
      </c>
      <c r="L1165" s="35">
        <f>TRUNC(H1165*($I1165+$J1165),2)</f>
        <v>91.72</v>
      </c>
      <c r="N1165" s="37">
        <v>0</v>
      </c>
      <c r="O1165" s="37">
        <v>6.11</v>
      </c>
    </row>
    <row r="1166" spans="1:15" x14ac:dyDescent="0.2">
      <c r="A1166" s="20" t="s">
        <v>1624</v>
      </c>
      <c r="B1166" s="21"/>
      <c r="C1166" s="21"/>
      <c r="D1166" s="22" t="s">
        <v>52</v>
      </c>
      <c r="E1166" s="21"/>
      <c r="F1166" s="21"/>
      <c r="G1166" s="21"/>
      <c r="H1166" s="21"/>
      <c r="I1166" s="23"/>
      <c r="J1166" s="23"/>
      <c r="K1166" s="24">
        <f t="shared" si="245"/>
        <v>999.37</v>
      </c>
      <c r="L1166" s="25">
        <f t="shared" si="245"/>
        <v>999.37</v>
      </c>
      <c r="N1166" s="46"/>
      <c r="O1166" s="46"/>
    </row>
    <row r="1167" spans="1:15" ht="38.25" x14ac:dyDescent="0.25">
      <c r="A1167" s="38" t="s">
        <v>1625</v>
      </c>
      <c r="B1167" s="39" t="s">
        <v>129</v>
      </c>
      <c r="C1167" s="40">
        <v>101203</v>
      </c>
      <c r="D1167" s="29" t="s">
        <v>1626</v>
      </c>
      <c r="E1167" s="41" t="s">
        <v>50</v>
      </c>
      <c r="F1167" s="42">
        <v>32.5</v>
      </c>
      <c r="G1167" s="43">
        <v>1</v>
      </c>
      <c r="H1167" s="44">
        <v>32.5</v>
      </c>
      <c r="I1167" s="34">
        <f>TRUNC((N1167*$O$9),2)</f>
        <v>16.45</v>
      </c>
      <c r="J1167" s="34">
        <f>TRUNC((O1167*$O$9),2)</f>
        <v>14.3</v>
      </c>
      <c r="K1167" s="34">
        <f>TRUNC(F1167*($I1167+$J1167),2)</f>
        <v>999.37</v>
      </c>
      <c r="L1167" s="35">
        <f>TRUNC(H1167*($I1167+$J1167),2)</f>
        <v>999.37</v>
      </c>
      <c r="N1167" s="45">
        <v>21.09</v>
      </c>
      <c r="O1167" s="45">
        <v>18.34</v>
      </c>
    </row>
    <row r="1168" spans="1:15" x14ac:dyDescent="0.2">
      <c r="A1168" s="11">
        <v>24</v>
      </c>
      <c r="B1168" s="12"/>
      <c r="C1168" s="12"/>
      <c r="D1168" s="13" t="s">
        <v>1627</v>
      </c>
      <c r="E1168" s="14" t="s">
        <v>27</v>
      </c>
      <c r="F1168" s="15">
        <v>1</v>
      </c>
      <c r="G1168" s="16">
        <v>1</v>
      </c>
      <c r="H1168" s="12"/>
      <c r="I1168" s="17"/>
      <c r="J1168" s="17"/>
      <c r="K1168" s="18">
        <f>TRUNC(SUM(K1169,K1173,K1175,K1178,K1182),2)</f>
        <v>13043.94</v>
      </c>
      <c r="L1168" s="19">
        <f>TRUNC(SUM(L1169,L1173,L1175,L1178,L1182),2)</f>
        <v>13043.94</v>
      </c>
      <c r="N1168" s="46"/>
      <c r="O1168" s="46"/>
    </row>
    <row r="1169" spans="1:15" x14ac:dyDescent="0.2">
      <c r="A1169" s="20" t="s">
        <v>1628</v>
      </c>
      <c r="B1169" s="21"/>
      <c r="C1169" s="21"/>
      <c r="D1169" s="22" t="s">
        <v>47</v>
      </c>
      <c r="E1169" s="21"/>
      <c r="F1169" s="21"/>
      <c r="G1169" s="21"/>
      <c r="H1169" s="21"/>
      <c r="I1169" s="23"/>
      <c r="J1169" s="23"/>
      <c r="K1169" s="24">
        <f>TRUNC(SUM(K1170:K1172),2)</f>
        <v>1488.44</v>
      </c>
      <c r="L1169" s="25">
        <f>TRUNC(SUM(L1170:L1172),2)</f>
        <v>1488.44</v>
      </c>
      <c r="N1169" s="46"/>
      <c r="O1169" s="46"/>
    </row>
    <row r="1170" spans="1:15" x14ac:dyDescent="0.25">
      <c r="A1170" s="26" t="s">
        <v>1629</v>
      </c>
      <c r="B1170" s="27" t="s">
        <v>227</v>
      </c>
      <c r="C1170" s="56" t="s">
        <v>1630</v>
      </c>
      <c r="D1170" s="29" t="s">
        <v>1631</v>
      </c>
      <c r="E1170" s="30" t="s">
        <v>50</v>
      </c>
      <c r="F1170" s="31">
        <v>12</v>
      </c>
      <c r="G1170" s="32">
        <v>1</v>
      </c>
      <c r="H1170" s="33">
        <v>12</v>
      </c>
      <c r="I1170" s="34">
        <f t="shared" ref="I1170:J1172" si="246">TRUNC((N1170*$O$9),2)</f>
        <v>34.74</v>
      </c>
      <c r="J1170" s="34">
        <f t="shared" si="246"/>
        <v>36.93</v>
      </c>
      <c r="K1170" s="34">
        <f>TRUNC(F1170*($I1170+$J1170),2)</f>
        <v>860.04</v>
      </c>
      <c r="L1170" s="35">
        <f>TRUNC(H1170*($I1170+$J1170),2)</f>
        <v>860.04</v>
      </c>
      <c r="N1170" s="37">
        <v>44.54</v>
      </c>
      <c r="O1170" s="37">
        <v>47.35</v>
      </c>
    </row>
    <row r="1171" spans="1:15" x14ac:dyDescent="0.25">
      <c r="A1171" s="26" t="s">
        <v>1632</v>
      </c>
      <c r="B1171" s="27" t="s">
        <v>31</v>
      </c>
      <c r="C1171" s="28">
        <v>52005</v>
      </c>
      <c r="D1171" s="29" t="s">
        <v>150</v>
      </c>
      <c r="E1171" s="30" t="s">
        <v>131</v>
      </c>
      <c r="F1171" s="31">
        <v>44</v>
      </c>
      <c r="G1171" s="32">
        <v>1</v>
      </c>
      <c r="H1171" s="33">
        <v>44</v>
      </c>
      <c r="I1171" s="34">
        <f t="shared" si="246"/>
        <v>7.51</v>
      </c>
      <c r="J1171" s="34">
        <f t="shared" si="246"/>
        <v>2.19</v>
      </c>
      <c r="K1171" s="34">
        <f>TRUNC(F1171*($I1171+$J1171),2)</f>
        <v>426.8</v>
      </c>
      <c r="L1171" s="35">
        <f>TRUNC(H1171*($I1171+$J1171),2)</f>
        <v>426.8</v>
      </c>
      <c r="N1171" s="37">
        <v>9.6300000000000008</v>
      </c>
      <c r="O1171" s="37">
        <v>2.82</v>
      </c>
    </row>
    <row r="1172" spans="1:15" x14ac:dyDescent="0.25">
      <c r="A1172" s="26" t="s">
        <v>1633</v>
      </c>
      <c r="B1172" s="27" t="s">
        <v>31</v>
      </c>
      <c r="C1172" s="28">
        <v>52014</v>
      </c>
      <c r="D1172" s="29" t="s">
        <v>133</v>
      </c>
      <c r="E1172" s="30" t="s">
        <v>131</v>
      </c>
      <c r="F1172" s="31">
        <v>16</v>
      </c>
      <c r="G1172" s="32">
        <v>1</v>
      </c>
      <c r="H1172" s="33">
        <v>16</v>
      </c>
      <c r="I1172" s="34">
        <f t="shared" si="246"/>
        <v>10.67</v>
      </c>
      <c r="J1172" s="34">
        <f t="shared" si="246"/>
        <v>1.93</v>
      </c>
      <c r="K1172" s="34">
        <f>TRUNC(F1172*($I1172+$J1172),2)</f>
        <v>201.6</v>
      </c>
      <c r="L1172" s="35">
        <f>TRUNC(H1172*($I1172+$J1172),2)</f>
        <v>201.6</v>
      </c>
      <c r="N1172" s="37">
        <v>13.68</v>
      </c>
      <c r="O1172" s="37">
        <v>2.48</v>
      </c>
    </row>
    <row r="1173" spans="1:15" x14ac:dyDescent="0.2">
      <c r="A1173" s="20" t="s">
        <v>1634</v>
      </c>
      <c r="B1173" s="21"/>
      <c r="C1173" s="21"/>
      <c r="D1173" s="22" t="s">
        <v>277</v>
      </c>
      <c r="E1173" s="21"/>
      <c r="F1173" s="21"/>
      <c r="G1173" s="21"/>
      <c r="H1173" s="21"/>
      <c r="I1173" s="23"/>
      <c r="J1173" s="23"/>
      <c r="K1173" s="24">
        <f t="shared" si="245"/>
        <v>5298.15</v>
      </c>
      <c r="L1173" s="25">
        <f t="shared" si="245"/>
        <v>5298.15</v>
      </c>
      <c r="N1173" s="46"/>
      <c r="O1173" s="46"/>
    </row>
    <row r="1174" spans="1:15" ht="38.25" x14ac:dyDescent="0.25">
      <c r="A1174" s="26" t="s">
        <v>1635</v>
      </c>
      <c r="B1174" s="39" t="s">
        <v>129</v>
      </c>
      <c r="C1174" s="40">
        <v>100775</v>
      </c>
      <c r="D1174" s="29" t="s">
        <v>579</v>
      </c>
      <c r="E1174" s="30" t="s">
        <v>131</v>
      </c>
      <c r="F1174" s="31">
        <v>422.5</v>
      </c>
      <c r="G1174" s="32">
        <v>1</v>
      </c>
      <c r="H1174" s="33">
        <v>422.5</v>
      </c>
      <c r="I1174" s="34">
        <f>TRUNC((N1174*$O$9),2)</f>
        <v>11.93</v>
      </c>
      <c r="J1174" s="34">
        <f>TRUNC((O1174*$O$9),2)</f>
        <v>0.61</v>
      </c>
      <c r="K1174" s="34">
        <f>TRUNC(F1174*($I1174+$J1174),2)</f>
        <v>5298.15</v>
      </c>
      <c r="L1174" s="35">
        <f>TRUNC(H1174*($I1174+$J1174),2)</f>
        <v>5298.15</v>
      </c>
      <c r="N1174" s="37">
        <v>15.3</v>
      </c>
      <c r="O1174" s="37">
        <v>0.79</v>
      </c>
    </row>
    <row r="1175" spans="1:15" x14ac:dyDescent="0.2">
      <c r="A1175" s="20" t="s">
        <v>1636</v>
      </c>
      <c r="B1175" s="21"/>
      <c r="C1175" s="21"/>
      <c r="D1175" s="22" t="s">
        <v>281</v>
      </c>
      <c r="E1175" s="21"/>
      <c r="F1175" s="21"/>
      <c r="G1175" s="21"/>
      <c r="H1175" s="21"/>
      <c r="I1175" s="23"/>
      <c r="J1175" s="23"/>
      <c r="K1175" s="24">
        <f>TRUNC(SUM(K1176:K1177),2)</f>
        <v>2216.06</v>
      </c>
      <c r="L1175" s="25">
        <f>TRUNC(SUM(L1176:L1177),2)</f>
        <v>2216.06</v>
      </c>
      <c r="N1175" s="46"/>
      <c r="O1175" s="46"/>
    </row>
    <row r="1176" spans="1:15" ht="25.5" x14ac:dyDescent="0.25">
      <c r="A1176" s="26" t="s">
        <v>1637</v>
      </c>
      <c r="B1176" s="27" t="s">
        <v>31</v>
      </c>
      <c r="C1176" s="28">
        <v>160969</v>
      </c>
      <c r="D1176" s="29" t="s">
        <v>1638</v>
      </c>
      <c r="E1176" s="30" t="s">
        <v>35</v>
      </c>
      <c r="F1176" s="31">
        <v>33.119999999999997</v>
      </c>
      <c r="G1176" s="32">
        <v>1</v>
      </c>
      <c r="H1176" s="33">
        <v>33.119999999999997</v>
      </c>
      <c r="I1176" s="34">
        <f t="shared" ref="I1176:J1177" si="247">TRUNC((N1176*$O$9),2)</f>
        <v>51.67</v>
      </c>
      <c r="J1176" s="34">
        <f t="shared" si="247"/>
        <v>4.41</v>
      </c>
      <c r="K1176" s="34">
        <f>TRUNC(F1176*($I1176+$J1176),2)</f>
        <v>1857.36</v>
      </c>
      <c r="L1176" s="35">
        <f>TRUNC(H1176*($I1176+$J1176),2)</f>
        <v>1857.36</v>
      </c>
      <c r="N1176" s="37">
        <v>66.25</v>
      </c>
      <c r="O1176" s="37">
        <v>5.66</v>
      </c>
    </row>
    <row r="1177" spans="1:15" x14ac:dyDescent="0.25">
      <c r="A1177" s="26" t="s">
        <v>1639</v>
      </c>
      <c r="B1177" s="27" t="s">
        <v>31</v>
      </c>
      <c r="C1177" s="28">
        <v>160601</v>
      </c>
      <c r="D1177" s="29" t="s">
        <v>1419</v>
      </c>
      <c r="E1177" s="30" t="s">
        <v>50</v>
      </c>
      <c r="F1177" s="31">
        <v>7.2</v>
      </c>
      <c r="G1177" s="32">
        <v>1</v>
      </c>
      <c r="H1177" s="33">
        <v>7.2</v>
      </c>
      <c r="I1177" s="34">
        <f t="shared" si="247"/>
        <v>23.76</v>
      </c>
      <c r="J1177" s="34">
        <f t="shared" si="247"/>
        <v>26.06</v>
      </c>
      <c r="K1177" s="34">
        <f>TRUNC(F1177*($I1177+$J1177),2)</f>
        <v>358.7</v>
      </c>
      <c r="L1177" s="35">
        <f>TRUNC(H1177*($I1177+$J1177),2)</f>
        <v>358.7</v>
      </c>
      <c r="N1177" s="37">
        <v>30.47</v>
      </c>
      <c r="O1177" s="37">
        <v>33.42</v>
      </c>
    </row>
    <row r="1178" spans="1:15" x14ac:dyDescent="0.2">
      <c r="A1178" s="20" t="s">
        <v>1640</v>
      </c>
      <c r="B1178" s="21"/>
      <c r="C1178" s="21"/>
      <c r="D1178" s="22" t="s">
        <v>298</v>
      </c>
      <c r="E1178" s="21"/>
      <c r="F1178" s="21"/>
      <c r="G1178" s="21"/>
      <c r="H1178" s="21"/>
      <c r="I1178" s="23"/>
      <c r="J1178" s="23"/>
      <c r="K1178" s="24">
        <f>TRUNC(SUM(K1179:K1181),2)</f>
        <v>3673.99</v>
      </c>
      <c r="L1178" s="25">
        <f>TRUNC(SUM(L1179:L1181),2)</f>
        <v>3673.99</v>
      </c>
      <c r="N1178" s="46"/>
      <c r="O1178" s="46"/>
    </row>
    <row r="1179" spans="1:15" x14ac:dyDescent="0.25">
      <c r="A1179" s="26" t="s">
        <v>1641</v>
      </c>
      <c r="B1179" s="27" t="s">
        <v>31</v>
      </c>
      <c r="C1179" s="28">
        <v>220101</v>
      </c>
      <c r="D1179" s="29" t="s">
        <v>598</v>
      </c>
      <c r="E1179" s="30" t="s">
        <v>35</v>
      </c>
      <c r="F1179" s="31">
        <v>29.61</v>
      </c>
      <c r="G1179" s="32">
        <v>1</v>
      </c>
      <c r="H1179" s="33">
        <v>29.61</v>
      </c>
      <c r="I1179" s="34">
        <f t="shared" ref="I1179:J1181" si="248">TRUNC((N1179*$O$9),2)</f>
        <v>21.24</v>
      </c>
      <c r="J1179" s="34">
        <f t="shared" si="248"/>
        <v>8.0500000000000007</v>
      </c>
      <c r="K1179" s="34">
        <f>TRUNC(F1179*($I1179+$J1179),2)</f>
        <v>867.27</v>
      </c>
      <c r="L1179" s="35">
        <f>TRUNC(H1179*($I1179+$J1179),2)</f>
        <v>867.27</v>
      </c>
      <c r="N1179" s="37">
        <v>27.24</v>
      </c>
      <c r="O1179" s="37">
        <v>10.33</v>
      </c>
    </row>
    <row r="1180" spans="1:15" ht="25.5" x14ac:dyDescent="0.25">
      <c r="A1180" s="26" t="s">
        <v>1642</v>
      </c>
      <c r="B1180" s="27" t="s">
        <v>31</v>
      </c>
      <c r="C1180" s="28">
        <v>221101</v>
      </c>
      <c r="D1180" s="29" t="s">
        <v>600</v>
      </c>
      <c r="E1180" s="30" t="s">
        <v>35</v>
      </c>
      <c r="F1180" s="31">
        <v>29.61</v>
      </c>
      <c r="G1180" s="32">
        <v>1</v>
      </c>
      <c r="H1180" s="33">
        <v>29.61</v>
      </c>
      <c r="I1180" s="34">
        <f t="shared" si="248"/>
        <v>54.17</v>
      </c>
      <c r="J1180" s="34">
        <f t="shared" si="248"/>
        <v>13.33</v>
      </c>
      <c r="K1180" s="34">
        <f>TRUNC(F1180*($I1180+$J1180),2)</f>
        <v>1998.67</v>
      </c>
      <c r="L1180" s="35">
        <f>TRUNC(H1180*($I1180+$J1180),2)</f>
        <v>1998.67</v>
      </c>
      <c r="N1180" s="37">
        <v>69.45</v>
      </c>
      <c r="O1180" s="37">
        <v>17.100000000000001</v>
      </c>
    </row>
    <row r="1181" spans="1:15" x14ac:dyDescent="0.25">
      <c r="A1181" s="26" t="s">
        <v>1643</v>
      </c>
      <c r="B1181" s="27" t="s">
        <v>31</v>
      </c>
      <c r="C1181" s="28">
        <v>221104</v>
      </c>
      <c r="D1181" s="29" t="s">
        <v>604</v>
      </c>
      <c r="E1181" s="30" t="s">
        <v>35</v>
      </c>
      <c r="F1181" s="31">
        <v>29.61</v>
      </c>
      <c r="G1181" s="32">
        <v>1</v>
      </c>
      <c r="H1181" s="33">
        <v>29.61</v>
      </c>
      <c r="I1181" s="34">
        <f t="shared" si="248"/>
        <v>27.29</v>
      </c>
      <c r="J1181" s="34">
        <f t="shared" si="248"/>
        <v>0</v>
      </c>
      <c r="K1181" s="34">
        <f>TRUNC(F1181*($I1181+$J1181),2)</f>
        <v>808.05</v>
      </c>
      <c r="L1181" s="35">
        <f>TRUNC(H1181*($I1181+$J1181),2)</f>
        <v>808.05</v>
      </c>
      <c r="N1181" s="37">
        <v>34.99</v>
      </c>
      <c r="O1181" s="37">
        <v>0</v>
      </c>
    </row>
    <row r="1182" spans="1:15" x14ac:dyDescent="0.2">
      <c r="A1182" s="20" t="s">
        <v>1644</v>
      </c>
      <c r="B1182" s="21"/>
      <c r="C1182" s="21"/>
      <c r="D1182" s="22" t="s">
        <v>312</v>
      </c>
      <c r="E1182" s="21"/>
      <c r="F1182" s="21"/>
      <c r="G1182" s="21"/>
      <c r="H1182" s="21"/>
      <c r="I1182" s="23"/>
      <c r="J1182" s="23"/>
      <c r="K1182" s="24">
        <f t="shared" si="245"/>
        <v>367.3</v>
      </c>
      <c r="L1182" s="25">
        <f t="shared" si="245"/>
        <v>367.3</v>
      </c>
      <c r="N1182" s="46"/>
      <c r="O1182" s="46"/>
    </row>
    <row r="1183" spans="1:15" x14ac:dyDescent="0.25">
      <c r="A1183" s="26" t="s">
        <v>1645</v>
      </c>
      <c r="B1183" s="27" t="s">
        <v>31</v>
      </c>
      <c r="C1183" s="28">
        <v>261609</v>
      </c>
      <c r="D1183" s="29" t="s">
        <v>320</v>
      </c>
      <c r="E1183" s="30" t="s">
        <v>35</v>
      </c>
      <c r="F1183" s="31">
        <v>33.119999999999997</v>
      </c>
      <c r="G1183" s="32">
        <v>1</v>
      </c>
      <c r="H1183" s="33">
        <v>33.119999999999997</v>
      </c>
      <c r="I1183" s="34">
        <f>TRUNC((N1183*$O$9),2)</f>
        <v>8.19</v>
      </c>
      <c r="J1183" s="34">
        <f>TRUNC((O1183*$O$9),2)</f>
        <v>2.9</v>
      </c>
      <c r="K1183" s="34">
        <f>TRUNC(F1183*($I1183+$J1183),2)</f>
        <v>367.3</v>
      </c>
      <c r="L1183" s="35">
        <f>TRUNC(H1183*($I1183+$J1183),2)</f>
        <v>367.3</v>
      </c>
      <c r="N1183" s="37">
        <v>10.51</v>
      </c>
      <c r="O1183" s="37">
        <v>3.72</v>
      </c>
    </row>
    <row r="1184" spans="1:15" x14ac:dyDescent="0.2">
      <c r="A1184" s="11">
        <v>25</v>
      </c>
      <c r="B1184" s="12"/>
      <c r="C1184" s="12"/>
      <c r="D1184" s="13" t="s">
        <v>1646</v>
      </c>
      <c r="E1184" s="14" t="s">
        <v>27</v>
      </c>
      <c r="F1184" s="15">
        <v>1</v>
      </c>
      <c r="G1184" s="16">
        <v>1</v>
      </c>
      <c r="H1184" s="12"/>
      <c r="I1184" s="17"/>
      <c r="J1184" s="17"/>
      <c r="K1184" s="18">
        <f>TRUNC(SUM(K1185,K1194,K1197,K1200,K1204),2)</f>
        <v>26038.53</v>
      </c>
      <c r="L1184" s="19">
        <f>TRUNC(SUM(L1185,L1194,L1197,L1200,L1204),2)</f>
        <v>26038.53</v>
      </c>
      <c r="N1184" s="46"/>
      <c r="O1184" s="46"/>
    </row>
    <row r="1185" spans="1:15" x14ac:dyDescent="0.2">
      <c r="A1185" s="20" t="s">
        <v>1647</v>
      </c>
      <c r="B1185" s="21"/>
      <c r="C1185" s="21"/>
      <c r="D1185" s="22" t="s">
        <v>47</v>
      </c>
      <c r="E1185" s="21"/>
      <c r="F1185" s="21"/>
      <c r="G1185" s="21"/>
      <c r="H1185" s="21"/>
      <c r="I1185" s="23"/>
      <c r="J1185" s="23"/>
      <c r="K1185" s="24">
        <f>TRUNC(SUM(K1186,K1190),2)</f>
        <v>3671.18</v>
      </c>
      <c r="L1185" s="25">
        <f>TRUNC(SUM(L1186,L1190),2)</f>
        <v>3671.18</v>
      </c>
      <c r="N1185" s="46"/>
      <c r="O1185" s="46"/>
    </row>
    <row r="1186" spans="1:15" ht="13.5" x14ac:dyDescent="0.2">
      <c r="A1186" s="49" t="s">
        <v>1648</v>
      </c>
      <c r="B1186" s="50"/>
      <c r="C1186" s="50"/>
      <c r="D1186" s="51" t="s">
        <v>1646</v>
      </c>
      <c r="E1186" s="50"/>
      <c r="F1186" s="50"/>
      <c r="G1186" s="50"/>
      <c r="H1186" s="50"/>
      <c r="I1186" s="52"/>
      <c r="J1186" s="52"/>
      <c r="K1186" s="53">
        <f>TRUNC(SUM(K1187:K1189),2)</f>
        <v>3472.06</v>
      </c>
      <c r="L1186" s="54">
        <f>TRUNC(SUM(L1187:L1189),2)</f>
        <v>3472.06</v>
      </c>
      <c r="N1186" s="46"/>
      <c r="O1186" s="46"/>
    </row>
    <row r="1187" spans="1:15" x14ac:dyDescent="0.25">
      <c r="A1187" s="26" t="s">
        <v>1649</v>
      </c>
      <c r="B1187" s="27" t="s">
        <v>227</v>
      </c>
      <c r="C1187" s="56" t="s">
        <v>1630</v>
      </c>
      <c r="D1187" s="29" t="s">
        <v>1631</v>
      </c>
      <c r="E1187" s="30" t="s">
        <v>50</v>
      </c>
      <c r="F1187" s="31">
        <v>28</v>
      </c>
      <c r="G1187" s="32">
        <v>1</v>
      </c>
      <c r="H1187" s="33">
        <v>28</v>
      </c>
      <c r="I1187" s="34">
        <f t="shared" ref="I1187:J1189" si="249">TRUNC((N1187*$O$9),2)</f>
        <v>34.74</v>
      </c>
      <c r="J1187" s="34">
        <f t="shared" si="249"/>
        <v>36.93</v>
      </c>
      <c r="K1187" s="34">
        <f>TRUNC(F1187*($I1187+$J1187),2)</f>
        <v>2006.76</v>
      </c>
      <c r="L1187" s="35">
        <f>TRUNC(H1187*($I1187+$J1187),2)</f>
        <v>2006.76</v>
      </c>
      <c r="N1187" s="37">
        <v>44.54</v>
      </c>
      <c r="O1187" s="37">
        <v>47.35</v>
      </c>
    </row>
    <row r="1188" spans="1:15" x14ac:dyDescent="0.25">
      <c r="A1188" s="26" t="s">
        <v>1650</v>
      </c>
      <c r="B1188" s="27" t="s">
        <v>31</v>
      </c>
      <c r="C1188" s="28">
        <v>52005</v>
      </c>
      <c r="D1188" s="29" t="s">
        <v>150</v>
      </c>
      <c r="E1188" s="30" t="s">
        <v>131</v>
      </c>
      <c r="F1188" s="31">
        <v>103</v>
      </c>
      <c r="G1188" s="32">
        <v>1</v>
      </c>
      <c r="H1188" s="33">
        <v>103</v>
      </c>
      <c r="I1188" s="34">
        <f t="shared" si="249"/>
        <v>7.51</v>
      </c>
      <c r="J1188" s="34">
        <f t="shared" si="249"/>
        <v>2.19</v>
      </c>
      <c r="K1188" s="34">
        <f>TRUNC(F1188*($I1188+$J1188),2)</f>
        <v>999.1</v>
      </c>
      <c r="L1188" s="35">
        <f>TRUNC(H1188*($I1188+$J1188),2)</f>
        <v>999.1</v>
      </c>
      <c r="N1188" s="37">
        <v>9.6300000000000008</v>
      </c>
      <c r="O1188" s="37">
        <v>2.82</v>
      </c>
    </row>
    <row r="1189" spans="1:15" x14ac:dyDescent="0.25">
      <c r="A1189" s="26" t="s">
        <v>1651</v>
      </c>
      <c r="B1189" s="27" t="s">
        <v>31</v>
      </c>
      <c r="C1189" s="28">
        <v>52014</v>
      </c>
      <c r="D1189" s="29" t="s">
        <v>133</v>
      </c>
      <c r="E1189" s="30" t="s">
        <v>131</v>
      </c>
      <c r="F1189" s="31">
        <v>37</v>
      </c>
      <c r="G1189" s="32">
        <v>1</v>
      </c>
      <c r="H1189" s="33">
        <v>37</v>
      </c>
      <c r="I1189" s="34">
        <f t="shared" si="249"/>
        <v>10.67</v>
      </c>
      <c r="J1189" s="34">
        <f t="shared" si="249"/>
        <v>1.93</v>
      </c>
      <c r="K1189" s="34">
        <f>TRUNC(F1189*($I1189+$J1189),2)</f>
        <v>466.2</v>
      </c>
      <c r="L1189" s="35">
        <f>TRUNC(H1189*($I1189+$J1189),2)</f>
        <v>466.2</v>
      </c>
      <c r="N1189" s="37">
        <v>13.68</v>
      </c>
      <c r="O1189" s="37">
        <v>2.48</v>
      </c>
    </row>
    <row r="1190" spans="1:15" ht="13.5" x14ac:dyDescent="0.2">
      <c r="A1190" s="49" t="s">
        <v>1652</v>
      </c>
      <c r="B1190" s="50"/>
      <c r="C1190" s="50"/>
      <c r="D1190" s="51" t="s">
        <v>1653</v>
      </c>
      <c r="E1190" s="50"/>
      <c r="F1190" s="50"/>
      <c r="G1190" s="50"/>
      <c r="H1190" s="50"/>
      <c r="I1190" s="52"/>
      <c r="J1190" s="52"/>
      <c r="K1190" s="53">
        <f>TRUNC(SUM(K1191:K1193),2)</f>
        <v>199.12</v>
      </c>
      <c r="L1190" s="54">
        <f>TRUNC(SUM(L1191:L1193),2)</f>
        <v>199.12</v>
      </c>
      <c r="N1190" s="46"/>
      <c r="O1190" s="46"/>
    </row>
    <row r="1191" spans="1:15" x14ac:dyDescent="0.25">
      <c r="A1191" s="26" t="s">
        <v>1654</v>
      </c>
      <c r="B1191" s="27" t="s">
        <v>31</v>
      </c>
      <c r="C1191" s="28">
        <v>50302</v>
      </c>
      <c r="D1191" s="29" t="s">
        <v>127</v>
      </c>
      <c r="E1191" s="30" t="s">
        <v>50</v>
      </c>
      <c r="F1191" s="31">
        <v>2</v>
      </c>
      <c r="G1191" s="32">
        <v>1</v>
      </c>
      <c r="H1191" s="33">
        <v>2</v>
      </c>
      <c r="I1191" s="34">
        <f t="shared" ref="I1191:J1193" si="250">TRUNC((N1191*$O$9),2)</f>
        <v>25.7</v>
      </c>
      <c r="J1191" s="34">
        <f t="shared" si="250"/>
        <v>27.31</v>
      </c>
      <c r="K1191" s="34">
        <f>TRUNC(F1191*($I1191+$J1191),2)</f>
        <v>106.02</v>
      </c>
      <c r="L1191" s="35">
        <f>TRUNC(H1191*($I1191+$J1191),2)</f>
        <v>106.02</v>
      </c>
      <c r="N1191" s="37">
        <v>32.950000000000003</v>
      </c>
      <c r="O1191" s="37">
        <v>35.020000000000003</v>
      </c>
    </row>
    <row r="1192" spans="1:15" x14ac:dyDescent="0.25">
      <c r="A1192" s="26" t="s">
        <v>1655</v>
      </c>
      <c r="B1192" s="27" t="s">
        <v>31</v>
      </c>
      <c r="C1192" s="28">
        <v>52005</v>
      </c>
      <c r="D1192" s="29" t="s">
        <v>150</v>
      </c>
      <c r="E1192" s="30" t="s">
        <v>131</v>
      </c>
      <c r="F1192" s="31">
        <v>7</v>
      </c>
      <c r="G1192" s="32">
        <v>1</v>
      </c>
      <c r="H1192" s="33">
        <v>7</v>
      </c>
      <c r="I1192" s="34">
        <f t="shared" si="250"/>
        <v>7.51</v>
      </c>
      <c r="J1192" s="34">
        <f t="shared" si="250"/>
        <v>2.19</v>
      </c>
      <c r="K1192" s="34">
        <f>TRUNC(F1192*($I1192+$J1192),2)</f>
        <v>67.900000000000006</v>
      </c>
      <c r="L1192" s="35">
        <f>TRUNC(H1192*($I1192+$J1192),2)</f>
        <v>67.900000000000006</v>
      </c>
      <c r="N1192" s="37">
        <v>9.6300000000000008</v>
      </c>
      <c r="O1192" s="37">
        <v>2.82</v>
      </c>
    </row>
    <row r="1193" spans="1:15" x14ac:dyDescent="0.25">
      <c r="A1193" s="26" t="s">
        <v>1656</v>
      </c>
      <c r="B1193" s="27" t="s">
        <v>31</v>
      </c>
      <c r="C1193" s="28">
        <v>52014</v>
      </c>
      <c r="D1193" s="29" t="s">
        <v>133</v>
      </c>
      <c r="E1193" s="30" t="s">
        <v>131</v>
      </c>
      <c r="F1193" s="31">
        <v>2</v>
      </c>
      <c r="G1193" s="32">
        <v>1</v>
      </c>
      <c r="H1193" s="33">
        <v>2</v>
      </c>
      <c r="I1193" s="34">
        <f t="shared" si="250"/>
        <v>10.67</v>
      </c>
      <c r="J1193" s="34">
        <f t="shared" si="250"/>
        <v>1.93</v>
      </c>
      <c r="K1193" s="34">
        <f>TRUNC(F1193*($I1193+$J1193),2)</f>
        <v>25.2</v>
      </c>
      <c r="L1193" s="35">
        <f>TRUNC(H1193*($I1193+$J1193),2)</f>
        <v>25.2</v>
      </c>
      <c r="N1193" s="37">
        <v>13.68</v>
      </c>
      <c r="O1193" s="37">
        <v>2.48</v>
      </c>
    </row>
    <row r="1194" spans="1:15" x14ac:dyDescent="0.2">
      <c r="A1194" s="20" t="s">
        <v>1657</v>
      </c>
      <c r="B1194" s="21"/>
      <c r="C1194" s="21"/>
      <c r="D1194" s="22" t="s">
        <v>277</v>
      </c>
      <c r="E1194" s="21"/>
      <c r="F1194" s="21"/>
      <c r="G1194" s="21"/>
      <c r="H1194" s="21"/>
      <c r="I1194" s="23"/>
      <c r="J1194" s="23"/>
      <c r="K1194" s="24">
        <f>TRUNC(SUM(K1195),2)</f>
        <v>11555.61</v>
      </c>
      <c r="L1194" s="25">
        <f>TRUNC(SUM(L1195),2)</f>
        <v>11555.61</v>
      </c>
      <c r="N1194" s="46"/>
      <c r="O1194" s="46"/>
    </row>
    <row r="1195" spans="1:15" ht="13.5" x14ac:dyDescent="0.2">
      <c r="A1195" s="49" t="s">
        <v>1658</v>
      </c>
      <c r="B1195" s="50"/>
      <c r="C1195" s="50"/>
      <c r="D1195" s="51" t="s">
        <v>1659</v>
      </c>
      <c r="E1195" s="50"/>
      <c r="F1195" s="50"/>
      <c r="G1195" s="50"/>
      <c r="H1195" s="50"/>
      <c r="I1195" s="52"/>
      <c r="J1195" s="52"/>
      <c r="K1195" s="53">
        <f t="shared" si="245"/>
        <v>11555.61</v>
      </c>
      <c r="L1195" s="54">
        <f t="shared" si="245"/>
        <v>11555.61</v>
      </c>
      <c r="N1195" s="46"/>
      <c r="O1195" s="46"/>
    </row>
    <row r="1196" spans="1:15" ht="38.25" x14ac:dyDescent="0.25">
      <c r="A1196" s="26" t="s">
        <v>1660</v>
      </c>
      <c r="B1196" s="39" t="s">
        <v>129</v>
      </c>
      <c r="C1196" s="40">
        <v>100775</v>
      </c>
      <c r="D1196" s="29" t="s">
        <v>579</v>
      </c>
      <c r="E1196" s="30" t="s">
        <v>131</v>
      </c>
      <c r="F1196" s="31">
        <v>921.5</v>
      </c>
      <c r="G1196" s="32">
        <v>1</v>
      </c>
      <c r="H1196" s="33">
        <v>921.5</v>
      </c>
      <c r="I1196" s="34">
        <f>TRUNC((N1196*$O$9),2)</f>
        <v>11.93</v>
      </c>
      <c r="J1196" s="34">
        <f>TRUNC((O1196*$O$9),2)</f>
        <v>0.61</v>
      </c>
      <c r="K1196" s="34">
        <f>TRUNC(F1196*($I1196+$J1196),2)</f>
        <v>11555.61</v>
      </c>
      <c r="L1196" s="35">
        <f>TRUNC(H1196*($I1196+$J1196),2)</f>
        <v>11555.61</v>
      </c>
      <c r="N1196" s="37">
        <v>15.3</v>
      </c>
      <c r="O1196" s="37">
        <v>0.79</v>
      </c>
    </row>
    <row r="1197" spans="1:15" x14ac:dyDescent="0.2">
      <c r="A1197" s="20" t="s">
        <v>1661</v>
      </c>
      <c r="B1197" s="21"/>
      <c r="C1197" s="21"/>
      <c r="D1197" s="22" t="s">
        <v>281</v>
      </c>
      <c r="E1197" s="21"/>
      <c r="F1197" s="21"/>
      <c r="G1197" s="21"/>
      <c r="H1197" s="21"/>
      <c r="I1197" s="23"/>
      <c r="J1197" s="23"/>
      <c r="K1197" s="24">
        <f>TRUNC(SUM(K1198:K1199),2)</f>
        <v>4196.3500000000004</v>
      </c>
      <c r="L1197" s="25">
        <f>TRUNC(SUM(L1198:L1199),2)</f>
        <v>4196.3500000000004</v>
      </c>
      <c r="N1197" s="46"/>
      <c r="O1197" s="46"/>
    </row>
    <row r="1198" spans="1:15" ht="25.5" x14ac:dyDescent="0.25">
      <c r="A1198" s="64" t="s">
        <v>1662</v>
      </c>
      <c r="B1198" s="65" t="s">
        <v>31</v>
      </c>
      <c r="C1198" s="66">
        <v>160969</v>
      </c>
      <c r="D1198" s="67" t="s">
        <v>1638</v>
      </c>
      <c r="E1198" s="67" t="s">
        <v>35</v>
      </c>
      <c r="F1198" s="69">
        <v>58.02</v>
      </c>
      <c r="G1198" s="69">
        <v>1</v>
      </c>
      <c r="H1198" s="67">
        <v>58.02</v>
      </c>
      <c r="I1198" s="34">
        <f t="shared" ref="I1198:J1199" si="251">TRUNC((N1198*$O$9),2)</f>
        <v>51.67</v>
      </c>
      <c r="J1198" s="34">
        <f t="shared" si="251"/>
        <v>4.41</v>
      </c>
      <c r="K1198" s="34">
        <f>TRUNC(F1198*($I1198+$J1198),2)</f>
        <v>3253.76</v>
      </c>
      <c r="L1198" s="35">
        <f>TRUNC(H1198*($I1198+$J1198),2)</f>
        <v>3253.76</v>
      </c>
      <c r="N1198" s="70">
        <v>66.25</v>
      </c>
      <c r="O1198" s="70">
        <v>5.66</v>
      </c>
    </row>
    <row r="1199" spans="1:15" x14ac:dyDescent="0.25">
      <c r="A1199" s="26" t="s">
        <v>1663</v>
      </c>
      <c r="B1199" s="27" t="s">
        <v>31</v>
      </c>
      <c r="C1199" s="28">
        <v>160601</v>
      </c>
      <c r="D1199" s="29" t="s">
        <v>1419</v>
      </c>
      <c r="E1199" s="30" t="s">
        <v>50</v>
      </c>
      <c r="F1199" s="32">
        <v>18.920000000000002</v>
      </c>
      <c r="G1199" s="32">
        <v>1</v>
      </c>
      <c r="H1199" s="33">
        <v>18.920000000000002</v>
      </c>
      <c r="I1199" s="34">
        <f t="shared" si="251"/>
        <v>23.76</v>
      </c>
      <c r="J1199" s="34">
        <f t="shared" si="251"/>
        <v>26.06</v>
      </c>
      <c r="K1199" s="34">
        <f>TRUNC(F1199*($I1199+$J1199),2)</f>
        <v>942.59</v>
      </c>
      <c r="L1199" s="35">
        <f>TRUNC(H1199*($I1199+$J1199),2)</f>
        <v>942.59</v>
      </c>
      <c r="N1199" s="37">
        <v>30.47</v>
      </c>
      <c r="O1199" s="37">
        <v>33.42</v>
      </c>
    </row>
    <row r="1200" spans="1:15" x14ac:dyDescent="0.2">
      <c r="A1200" s="20" t="s">
        <v>1664</v>
      </c>
      <c r="B1200" s="21"/>
      <c r="C1200" s="21"/>
      <c r="D1200" s="22" t="s">
        <v>298</v>
      </c>
      <c r="E1200" s="21"/>
      <c r="F1200" s="21"/>
      <c r="G1200" s="21"/>
      <c r="H1200" s="21"/>
      <c r="I1200" s="23"/>
      <c r="J1200" s="23"/>
      <c r="K1200" s="24">
        <f>TRUNC(SUM(K1201:K1203),2)</f>
        <v>5971.95</v>
      </c>
      <c r="L1200" s="25">
        <f>TRUNC(SUM(L1201:L1203),2)</f>
        <v>5971.95</v>
      </c>
      <c r="N1200" s="46"/>
      <c r="O1200" s="46"/>
    </row>
    <row r="1201" spans="1:15" x14ac:dyDescent="0.25">
      <c r="A1201" s="26" t="s">
        <v>1665</v>
      </c>
      <c r="B1201" s="27" t="s">
        <v>31</v>
      </c>
      <c r="C1201" s="28">
        <v>220101</v>
      </c>
      <c r="D1201" s="29" t="s">
        <v>598</v>
      </c>
      <c r="E1201" s="30" t="s">
        <v>35</v>
      </c>
      <c r="F1201" s="32">
        <v>48.13</v>
      </c>
      <c r="G1201" s="32">
        <v>1</v>
      </c>
      <c r="H1201" s="33">
        <v>48.13</v>
      </c>
      <c r="I1201" s="34">
        <f t="shared" ref="I1201:J1203" si="252">TRUNC((N1201*$O$9),2)</f>
        <v>21.24</v>
      </c>
      <c r="J1201" s="34">
        <f t="shared" si="252"/>
        <v>8.0500000000000007</v>
      </c>
      <c r="K1201" s="34">
        <f>TRUNC(F1201*($I1201+$J1201),2)</f>
        <v>1409.72</v>
      </c>
      <c r="L1201" s="35">
        <f>TRUNC(H1201*($I1201+$J1201),2)</f>
        <v>1409.72</v>
      </c>
      <c r="N1201" s="37">
        <v>27.24</v>
      </c>
      <c r="O1201" s="37">
        <v>10.33</v>
      </c>
    </row>
    <row r="1202" spans="1:15" ht="25.5" x14ac:dyDescent="0.25">
      <c r="A1202" s="26" t="s">
        <v>1666</v>
      </c>
      <c r="B1202" s="27" t="s">
        <v>31</v>
      </c>
      <c r="C1202" s="28">
        <v>221101</v>
      </c>
      <c r="D1202" s="29" t="s">
        <v>600</v>
      </c>
      <c r="E1202" s="30" t="s">
        <v>35</v>
      </c>
      <c r="F1202" s="32">
        <v>48.13</v>
      </c>
      <c r="G1202" s="32">
        <v>1</v>
      </c>
      <c r="H1202" s="33">
        <v>48.13</v>
      </c>
      <c r="I1202" s="34">
        <f t="shared" si="252"/>
        <v>54.17</v>
      </c>
      <c r="J1202" s="34">
        <f t="shared" si="252"/>
        <v>13.33</v>
      </c>
      <c r="K1202" s="34">
        <f>TRUNC(F1202*($I1202+$J1202),2)</f>
        <v>3248.77</v>
      </c>
      <c r="L1202" s="35">
        <f>TRUNC(H1202*($I1202+$J1202),2)</f>
        <v>3248.77</v>
      </c>
      <c r="N1202" s="37">
        <v>69.45</v>
      </c>
      <c r="O1202" s="37">
        <v>17.100000000000001</v>
      </c>
    </row>
    <row r="1203" spans="1:15" x14ac:dyDescent="0.25">
      <c r="A1203" s="26" t="s">
        <v>1667</v>
      </c>
      <c r="B1203" s="27" t="s">
        <v>31</v>
      </c>
      <c r="C1203" s="28">
        <v>221104</v>
      </c>
      <c r="D1203" s="29" t="s">
        <v>604</v>
      </c>
      <c r="E1203" s="30" t="s">
        <v>35</v>
      </c>
      <c r="F1203" s="32">
        <v>48.13</v>
      </c>
      <c r="G1203" s="32">
        <v>1</v>
      </c>
      <c r="H1203" s="33">
        <v>48.13</v>
      </c>
      <c r="I1203" s="34">
        <f t="shared" si="252"/>
        <v>27.29</v>
      </c>
      <c r="J1203" s="34">
        <f t="shared" si="252"/>
        <v>0</v>
      </c>
      <c r="K1203" s="34">
        <f>TRUNC(F1203*($I1203+$J1203),2)</f>
        <v>1313.46</v>
      </c>
      <c r="L1203" s="35">
        <f>TRUNC(H1203*($I1203+$J1203),2)</f>
        <v>1313.46</v>
      </c>
      <c r="N1203" s="37">
        <v>34.99</v>
      </c>
      <c r="O1203" s="37">
        <v>0</v>
      </c>
    </row>
    <row r="1204" spans="1:15" x14ac:dyDescent="0.2">
      <c r="A1204" s="20" t="s">
        <v>1668</v>
      </c>
      <c r="B1204" s="21"/>
      <c r="C1204" s="21"/>
      <c r="D1204" s="22" t="s">
        <v>312</v>
      </c>
      <c r="E1204" s="21"/>
      <c r="F1204" s="21"/>
      <c r="G1204" s="21"/>
      <c r="H1204" s="21"/>
      <c r="I1204" s="23"/>
      <c r="J1204" s="23"/>
      <c r="K1204" s="24">
        <f t="shared" si="245"/>
        <v>643.44000000000005</v>
      </c>
      <c r="L1204" s="25">
        <f t="shared" si="245"/>
        <v>643.44000000000005</v>
      </c>
      <c r="N1204" s="46"/>
      <c r="O1204" s="46"/>
    </row>
    <row r="1205" spans="1:15" x14ac:dyDescent="0.25">
      <c r="A1205" s="26" t="s">
        <v>1669</v>
      </c>
      <c r="B1205" s="27" t="s">
        <v>31</v>
      </c>
      <c r="C1205" s="28">
        <v>261609</v>
      </c>
      <c r="D1205" s="29" t="s">
        <v>320</v>
      </c>
      <c r="E1205" s="30" t="s">
        <v>35</v>
      </c>
      <c r="F1205" s="32">
        <v>58.02</v>
      </c>
      <c r="G1205" s="32">
        <v>1</v>
      </c>
      <c r="H1205" s="33">
        <v>58.02</v>
      </c>
      <c r="I1205" s="34">
        <f>TRUNC((N1205*$O$9),2)</f>
        <v>8.19</v>
      </c>
      <c r="J1205" s="34">
        <f>TRUNC((O1205*$O$9),2)</f>
        <v>2.9</v>
      </c>
      <c r="K1205" s="34">
        <f>TRUNC(F1205*($I1205+$J1205),2)</f>
        <v>643.44000000000005</v>
      </c>
      <c r="L1205" s="35">
        <f>TRUNC(H1205*($I1205+$J1205),2)</f>
        <v>643.44000000000005</v>
      </c>
      <c r="N1205" s="37">
        <v>10.51</v>
      </c>
      <c r="O1205" s="37">
        <v>3.72</v>
      </c>
    </row>
    <row r="1206" spans="1:15" x14ac:dyDescent="0.2">
      <c r="A1206" s="11">
        <v>26</v>
      </c>
      <c r="B1206" s="12"/>
      <c r="C1206" s="12"/>
      <c r="D1206" s="13" t="s">
        <v>1670</v>
      </c>
      <c r="E1206" s="14" t="s">
        <v>27</v>
      </c>
      <c r="F1206" s="16">
        <v>1</v>
      </c>
      <c r="G1206" s="16">
        <v>1</v>
      </c>
      <c r="H1206" s="12"/>
      <c r="I1206" s="17"/>
      <c r="J1206" s="17"/>
      <c r="K1206" s="18">
        <f>TRUNC(SUM(K1207,K1209,K1211),2)</f>
        <v>8892.2000000000007</v>
      </c>
      <c r="L1206" s="19">
        <f>TRUNC(SUM(L1207,L1209,L1211),2)</f>
        <v>8892.2000000000007</v>
      </c>
      <c r="N1206" s="46"/>
      <c r="O1206" s="46"/>
    </row>
    <row r="1207" spans="1:15" x14ac:dyDescent="0.2">
      <c r="A1207" s="20" t="s">
        <v>1671</v>
      </c>
      <c r="B1207" s="21"/>
      <c r="C1207" s="21"/>
      <c r="D1207" s="22" t="s">
        <v>52</v>
      </c>
      <c r="E1207" s="21"/>
      <c r="F1207" s="21"/>
      <c r="G1207" s="21"/>
      <c r="H1207" s="21"/>
      <c r="I1207" s="23"/>
      <c r="J1207" s="23"/>
      <c r="K1207" s="24">
        <f t="shared" si="245"/>
        <v>1563.3</v>
      </c>
      <c r="L1207" s="25">
        <f t="shared" si="245"/>
        <v>1563.3</v>
      </c>
      <c r="N1207" s="46"/>
      <c r="O1207" s="46"/>
    </row>
    <row r="1208" spans="1:15" x14ac:dyDescent="0.25">
      <c r="A1208" s="26" t="s">
        <v>1672</v>
      </c>
      <c r="B1208" s="27" t="s">
        <v>31</v>
      </c>
      <c r="C1208" s="28">
        <v>271417</v>
      </c>
      <c r="D1208" s="29" t="s">
        <v>1673</v>
      </c>
      <c r="E1208" s="30" t="s">
        <v>50</v>
      </c>
      <c r="F1208" s="32">
        <v>38.119999999999997</v>
      </c>
      <c r="G1208" s="32">
        <v>1</v>
      </c>
      <c r="H1208" s="33">
        <v>38.119999999999997</v>
      </c>
      <c r="I1208" s="34">
        <f>TRUNC((N1208*$O$9),2)</f>
        <v>14.88</v>
      </c>
      <c r="J1208" s="34">
        <f>TRUNC((O1208*$O$9),2)</f>
        <v>26.13</v>
      </c>
      <c r="K1208" s="34">
        <f>TRUNC(F1208*($I1208+$J1208),2)</f>
        <v>1563.3</v>
      </c>
      <c r="L1208" s="35">
        <f>TRUNC(H1208*($I1208+$J1208),2)</f>
        <v>1563.3</v>
      </c>
      <c r="N1208" s="37">
        <v>19.079999999999998</v>
      </c>
      <c r="O1208" s="37">
        <v>33.5</v>
      </c>
    </row>
    <row r="1209" spans="1:15" x14ac:dyDescent="0.2">
      <c r="A1209" s="20" t="s">
        <v>1674</v>
      </c>
      <c r="B1209" s="21"/>
      <c r="C1209" s="21"/>
      <c r="D1209" s="22" t="s">
        <v>285</v>
      </c>
      <c r="E1209" s="21"/>
      <c r="F1209" s="21"/>
      <c r="G1209" s="21"/>
      <c r="H1209" s="21"/>
      <c r="I1209" s="23"/>
      <c r="J1209" s="23"/>
      <c r="K1209" s="24">
        <f t="shared" si="245"/>
        <v>6783.66</v>
      </c>
      <c r="L1209" s="25">
        <f t="shared" si="245"/>
        <v>6783.66</v>
      </c>
      <c r="N1209" s="46"/>
      <c r="O1209" s="46"/>
    </row>
    <row r="1210" spans="1:15" ht="25.5" x14ac:dyDescent="0.25">
      <c r="A1210" s="26" t="s">
        <v>1675</v>
      </c>
      <c r="B1210" s="27" t="s">
        <v>31</v>
      </c>
      <c r="C1210" s="28">
        <v>180323</v>
      </c>
      <c r="D1210" s="29" t="s">
        <v>1676</v>
      </c>
      <c r="E1210" s="30" t="s">
        <v>35</v>
      </c>
      <c r="F1210" s="32">
        <v>14.06</v>
      </c>
      <c r="G1210" s="32">
        <v>1</v>
      </c>
      <c r="H1210" s="33">
        <v>14.06</v>
      </c>
      <c r="I1210" s="34">
        <f>TRUNC((N1210*$O$9),2)</f>
        <v>432.2</v>
      </c>
      <c r="J1210" s="34">
        <f>TRUNC((O1210*$O$9),2)</f>
        <v>50.28</v>
      </c>
      <c r="K1210" s="34">
        <f>TRUNC(F1210*($I1210+$J1210),2)</f>
        <v>6783.66</v>
      </c>
      <c r="L1210" s="35">
        <f>TRUNC(H1210*($I1210+$J1210),2)</f>
        <v>6783.66</v>
      </c>
      <c r="N1210" s="37">
        <v>554.11</v>
      </c>
      <c r="O1210" s="37">
        <v>64.47</v>
      </c>
    </row>
    <row r="1211" spans="1:15" x14ac:dyDescent="0.2">
      <c r="A1211" s="20" t="s">
        <v>1677</v>
      </c>
      <c r="B1211" s="21"/>
      <c r="C1211" s="21"/>
      <c r="D1211" s="22" t="s">
        <v>312</v>
      </c>
      <c r="E1211" s="21"/>
      <c r="F1211" s="21"/>
      <c r="G1211" s="21"/>
      <c r="H1211" s="21"/>
      <c r="I1211" s="23"/>
      <c r="J1211" s="23"/>
      <c r="K1211" s="24">
        <f t="shared" si="245"/>
        <v>545.24</v>
      </c>
      <c r="L1211" s="25">
        <f t="shared" si="245"/>
        <v>545.24</v>
      </c>
      <c r="N1211" s="46"/>
      <c r="O1211" s="46"/>
    </row>
    <row r="1212" spans="1:15" x14ac:dyDescent="0.25">
      <c r="A1212" s="26" t="s">
        <v>1678</v>
      </c>
      <c r="B1212" s="27" t="s">
        <v>31</v>
      </c>
      <c r="C1212" s="28">
        <v>261602</v>
      </c>
      <c r="D1212" s="29" t="s">
        <v>825</v>
      </c>
      <c r="E1212" s="30" t="s">
        <v>35</v>
      </c>
      <c r="F1212" s="32">
        <v>28.12</v>
      </c>
      <c r="G1212" s="32">
        <v>1</v>
      </c>
      <c r="H1212" s="33">
        <v>28.12</v>
      </c>
      <c r="I1212" s="34">
        <f>TRUNC((N1212*$O$9),2)</f>
        <v>8.4700000000000006</v>
      </c>
      <c r="J1212" s="34">
        <f>TRUNC((O1212*$O$9),2)</f>
        <v>10.92</v>
      </c>
      <c r="K1212" s="34">
        <f>TRUNC(F1212*($I1212+$J1212),2)</f>
        <v>545.24</v>
      </c>
      <c r="L1212" s="35">
        <f>TRUNC(H1212*($I1212+$J1212),2)</f>
        <v>545.24</v>
      </c>
      <c r="N1212" s="37">
        <v>10.87</v>
      </c>
      <c r="O1212" s="37">
        <v>14.01</v>
      </c>
    </row>
    <row r="1213" spans="1:15" x14ac:dyDescent="0.2">
      <c r="A1213" s="11">
        <v>27</v>
      </c>
      <c r="B1213" s="12"/>
      <c r="C1213" s="12"/>
      <c r="D1213" s="13" t="s">
        <v>1679</v>
      </c>
      <c r="E1213" s="14" t="s">
        <v>27</v>
      </c>
      <c r="F1213" s="16">
        <v>1</v>
      </c>
      <c r="G1213" s="16">
        <v>1</v>
      </c>
      <c r="H1213" s="12"/>
      <c r="I1213" s="17"/>
      <c r="J1213" s="17"/>
      <c r="K1213" s="18">
        <f t="shared" si="245"/>
        <v>394.91</v>
      </c>
      <c r="L1213" s="19">
        <f t="shared" si="245"/>
        <v>394.91</v>
      </c>
      <c r="N1213" s="46"/>
      <c r="O1213" s="46"/>
    </row>
    <row r="1214" spans="1:15" x14ac:dyDescent="0.2">
      <c r="A1214" s="20" t="s">
        <v>1680</v>
      </c>
      <c r="B1214" s="21"/>
      <c r="C1214" s="21"/>
      <c r="D1214" s="22" t="s">
        <v>29</v>
      </c>
      <c r="E1214" s="21"/>
      <c r="F1214" s="21"/>
      <c r="G1214" s="21"/>
      <c r="H1214" s="21"/>
      <c r="I1214" s="23"/>
      <c r="J1214" s="23"/>
      <c r="K1214" s="24">
        <f t="shared" si="245"/>
        <v>394.91</v>
      </c>
      <c r="L1214" s="25">
        <f t="shared" si="245"/>
        <v>394.91</v>
      </c>
      <c r="N1214" s="46"/>
      <c r="O1214" s="46"/>
    </row>
    <row r="1215" spans="1:15" ht="38.25" x14ac:dyDescent="0.25">
      <c r="A1215" s="38" t="s">
        <v>1681</v>
      </c>
      <c r="B1215" s="39" t="s">
        <v>31</v>
      </c>
      <c r="C1215" s="40">
        <v>20107</v>
      </c>
      <c r="D1215" s="29" t="s">
        <v>1682</v>
      </c>
      <c r="E1215" s="41" t="s">
        <v>27</v>
      </c>
      <c r="F1215" s="43">
        <v>1</v>
      </c>
      <c r="G1215" s="43">
        <v>1</v>
      </c>
      <c r="H1215" s="44">
        <v>1</v>
      </c>
      <c r="I1215" s="34">
        <f>TRUNC((N1215*$O$9),2)</f>
        <v>0</v>
      </c>
      <c r="J1215" s="34">
        <f>TRUNC((O1215*$O$9),2)</f>
        <v>394.91</v>
      </c>
      <c r="K1215" s="34">
        <f>TRUNC(F1215*($I1215+$J1215),2)</f>
        <v>394.91</v>
      </c>
      <c r="L1215" s="35">
        <f>TRUNC(H1215*($I1215+$J1215),2)</f>
        <v>394.91</v>
      </c>
      <c r="N1215" s="45">
        <v>0</v>
      </c>
      <c r="O1215" s="45">
        <v>506.3</v>
      </c>
    </row>
    <row r="1216" spans="1:15" x14ac:dyDescent="0.2">
      <c r="A1216" s="11">
        <v>28</v>
      </c>
      <c r="B1216" s="12"/>
      <c r="C1216" s="12"/>
      <c r="D1216" s="13" t="s">
        <v>1683</v>
      </c>
      <c r="E1216" s="14" t="s">
        <v>27</v>
      </c>
      <c r="F1216" s="16">
        <v>1</v>
      </c>
      <c r="G1216" s="16">
        <v>1</v>
      </c>
      <c r="H1216" s="12"/>
      <c r="I1216" s="17"/>
      <c r="J1216" s="17"/>
      <c r="K1216" s="18">
        <f>TRUNC(SUM(K1217,K1219,K1221),2)</f>
        <v>5695.95</v>
      </c>
      <c r="L1216" s="19">
        <f>TRUNC(SUM(L1217,L1219,L1221),2)</f>
        <v>5695.95</v>
      </c>
      <c r="N1216" s="46"/>
      <c r="O1216" s="46"/>
    </row>
    <row r="1217" spans="1:15" x14ac:dyDescent="0.2">
      <c r="A1217" s="20" t="s">
        <v>1684</v>
      </c>
      <c r="B1217" s="21"/>
      <c r="C1217" s="21"/>
      <c r="D1217" s="22" t="s">
        <v>29</v>
      </c>
      <c r="E1217" s="21"/>
      <c r="F1217" s="21"/>
      <c r="G1217" s="21"/>
      <c r="H1217" s="21"/>
      <c r="I1217" s="23"/>
      <c r="J1217" s="23"/>
      <c r="K1217" s="24">
        <f t="shared" si="245"/>
        <v>113</v>
      </c>
      <c r="L1217" s="25">
        <f t="shared" si="245"/>
        <v>113</v>
      </c>
      <c r="N1217" s="46"/>
      <c r="O1217" s="46"/>
    </row>
    <row r="1218" spans="1:15" ht="25.5" x14ac:dyDescent="0.25">
      <c r="A1218" s="26" t="s">
        <v>1685</v>
      </c>
      <c r="B1218" s="27" t="s">
        <v>31</v>
      </c>
      <c r="C1218" s="28">
        <v>20102</v>
      </c>
      <c r="D1218" s="29" t="s">
        <v>1686</v>
      </c>
      <c r="E1218" s="30" t="s">
        <v>35</v>
      </c>
      <c r="F1218" s="32">
        <v>50</v>
      </c>
      <c r="G1218" s="32">
        <v>1</v>
      </c>
      <c r="H1218" s="33">
        <v>50</v>
      </c>
      <c r="I1218" s="34">
        <f>TRUNC((N1218*$O$9),2)</f>
        <v>0</v>
      </c>
      <c r="J1218" s="34">
        <f>TRUNC((O1218*$O$9),2)</f>
        <v>2.2599999999999998</v>
      </c>
      <c r="K1218" s="34">
        <f>TRUNC(F1218*($I1218+$J1218),2)</f>
        <v>113</v>
      </c>
      <c r="L1218" s="35">
        <f>TRUNC(H1218*($I1218+$J1218),2)</f>
        <v>113</v>
      </c>
      <c r="N1218" s="37">
        <v>0</v>
      </c>
      <c r="O1218" s="37">
        <v>2.91</v>
      </c>
    </row>
    <row r="1219" spans="1:15" x14ac:dyDescent="0.2">
      <c r="A1219" s="20" t="s">
        <v>1687</v>
      </c>
      <c r="B1219" s="21"/>
      <c r="C1219" s="21"/>
      <c r="D1219" s="22" t="s">
        <v>41</v>
      </c>
      <c r="E1219" s="21"/>
      <c r="F1219" s="21"/>
      <c r="G1219" s="21"/>
      <c r="H1219" s="21"/>
      <c r="I1219" s="23"/>
      <c r="J1219" s="23"/>
      <c r="K1219" s="24">
        <f t="shared" si="245"/>
        <v>50.95</v>
      </c>
      <c r="L1219" s="25">
        <f t="shared" si="245"/>
        <v>50.95</v>
      </c>
      <c r="N1219" s="46"/>
      <c r="O1219" s="46"/>
    </row>
    <row r="1220" spans="1:15" x14ac:dyDescent="0.25">
      <c r="A1220" s="26" t="s">
        <v>1688</v>
      </c>
      <c r="B1220" s="27" t="s">
        <v>31</v>
      </c>
      <c r="C1220" s="28">
        <v>30101</v>
      </c>
      <c r="D1220" s="29" t="s">
        <v>103</v>
      </c>
      <c r="E1220" s="30" t="s">
        <v>83</v>
      </c>
      <c r="F1220" s="32">
        <v>1.5</v>
      </c>
      <c r="G1220" s="32">
        <v>1</v>
      </c>
      <c r="H1220" s="33">
        <v>1.5</v>
      </c>
      <c r="I1220" s="34">
        <f>TRUNC((N1220*$O$9),2)</f>
        <v>26.97</v>
      </c>
      <c r="J1220" s="34">
        <f>TRUNC((O1220*$O$9),2)</f>
        <v>7</v>
      </c>
      <c r="K1220" s="34">
        <f>TRUNC(F1220*($I1220+$J1220),2)</f>
        <v>50.95</v>
      </c>
      <c r="L1220" s="35">
        <f>TRUNC(H1220*($I1220+$J1220),2)</f>
        <v>50.95</v>
      </c>
      <c r="N1220" s="37">
        <v>34.58</v>
      </c>
      <c r="O1220" s="37">
        <v>8.98</v>
      </c>
    </row>
    <row r="1221" spans="1:15" x14ac:dyDescent="0.2">
      <c r="A1221" s="20" t="s">
        <v>1689</v>
      </c>
      <c r="B1221" s="21"/>
      <c r="C1221" s="21"/>
      <c r="D1221" s="22" t="s">
        <v>281</v>
      </c>
      <c r="E1221" s="21"/>
      <c r="F1221" s="21"/>
      <c r="G1221" s="21"/>
      <c r="H1221" s="21"/>
      <c r="I1221" s="23"/>
      <c r="J1221" s="23"/>
      <c r="K1221" s="24">
        <f t="shared" si="245"/>
        <v>5532</v>
      </c>
      <c r="L1221" s="25">
        <f t="shared" si="245"/>
        <v>5532</v>
      </c>
      <c r="N1221" s="46"/>
      <c r="O1221" s="46"/>
    </row>
    <row r="1222" spans="1:15" x14ac:dyDescent="0.25">
      <c r="A1222" s="26" t="s">
        <v>1690</v>
      </c>
      <c r="B1222" s="27" t="s">
        <v>31</v>
      </c>
      <c r="C1222" s="28">
        <v>160801</v>
      </c>
      <c r="D1222" s="29" t="s">
        <v>1691</v>
      </c>
      <c r="E1222" s="30" t="s">
        <v>35</v>
      </c>
      <c r="F1222" s="32">
        <v>50</v>
      </c>
      <c r="G1222" s="32">
        <v>1</v>
      </c>
      <c r="H1222" s="33">
        <v>50</v>
      </c>
      <c r="I1222" s="34">
        <f>TRUNC((N1222*$O$9),2)</f>
        <v>101.11</v>
      </c>
      <c r="J1222" s="34">
        <f>TRUNC((O1222*$O$9),2)</f>
        <v>9.5299999999999994</v>
      </c>
      <c r="K1222" s="34">
        <f>TRUNC(F1222*($I1222+$J1222),2)</f>
        <v>5532</v>
      </c>
      <c r="L1222" s="35">
        <f>TRUNC(H1222*($I1222+$J1222),2)</f>
        <v>5532</v>
      </c>
      <c r="N1222" s="37">
        <v>129.63</v>
      </c>
      <c r="O1222" s="37">
        <v>12.23</v>
      </c>
    </row>
    <row r="1223" spans="1:15" x14ac:dyDescent="0.2">
      <c r="A1223" s="11">
        <v>29</v>
      </c>
      <c r="B1223" s="12"/>
      <c r="C1223" s="12"/>
      <c r="D1223" s="13" t="s">
        <v>1692</v>
      </c>
      <c r="E1223" s="14" t="s">
        <v>27</v>
      </c>
      <c r="F1223" s="16">
        <v>1</v>
      </c>
      <c r="G1223" s="16">
        <v>1</v>
      </c>
      <c r="H1223" s="12"/>
      <c r="I1223" s="17"/>
      <c r="J1223" s="17"/>
      <c r="K1223" s="18">
        <f>TRUNC(SUM(K1224),2)</f>
        <v>4574.82</v>
      </c>
      <c r="L1223" s="19">
        <f>TRUNC(SUM(L1224),2)</f>
        <v>4574.82</v>
      </c>
      <c r="N1223" s="46"/>
      <c r="O1223" s="46"/>
    </row>
    <row r="1224" spans="1:15" x14ac:dyDescent="0.2">
      <c r="A1224" s="20" t="s">
        <v>1693</v>
      </c>
      <c r="B1224" s="21"/>
      <c r="C1224" s="21"/>
      <c r="D1224" s="22" t="s">
        <v>298</v>
      </c>
      <c r="E1224" s="21"/>
      <c r="F1224" s="21"/>
      <c r="G1224" s="21"/>
      <c r="H1224" s="21"/>
      <c r="I1224" s="23"/>
      <c r="J1224" s="23"/>
      <c r="K1224" s="24">
        <f>TRUNC(SUM(K1225:K1227),2)</f>
        <v>4574.82</v>
      </c>
      <c r="L1224" s="25">
        <f>TRUNC(SUM(L1225:L1227),2)</f>
        <v>4574.82</v>
      </c>
      <c r="N1224" s="46"/>
      <c r="O1224" s="46"/>
    </row>
    <row r="1225" spans="1:15" x14ac:dyDescent="0.25">
      <c r="A1225" s="26" t="s">
        <v>1694</v>
      </c>
      <c r="B1225" s="27" t="s">
        <v>31</v>
      </c>
      <c r="C1225" s="28">
        <v>220101</v>
      </c>
      <c r="D1225" s="29" t="s">
        <v>598</v>
      </c>
      <c r="E1225" s="30" t="s">
        <v>35</v>
      </c>
      <c r="F1225" s="32">
        <v>36.869999999999997</v>
      </c>
      <c r="G1225" s="32">
        <v>1</v>
      </c>
      <c r="H1225" s="33">
        <v>36.869999999999997</v>
      </c>
      <c r="I1225" s="34">
        <f t="shared" ref="I1225:J1227" si="253">TRUNC((N1225*$O$9),2)</f>
        <v>21.24</v>
      </c>
      <c r="J1225" s="34">
        <f t="shared" si="253"/>
        <v>8.0500000000000007</v>
      </c>
      <c r="K1225" s="34">
        <f>TRUNC(F1225*($I1225+$J1225),2)</f>
        <v>1079.92</v>
      </c>
      <c r="L1225" s="35">
        <f>TRUNC(H1225*($I1225+$J1225),2)</f>
        <v>1079.92</v>
      </c>
      <c r="N1225" s="37">
        <v>27.24</v>
      </c>
      <c r="O1225" s="37">
        <v>10.33</v>
      </c>
    </row>
    <row r="1226" spans="1:15" ht="25.5" x14ac:dyDescent="0.25">
      <c r="A1226" s="26" t="s">
        <v>1695</v>
      </c>
      <c r="B1226" s="27" t="s">
        <v>31</v>
      </c>
      <c r="C1226" s="28">
        <v>221101</v>
      </c>
      <c r="D1226" s="29" t="s">
        <v>600</v>
      </c>
      <c r="E1226" s="30" t="s">
        <v>35</v>
      </c>
      <c r="F1226" s="32">
        <v>36.869999999999997</v>
      </c>
      <c r="G1226" s="32">
        <v>1</v>
      </c>
      <c r="H1226" s="33">
        <v>36.869999999999997</v>
      </c>
      <c r="I1226" s="34">
        <f t="shared" si="253"/>
        <v>54.17</v>
      </c>
      <c r="J1226" s="34">
        <f t="shared" si="253"/>
        <v>13.33</v>
      </c>
      <c r="K1226" s="34">
        <f>TRUNC(F1226*($I1226+$J1226),2)</f>
        <v>2488.7199999999998</v>
      </c>
      <c r="L1226" s="35">
        <f>TRUNC(H1226*($I1226+$J1226),2)</f>
        <v>2488.7199999999998</v>
      </c>
      <c r="N1226" s="37">
        <v>69.45</v>
      </c>
      <c r="O1226" s="37">
        <v>17.100000000000001</v>
      </c>
    </row>
    <row r="1227" spans="1:15" x14ac:dyDescent="0.25">
      <c r="A1227" s="26" t="s">
        <v>1696</v>
      </c>
      <c r="B1227" s="27" t="s">
        <v>31</v>
      </c>
      <c r="C1227" s="28">
        <v>221104</v>
      </c>
      <c r="D1227" s="29" t="s">
        <v>604</v>
      </c>
      <c r="E1227" s="30" t="s">
        <v>35</v>
      </c>
      <c r="F1227" s="32">
        <v>36.869999999999997</v>
      </c>
      <c r="G1227" s="32">
        <v>1</v>
      </c>
      <c r="H1227" s="33">
        <v>36.869999999999997</v>
      </c>
      <c r="I1227" s="34">
        <f t="shared" si="253"/>
        <v>27.29</v>
      </c>
      <c r="J1227" s="34">
        <f t="shared" si="253"/>
        <v>0</v>
      </c>
      <c r="K1227" s="34">
        <f>TRUNC(F1227*($I1227+$J1227),2)</f>
        <v>1006.18</v>
      </c>
      <c r="L1227" s="35">
        <f>TRUNC(H1227*($I1227+$J1227),2)</f>
        <v>1006.18</v>
      </c>
      <c r="N1227" s="37">
        <v>34.99</v>
      </c>
      <c r="O1227" s="37">
        <v>0</v>
      </c>
    </row>
    <row r="1228" spans="1:15" x14ac:dyDescent="0.2">
      <c r="A1228" s="11">
        <v>30</v>
      </c>
      <c r="B1228" s="12"/>
      <c r="C1228" s="12"/>
      <c r="D1228" s="13" t="s">
        <v>287</v>
      </c>
      <c r="E1228" s="14" t="s">
        <v>27</v>
      </c>
      <c r="F1228" s="16">
        <v>1</v>
      </c>
      <c r="G1228" s="16">
        <v>1</v>
      </c>
      <c r="H1228" s="12"/>
      <c r="I1228" s="17"/>
      <c r="J1228" s="17"/>
      <c r="K1228" s="18">
        <f>TRUNC(SUM(K1229,K1231,K1233,K1237,K1244),2)</f>
        <v>76543.009999999995</v>
      </c>
      <c r="L1228" s="19">
        <f>TRUNC(SUM(L1229,L1231,L1233,L1237,L1244),2)</f>
        <v>76543.009999999995</v>
      </c>
      <c r="N1228" s="46"/>
      <c r="O1228" s="46"/>
    </row>
    <row r="1229" spans="1:15" x14ac:dyDescent="0.2">
      <c r="A1229" s="20" t="s">
        <v>1697</v>
      </c>
      <c r="B1229" s="21"/>
      <c r="C1229" s="21"/>
      <c r="D1229" s="22" t="s">
        <v>29</v>
      </c>
      <c r="E1229" s="21"/>
      <c r="F1229" s="21"/>
      <c r="G1229" s="21"/>
      <c r="H1229" s="21"/>
      <c r="I1229" s="23"/>
      <c r="J1229" s="23"/>
      <c r="K1229" s="24">
        <f t="shared" ref="K1229:L1286" si="254">TRUNC(SUM(K1230),2)</f>
        <v>223.05</v>
      </c>
      <c r="L1229" s="25">
        <f t="shared" si="254"/>
        <v>223.05</v>
      </c>
      <c r="N1229" s="46"/>
      <c r="O1229" s="46"/>
    </row>
    <row r="1230" spans="1:15" x14ac:dyDescent="0.25">
      <c r="A1230" s="26" t="s">
        <v>1698</v>
      </c>
      <c r="B1230" s="27" t="s">
        <v>227</v>
      </c>
      <c r="C1230" s="56" t="s">
        <v>1699</v>
      </c>
      <c r="D1230" s="29" t="s">
        <v>1700</v>
      </c>
      <c r="E1230" s="30" t="s">
        <v>35</v>
      </c>
      <c r="F1230" s="32">
        <v>49.24</v>
      </c>
      <c r="G1230" s="32">
        <v>1</v>
      </c>
      <c r="H1230" s="33">
        <v>49.24</v>
      </c>
      <c r="I1230" s="34">
        <f>TRUNC((N1230*$O$9),2)</f>
        <v>4.53</v>
      </c>
      <c r="J1230" s="34">
        <f>TRUNC((O1230*$O$9),2)</f>
        <v>0</v>
      </c>
      <c r="K1230" s="34">
        <f>TRUNC(F1230*($I1230+$J1230),2)</f>
        <v>223.05</v>
      </c>
      <c r="L1230" s="35">
        <f>TRUNC(H1230*($I1230+$J1230),2)</f>
        <v>223.05</v>
      </c>
      <c r="N1230" s="37">
        <v>5.82</v>
      </c>
      <c r="O1230" s="37">
        <v>0</v>
      </c>
    </row>
    <row r="1231" spans="1:15" x14ac:dyDescent="0.2">
      <c r="A1231" s="20" t="s">
        <v>1701</v>
      </c>
      <c r="B1231" s="21"/>
      <c r="C1231" s="21"/>
      <c r="D1231" s="22" t="s">
        <v>41</v>
      </c>
      <c r="E1231" s="21"/>
      <c r="F1231" s="21"/>
      <c r="G1231" s="21"/>
      <c r="H1231" s="21"/>
      <c r="I1231" s="23"/>
      <c r="J1231" s="23"/>
      <c r="K1231" s="24">
        <f t="shared" si="254"/>
        <v>49.93</v>
      </c>
      <c r="L1231" s="25">
        <f t="shared" si="254"/>
        <v>49.93</v>
      </c>
      <c r="N1231" s="46"/>
      <c r="O1231" s="46"/>
    </row>
    <row r="1232" spans="1:15" x14ac:dyDescent="0.25">
      <c r="A1232" s="26" t="s">
        <v>1702</v>
      </c>
      <c r="B1232" s="27" t="s">
        <v>31</v>
      </c>
      <c r="C1232" s="28">
        <v>30101</v>
      </c>
      <c r="D1232" s="29" t="s">
        <v>103</v>
      </c>
      <c r="E1232" s="30" t="s">
        <v>83</v>
      </c>
      <c r="F1232" s="32">
        <v>1.47</v>
      </c>
      <c r="G1232" s="32">
        <v>1</v>
      </c>
      <c r="H1232" s="33">
        <v>1.47</v>
      </c>
      <c r="I1232" s="34">
        <f>TRUNC((N1232*$O$9),2)</f>
        <v>26.97</v>
      </c>
      <c r="J1232" s="34">
        <f>TRUNC((O1232*$O$9),2)</f>
        <v>7</v>
      </c>
      <c r="K1232" s="34">
        <f>TRUNC(F1232*($I1232+$J1232),2)</f>
        <v>49.93</v>
      </c>
      <c r="L1232" s="35">
        <f>TRUNC(H1232*($I1232+$J1232),2)</f>
        <v>49.93</v>
      </c>
      <c r="N1232" s="37">
        <v>34.58</v>
      </c>
      <c r="O1232" s="37">
        <v>8.98</v>
      </c>
    </row>
    <row r="1233" spans="1:15" x14ac:dyDescent="0.2">
      <c r="A1233" s="20" t="s">
        <v>1703</v>
      </c>
      <c r="B1233" s="21"/>
      <c r="C1233" s="21"/>
      <c r="D1233" s="22" t="s">
        <v>285</v>
      </c>
      <c r="E1233" s="21"/>
      <c r="F1233" s="21"/>
      <c r="G1233" s="21"/>
      <c r="H1233" s="21"/>
      <c r="I1233" s="23"/>
      <c r="J1233" s="23"/>
      <c r="K1233" s="24">
        <f>TRUNC(SUM(K1234:K1236),2)</f>
        <v>51918.83</v>
      </c>
      <c r="L1233" s="25">
        <f>TRUNC(SUM(L1234:L1236),2)</f>
        <v>51918.83</v>
      </c>
      <c r="N1233" s="46"/>
      <c r="O1233" s="46"/>
    </row>
    <row r="1234" spans="1:15" x14ac:dyDescent="0.25">
      <c r="A1234" s="26" t="s">
        <v>1704</v>
      </c>
      <c r="B1234" s="27" t="s">
        <v>227</v>
      </c>
      <c r="C1234" s="56" t="s">
        <v>1705</v>
      </c>
      <c r="D1234" s="29" t="s">
        <v>1706</v>
      </c>
      <c r="E1234" s="30" t="s">
        <v>50</v>
      </c>
      <c r="F1234" s="32">
        <v>67.39</v>
      </c>
      <c r="G1234" s="32">
        <v>1</v>
      </c>
      <c r="H1234" s="33">
        <v>67.39</v>
      </c>
      <c r="I1234" s="34">
        <f t="shared" ref="I1234:J1236" si="255">TRUNC((N1234*$O$9),2)</f>
        <v>263.08</v>
      </c>
      <c r="J1234" s="34">
        <f t="shared" si="255"/>
        <v>30.57</v>
      </c>
      <c r="K1234" s="34">
        <f>TRUNC(F1234*($I1234+$J1234),2)</f>
        <v>19789.07</v>
      </c>
      <c r="L1234" s="35">
        <f>TRUNC(H1234*($I1234+$J1234),2)</f>
        <v>19789.07</v>
      </c>
      <c r="N1234" s="37">
        <v>337.29</v>
      </c>
      <c r="O1234" s="37">
        <v>39.200000000000003</v>
      </c>
    </row>
    <row r="1235" spans="1:15" x14ac:dyDescent="0.25">
      <c r="A1235" s="26" t="s">
        <v>1707</v>
      </c>
      <c r="B1235" s="27" t="s">
        <v>227</v>
      </c>
      <c r="C1235" s="56" t="s">
        <v>1708</v>
      </c>
      <c r="D1235" s="29" t="s">
        <v>1709</v>
      </c>
      <c r="E1235" s="30" t="s">
        <v>50</v>
      </c>
      <c r="F1235" s="32">
        <v>40.799999999999997</v>
      </c>
      <c r="G1235" s="32">
        <v>1</v>
      </c>
      <c r="H1235" s="33">
        <v>40.799999999999997</v>
      </c>
      <c r="I1235" s="34">
        <f t="shared" si="255"/>
        <v>126.26</v>
      </c>
      <c r="J1235" s="34">
        <f t="shared" si="255"/>
        <v>27.79</v>
      </c>
      <c r="K1235" s="34">
        <f>TRUNC(F1235*($I1235+$J1235),2)</f>
        <v>6285.24</v>
      </c>
      <c r="L1235" s="35">
        <f>TRUNC(H1235*($I1235+$J1235),2)</f>
        <v>6285.24</v>
      </c>
      <c r="N1235" s="37">
        <v>161.88</v>
      </c>
      <c r="O1235" s="37">
        <v>35.64</v>
      </c>
    </row>
    <row r="1236" spans="1:15" x14ac:dyDescent="0.25">
      <c r="A1236" s="26" t="s">
        <v>1710</v>
      </c>
      <c r="B1236" s="27" t="s">
        <v>227</v>
      </c>
      <c r="C1236" s="56" t="s">
        <v>289</v>
      </c>
      <c r="D1236" s="29" t="s">
        <v>290</v>
      </c>
      <c r="E1236" s="30" t="s">
        <v>50</v>
      </c>
      <c r="F1236" s="32">
        <v>81.17</v>
      </c>
      <c r="G1236" s="32">
        <v>1</v>
      </c>
      <c r="H1236" s="33">
        <v>81.17</v>
      </c>
      <c r="I1236" s="34">
        <f t="shared" si="255"/>
        <v>287.83</v>
      </c>
      <c r="J1236" s="34">
        <f t="shared" si="255"/>
        <v>30.57</v>
      </c>
      <c r="K1236" s="34">
        <f>TRUNC(F1236*($I1236+$J1236),2)</f>
        <v>25844.52</v>
      </c>
      <c r="L1236" s="35">
        <f>TRUNC(H1236*($I1236+$J1236),2)</f>
        <v>25844.52</v>
      </c>
      <c r="N1236" s="37">
        <v>369.02</v>
      </c>
      <c r="O1236" s="37">
        <v>39.200000000000003</v>
      </c>
    </row>
    <row r="1237" spans="1:15" x14ac:dyDescent="0.2">
      <c r="A1237" s="20" t="s">
        <v>1711</v>
      </c>
      <c r="B1237" s="21"/>
      <c r="C1237" s="21"/>
      <c r="D1237" s="22" t="s">
        <v>298</v>
      </c>
      <c r="E1237" s="21"/>
      <c r="F1237" s="21"/>
      <c r="G1237" s="21"/>
      <c r="H1237" s="21"/>
      <c r="I1237" s="23"/>
      <c r="J1237" s="23"/>
      <c r="K1237" s="24">
        <f>TRUNC(SUM(K1238:K1243),2)</f>
        <v>18426.47</v>
      </c>
      <c r="L1237" s="25">
        <f>TRUNC(SUM(L1238:L1243),2)</f>
        <v>18426.47</v>
      </c>
      <c r="N1237" s="46"/>
      <c r="O1237" s="46"/>
    </row>
    <row r="1238" spans="1:15" ht="25.5" x14ac:dyDescent="0.25">
      <c r="A1238" s="26" t="s">
        <v>1712</v>
      </c>
      <c r="B1238" s="27" t="s">
        <v>31</v>
      </c>
      <c r="C1238" s="28">
        <v>221122</v>
      </c>
      <c r="D1238" s="29" t="s">
        <v>1713</v>
      </c>
      <c r="E1238" s="30" t="s">
        <v>35</v>
      </c>
      <c r="F1238" s="32">
        <v>23.38</v>
      </c>
      <c r="G1238" s="32">
        <v>1</v>
      </c>
      <c r="H1238" s="33">
        <v>23.38</v>
      </c>
      <c r="I1238" s="34">
        <f t="shared" ref="I1238:J1243" si="256">TRUNC((N1238*$O$9),2)</f>
        <v>119.76</v>
      </c>
      <c r="J1238" s="34">
        <f t="shared" si="256"/>
        <v>18.059999999999999</v>
      </c>
      <c r="K1238" s="34">
        <f t="shared" ref="K1238:K1243" si="257">TRUNC(F1238*($I1238+$J1238),2)</f>
        <v>3222.23</v>
      </c>
      <c r="L1238" s="35">
        <f t="shared" ref="L1238:L1243" si="258">TRUNC(H1238*($I1238+$J1238),2)</f>
        <v>3222.23</v>
      </c>
      <c r="N1238" s="37">
        <v>153.54</v>
      </c>
      <c r="O1238" s="37">
        <v>23.16</v>
      </c>
    </row>
    <row r="1239" spans="1:15" ht="25.5" x14ac:dyDescent="0.25">
      <c r="A1239" s="26" t="s">
        <v>1714</v>
      </c>
      <c r="B1239" s="27" t="s">
        <v>31</v>
      </c>
      <c r="C1239" s="28">
        <v>221122</v>
      </c>
      <c r="D1239" s="29" t="s">
        <v>1713</v>
      </c>
      <c r="E1239" s="30" t="s">
        <v>35</v>
      </c>
      <c r="F1239" s="32">
        <v>47.13</v>
      </c>
      <c r="G1239" s="32">
        <v>1</v>
      </c>
      <c r="H1239" s="33">
        <v>47.13</v>
      </c>
      <c r="I1239" s="34">
        <f t="shared" si="256"/>
        <v>119.76</v>
      </c>
      <c r="J1239" s="34">
        <f t="shared" si="256"/>
        <v>18.059999999999999</v>
      </c>
      <c r="K1239" s="34">
        <f t="shared" si="257"/>
        <v>6495.45</v>
      </c>
      <c r="L1239" s="35">
        <f t="shared" si="258"/>
        <v>6495.45</v>
      </c>
      <c r="N1239" s="37">
        <v>153.54</v>
      </c>
      <c r="O1239" s="37">
        <v>23.16</v>
      </c>
    </row>
    <row r="1240" spans="1:15" ht="25.5" x14ac:dyDescent="0.25">
      <c r="A1240" s="26" t="s">
        <v>1715</v>
      </c>
      <c r="B1240" s="27" t="s">
        <v>31</v>
      </c>
      <c r="C1240" s="28">
        <v>221126</v>
      </c>
      <c r="D1240" s="29" t="s">
        <v>1500</v>
      </c>
      <c r="E1240" s="30" t="s">
        <v>35</v>
      </c>
      <c r="F1240" s="32">
        <v>10.1</v>
      </c>
      <c r="G1240" s="32">
        <v>1</v>
      </c>
      <c r="H1240" s="33">
        <v>10.1</v>
      </c>
      <c r="I1240" s="34">
        <f t="shared" si="256"/>
        <v>90.95</v>
      </c>
      <c r="J1240" s="34">
        <f t="shared" si="256"/>
        <v>18.170000000000002</v>
      </c>
      <c r="K1240" s="34">
        <f t="shared" si="257"/>
        <v>1102.1099999999999</v>
      </c>
      <c r="L1240" s="35">
        <f t="shared" si="258"/>
        <v>1102.1099999999999</v>
      </c>
      <c r="N1240" s="37">
        <v>116.61</v>
      </c>
      <c r="O1240" s="37">
        <v>23.3</v>
      </c>
    </row>
    <row r="1241" spans="1:15" ht="25.5" x14ac:dyDescent="0.25">
      <c r="A1241" s="26" t="s">
        <v>1716</v>
      </c>
      <c r="B1241" s="27" t="s">
        <v>31</v>
      </c>
      <c r="C1241" s="28">
        <v>221126</v>
      </c>
      <c r="D1241" s="29" t="s">
        <v>1500</v>
      </c>
      <c r="E1241" s="30" t="s">
        <v>35</v>
      </c>
      <c r="F1241" s="32">
        <v>65.84</v>
      </c>
      <c r="G1241" s="32">
        <v>1</v>
      </c>
      <c r="H1241" s="33">
        <v>65.84</v>
      </c>
      <c r="I1241" s="34">
        <f t="shared" si="256"/>
        <v>90.95</v>
      </c>
      <c r="J1241" s="34">
        <f t="shared" si="256"/>
        <v>18.170000000000002</v>
      </c>
      <c r="K1241" s="34">
        <f t="shared" si="257"/>
        <v>7184.46</v>
      </c>
      <c r="L1241" s="35">
        <f t="shared" si="258"/>
        <v>7184.46</v>
      </c>
      <c r="N1241" s="37">
        <v>116.61</v>
      </c>
      <c r="O1241" s="37">
        <v>23.3</v>
      </c>
    </row>
    <row r="1242" spans="1:15" x14ac:dyDescent="0.25">
      <c r="A1242" s="26" t="s">
        <v>1717</v>
      </c>
      <c r="B1242" s="27" t="s">
        <v>31</v>
      </c>
      <c r="C1242" s="28">
        <v>220102</v>
      </c>
      <c r="D1242" s="29" t="s">
        <v>306</v>
      </c>
      <c r="E1242" s="30" t="s">
        <v>35</v>
      </c>
      <c r="F1242" s="32">
        <v>0.5</v>
      </c>
      <c r="G1242" s="32">
        <v>1</v>
      </c>
      <c r="H1242" s="33">
        <v>0.5</v>
      </c>
      <c r="I1242" s="34">
        <f t="shared" si="256"/>
        <v>17.93</v>
      </c>
      <c r="J1242" s="34">
        <f t="shared" si="256"/>
        <v>9.31</v>
      </c>
      <c r="K1242" s="34">
        <f t="shared" si="257"/>
        <v>13.62</v>
      </c>
      <c r="L1242" s="35">
        <f t="shared" si="258"/>
        <v>13.62</v>
      </c>
      <c r="N1242" s="37">
        <v>22.99</v>
      </c>
      <c r="O1242" s="37">
        <v>11.94</v>
      </c>
    </row>
    <row r="1243" spans="1:15" x14ac:dyDescent="0.25">
      <c r="A1243" s="26" t="s">
        <v>1718</v>
      </c>
      <c r="B1243" s="27" t="s">
        <v>31</v>
      </c>
      <c r="C1243" s="28">
        <v>220102</v>
      </c>
      <c r="D1243" s="29" t="s">
        <v>306</v>
      </c>
      <c r="E1243" s="30" t="s">
        <v>35</v>
      </c>
      <c r="F1243" s="32">
        <v>15</v>
      </c>
      <c r="G1243" s="32">
        <v>1</v>
      </c>
      <c r="H1243" s="33">
        <v>15</v>
      </c>
      <c r="I1243" s="34">
        <f t="shared" si="256"/>
        <v>17.93</v>
      </c>
      <c r="J1243" s="34">
        <f t="shared" si="256"/>
        <v>9.31</v>
      </c>
      <c r="K1243" s="34">
        <f t="shared" si="257"/>
        <v>408.6</v>
      </c>
      <c r="L1243" s="35">
        <f t="shared" si="258"/>
        <v>408.6</v>
      </c>
      <c r="N1243" s="37">
        <v>22.99</v>
      </c>
      <c r="O1243" s="37">
        <v>11.94</v>
      </c>
    </row>
    <row r="1244" spans="1:15" x14ac:dyDescent="0.2">
      <c r="A1244" s="20" t="s">
        <v>1719</v>
      </c>
      <c r="B1244" s="21"/>
      <c r="C1244" s="21"/>
      <c r="D1244" s="22" t="s">
        <v>52</v>
      </c>
      <c r="E1244" s="21"/>
      <c r="F1244" s="21"/>
      <c r="G1244" s="21"/>
      <c r="H1244" s="21"/>
      <c r="I1244" s="23"/>
      <c r="J1244" s="23"/>
      <c r="K1244" s="24">
        <f>TRUNC(SUM(K1245:K1249),2)</f>
        <v>5924.73</v>
      </c>
      <c r="L1244" s="25">
        <f>TRUNC(SUM(L1245:L1249),2)</f>
        <v>5924.73</v>
      </c>
      <c r="N1244" s="46"/>
      <c r="O1244" s="46"/>
    </row>
    <row r="1245" spans="1:15" ht="38.25" x14ac:dyDescent="0.25">
      <c r="A1245" s="38" t="s">
        <v>1720</v>
      </c>
      <c r="B1245" s="39" t="s">
        <v>227</v>
      </c>
      <c r="C1245" s="55" t="s">
        <v>842</v>
      </c>
      <c r="D1245" s="29" t="s">
        <v>843</v>
      </c>
      <c r="E1245" s="41" t="s">
        <v>27</v>
      </c>
      <c r="F1245" s="43">
        <v>36</v>
      </c>
      <c r="G1245" s="43">
        <v>1</v>
      </c>
      <c r="H1245" s="44">
        <v>36</v>
      </c>
      <c r="I1245" s="34">
        <f t="shared" ref="I1245:J1249" si="259">TRUNC((N1245*$O$9),2)</f>
        <v>36.54</v>
      </c>
      <c r="J1245" s="34">
        <f t="shared" si="259"/>
        <v>8.8699999999999992</v>
      </c>
      <c r="K1245" s="34">
        <f>TRUNC(F1245*($I1245+$J1245),2)</f>
        <v>1634.76</v>
      </c>
      <c r="L1245" s="35">
        <f>TRUNC(H1245*($I1245+$J1245),2)</f>
        <v>1634.76</v>
      </c>
      <c r="N1245" s="45">
        <v>46.85</v>
      </c>
      <c r="O1245" s="45">
        <v>11.38</v>
      </c>
    </row>
    <row r="1246" spans="1:15" ht="25.5" x14ac:dyDescent="0.25">
      <c r="A1246" s="26" t="s">
        <v>1721</v>
      </c>
      <c r="B1246" s="27" t="s">
        <v>227</v>
      </c>
      <c r="C1246" s="56" t="s">
        <v>845</v>
      </c>
      <c r="D1246" s="29" t="s">
        <v>846</v>
      </c>
      <c r="E1246" s="30" t="s">
        <v>27</v>
      </c>
      <c r="F1246" s="32">
        <v>36</v>
      </c>
      <c r="G1246" s="32">
        <v>1</v>
      </c>
      <c r="H1246" s="33">
        <v>36</v>
      </c>
      <c r="I1246" s="34">
        <f t="shared" si="259"/>
        <v>72</v>
      </c>
      <c r="J1246" s="34">
        <f t="shared" si="259"/>
        <v>0</v>
      </c>
      <c r="K1246" s="34">
        <f>TRUNC(F1246*($I1246+$J1246),2)</f>
        <v>2592</v>
      </c>
      <c r="L1246" s="35">
        <f>TRUNC(H1246*($I1246+$J1246),2)</f>
        <v>2592</v>
      </c>
      <c r="N1246" s="37">
        <v>92.32</v>
      </c>
      <c r="O1246" s="37">
        <v>0</v>
      </c>
    </row>
    <row r="1247" spans="1:15" ht="38.25" x14ac:dyDescent="0.25">
      <c r="A1247" s="26" t="s">
        <v>1722</v>
      </c>
      <c r="B1247" s="27" t="s">
        <v>227</v>
      </c>
      <c r="C1247" s="56" t="s">
        <v>1723</v>
      </c>
      <c r="D1247" s="57" t="s">
        <v>1724</v>
      </c>
      <c r="E1247" s="30" t="s">
        <v>27</v>
      </c>
      <c r="F1247" s="32">
        <v>1</v>
      </c>
      <c r="G1247" s="32">
        <v>1</v>
      </c>
      <c r="H1247" s="33">
        <v>1</v>
      </c>
      <c r="I1247" s="34">
        <f t="shared" si="259"/>
        <v>1223.72</v>
      </c>
      <c r="J1247" s="34">
        <f t="shared" si="259"/>
        <v>20.85</v>
      </c>
      <c r="K1247" s="34">
        <f>TRUNC(F1247*($I1247+$J1247),2)</f>
        <v>1244.57</v>
      </c>
      <c r="L1247" s="35">
        <f>TRUNC(H1247*($I1247+$J1247),2)</f>
        <v>1244.57</v>
      </c>
      <c r="N1247" s="36">
        <v>1568.88</v>
      </c>
      <c r="O1247" s="37">
        <v>26.74</v>
      </c>
    </row>
    <row r="1248" spans="1:15" x14ac:dyDescent="0.25">
      <c r="A1248" s="26" t="s">
        <v>1725</v>
      </c>
      <c r="B1248" s="27" t="s">
        <v>227</v>
      </c>
      <c r="C1248" s="56" t="s">
        <v>1726</v>
      </c>
      <c r="D1248" s="29" t="s">
        <v>1727</v>
      </c>
      <c r="E1248" s="30" t="s">
        <v>27</v>
      </c>
      <c r="F1248" s="32">
        <v>4</v>
      </c>
      <c r="G1248" s="32">
        <v>1</v>
      </c>
      <c r="H1248" s="33">
        <v>4</v>
      </c>
      <c r="I1248" s="34">
        <f t="shared" si="259"/>
        <v>1.96</v>
      </c>
      <c r="J1248" s="34">
        <f t="shared" si="259"/>
        <v>1.29</v>
      </c>
      <c r="K1248" s="34">
        <f>TRUNC(F1248*($I1248+$J1248),2)</f>
        <v>13</v>
      </c>
      <c r="L1248" s="35">
        <f>TRUNC(H1248*($I1248+$J1248),2)</f>
        <v>13</v>
      </c>
      <c r="N1248" s="37">
        <v>2.52</v>
      </c>
      <c r="O1248" s="37">
        <v>1.66</v>
      </c>
    </row>
    <row r="1249" spans="1:15" ht="25.5" x14ac:dyDescent="0.25">
      <c r="A1249" s="26" t="s">
        <v>1728</v>
      </c>
      <c r="B1249" s="27" t="s">
        <v>227</v>
      </c>
      <c r="C1249" s="56" t="s">
        <v>1729</v>
      </c>
      <c r="D1249" s="29" t="s">
        <v>1730</v>
      </c>
      <c r="E1249" s="30" t="s">
        <v>27</v>
      </c>
      <c r="F1249" s="32">
        <v>3</v>
      </c>
      <c r="G1249" s="32">
        <v>1</v>
      </c>
      <c r="H1249" s="33">
        <v>3</v>
      </c>
      <c r="I1249" s="34">
        <f t="shared" si="259"/>
        <v>133.02000000000001</v>
      </c>
      <c r="J1249" s="34">
        <f t="shared" si="259"/>
        <v>13.78</v>
      </c>
      <c r="K1249" s="34">
        <f>TRUNC(F1249*($I1249+$J1249),2)</f>
        <v>440.4</v>
      </c>
      <c r="L1249" s="35">
        <f>TRUNC(H1249*($I1249+$J1249),2)</f>
        <v>440.4</v>
      </c>
      <c r="N1249" s="37">
        <v>170.54</v>
      </c>
      <c r="O1249" s="37">
        <v>17.670000000000002</v>
      </c>
    </row>
    <row r="1250" spans="1:15" x14ac:dyDescent="0.2">
      <c r="A1250" s="11">
        <v>31</v>
      </c>
      <c r="B1250" s="12"/>
      <c r="C1250" s="12"/>
      <c r="D1250" s="13" t="s">
        <v>1731</v>
      </c>
      <c r="E1250" s="14" t="s">
        <v>27</v>
      </c>
      <c r="F1250" s="16">
        <v>1</v>
      </c>
      <c r="G1250" s="16">
        <v>1</v>
      </c>
      <c r="H1250" s="12"/>
      <c r="I1250" s="17"/>
      <c r="J1250" s="17"/>
      <c r="K1250" s="18">
        <f t="shared" si="254"/>
        <v>16298.05</v>
      </c>
      <c r="L1250" s="19">
        <f t="shared" si="254"/>
        <v>16298.05</v>
      </c>
      <c r="N1250" s="46"/>
      <c r="O1250" s="46"/>
    </row>
    <row r="1251" spans="1:15" x14ac:dyDescent="0.2">
      <c r="A1251" s="20" t="s">
        <v>1732</v>
      </c>
      <c r="B1251" s="21"/>
      <c r="C1251" s="21"/>
      <c r="D1251" s="22" t="s">
        <v>777</v>
      </c>
      <c r="E1251" s="21"/>
      <c r="F1251" s="21"/>
      <c r="G1251" s="21"/>
      <c r="H1251" s="21"/>
      <c r="I1251" s="23"/>
      <c r="J1251" s="23"/>
      <c r="K1251" s="24">
        <f>TRUNC(SUM(K1252:K1253),2)</f>
        <v>16298.05</v>
      </c>
      <c r="L1251" s="25">
        <f>TRUNC(SUM(L1252:L1253),2)</f>
        <v>16298.05</v>
      </c>
      <c r="N1251" s="46"/>
      <c r="O1251" s="46"/>
    </row>
    <row r="1252" spans="1:15" ht="25.5" x14ac:dyDescent="0.25">
      <c r="A1252" s="26" t="s">
        <v>1733</v>
      </c>
      <c r="B1252" s="27" t="s">
        <v>129</v>
      </c>
      <c r="C1252" s="28">
        <v>102191</v>
      </c>
      <c r="D1252" s="29" t="s">
        <v>1734</v>
      </c>
      <c r="E1252" s="30" t="s">
        <v>35</v>
      </c>
      <c r="F1252" s="32">
        <v>89.28</v>
      </c>
      <c r="G1252" s="32">
        <v>1</v>
      </c>
      <c r="H1252" s="33">
        <v>89.28</v>
      </c>
      <c r="I1252" s="34">
        <f t="shared" ref="I1252:J1253" si="260">TRUNC((N1252*$O$9),2)</f>
        <v>4.41</v>
      </c>
      <c r="J1252" s="34">
        <f t="shared" si="260"/>
        <v>11.75</v>
      </c>
      <c r="K1252" s="34">
        <f>TRUNC(F1252*($I1252+$J1252),2)</f>
        <v>1442.76</v>
      </c>
      <c r="L1252" s="35">
        <f>TRUNC(H1252*($I1252+$J1252),2)</f>
        <v>1442.76</v>
      </c>
      <c r="N1252" s="37">
        <v>5.66</v>
      </c>
      <c r="O1252" s="37">
        <v>15.07</v>
      </c>
    </row>
    <row r="1253" spans="1:15" x14ac:dyDescent="0.25">
      <c r="A1253" s="26" t="s">
        <v>1735</v>
      </c>
      <c r="B1253" s="27" t="s">
        <v>31</v>
      </c>
      <c r="C1253" s="28">
        <v>190102</v>
      </c>
      <c r="D1253" s="29" t="s">
        <v>779</v>
      </c>
      <c r="E1253" s="30" t="s">
        <v>35</v>
      </c>
      <c r="F1253" s="32">
        <v>89.28</v>
      </c>
      <c r="G1253" s="32">
        <v>1</v>
      </c>
      <c r="H1253" s="33">
        <v>89.28</v>
      </c>
      <c r="I1253" s="34">
        <f t="shared" si="260"/>
        <v>166.39</v>
      </c>
      <c r="J1253" s="34">
        <f t="shared" si="260"/>
        <v>0</v>
      </c>
      <c r="K1253" s="34">
        <f>TRUNC(F1253*($I1253+$J1253),2)</f>
        <v>14855.29</v>
      </c>
      <c r="L1253" s="35">
        <f>TRUNC(H1253*($I1253+$J1253),2)</f>
        <v>14855.29</v>
      </c>
      <c r="N1253" s="37">
        <v>213.33</v>
      </c>
      <c r="O1253" s="37">
        <v>0</v>
      </c>
    </row>
    <row r="1254" spans="1:15" x14ac:dyDescent="0.2">
      <c r="A1254" s="11">
        <v>32</v>
      </c>
      <c r="B1254" s="12"/>
      <c r="C1254" s="12"/>
      <c r="D1254" s="13" t="s">
        <v>1736</v>
      </c>
      <c r="E1254" s="14" t="s">
        <v>27</v>
      </c>
      <c r="F1254" s="16">
        <v>1</v>
      </c>
      <c r="G1254" s="16">
        <v>1</v>
      </c>
      <c r="H1254" s="12"/>
      <c r="I1254" s="17"/>
      <c r="J1254" s="17"/>
      <c r="K1254" s="18">
        <f>TRUNC(SUM(K1255,K1257,K1259),2)</f>
        <v>2837.4</v>
      </c>
      <c r="L1254" s="19">
        <f>TRUNC(SUM(L1255,L1257,L1259),2)</f>
        <v>2837.4</v>
      </c>
      <c r="N1254" s="46"/>
      <c r="O1254" s="46"/>
    </row>
    <row r="1255" spans="1:15" x14ac:dyDescent="0.2">
      <c r="A1255" s="20" t="s">
        <v>1737</v>
      </c>
      <c r="B1255" s="21"/>
      <c r="C1255" s="21"/>
      <c r="D1255" s="22" t="s">
        <v>29</v>
      </c>
      <c r="E1255" s="21"/>
      <c r="F1255" s="21"/>
      <c r="G1255" s="21"/>
      <c r="H1255" s="21"/>
      <c r="I1255" s="23"/>
      <c r="J1255" s="23"/>
      <c r="K1255" s="24">
        <f t="shared" si="254"/>
        <v>31.25</v>
      </c>
      <c r="L1255" s="25">
        <f t="shared" si="254"/>
        <v>31.25</v>
      </c>
      <c r="N1255" s="46"/>
      <c r="O1255" s="46"/>
    </row>
    <row r="1256" spans="1:15" x14ac:dyDescent="0.25">
      <c r="A1256" s="26" t="s">
        <v>1738</v>
      </c>
      <c r="B1256" s="27" t="s">
        <v>31</v>
      </c>
      <c r="C1256" s="28">
        <v>20106</v>
      </c>
      <c r="D1256" s="29" t="s">
        <v>1535</v>
      </c>
      <c r="E1256" s="30" t="s">
        <v>35</v>
      </c>
      <c r="F1256" s="32">
        <v>6.9</v>
      </c>
      <c r="G1256" s="32">
        <v>1</v>
      </c>
      <c r="H1256" s="33">
        <v>6.9</v>
      </c>
      <c r="I1256" s="34">
        <f>TRUNC((N1256*$O$9),2)</f>
        <v>0</v>
      </c>
      <c r="J1256" s="34">
        <f>TRUNC((O1256*$O$9),2)</f>
        <v>4.53</v>
      </c>
      <c r="K1256" s="34">
        <f>TRUNC(F1256*($I1256+$J1256),2)</f>
        <v>31.25</v>
      </c>
      <c r="L1256" s="35">
        <f>TRUNC(H1256*($I1256+$J1256),2)</f>
        <v>31.25</v>
      </c>
      <c r="N1256" s="37">
        <v>0</v>
      </c>
      <c r="O1256" s="37">
        <v>5.82</v>
      </c>
    </row>
    <row r="1257" spans="1:15" x14ac:dyDescent="0.2">
      <c r="A1257" s="20" t="s">
        <v>1739</v>
      </c>
      <c r="B1257" s="21"/>
      <c r="C1257" s="21"/>
      <c r="D1257" s="22" t="s">
        <v>285</v>
      </c>
      <c r="E1257" s="21"/>
      <c r="F1257" s="21"/>
      <c r="G1257" s="21"/>
      <c r="H1257" s="21"/>
      <c r="I1257" s="23"/>
      <c r="J1257" s="23"/>
      <c r="K1257" s="24">
        <f t="shared" si="254"/>
        <v>2538.5700000000002</v>
      </c>
      <c r="L1257" s="25">
        <f t="shared" si="254"/>
        <v>2538.5700000000002</v>
      </c>
      <c r="N1257" s="46"/>
      <c r="O1257" s="46"/>
    </row>
    <row r="1258" spans="1:15" x14ac:dyDescent="0.25">
      <c r="A1258" s="26" t="s">
        <v>1740</v>
      </c>
      <c r="B1258" s="27" t="s">
        <v>31</v>
      </c>
      <c r="C1258" s="28">
        <v>180280</v>
      </c>
      <c r="D1258" s="29" t="s">
        <v>1741</v>
      </c>
      <c r="E1258" s="30" t="s">
        <v>35</v>
      </c>
      <c r="F1258" s="32">
        <v>6.9</v>
      </c>
      <c r="G1258" s="32">
        <v>1</v>
      </c>
      <c r="H1258" s="33">
        <v>6.9</v>
      </c>
      <c r="I1258" s="34">
        <f>TRUNC((N1258*$O$9),2)</f>
        <v>334.23</v>
      </c>
      <c r="J1258" s="34">
        <f>TRUNC((O1258*$O$9),2)</f>
        <v>33.68</v>
      </c>
      <c r="K1258" s="34">
        <f>TRUNC(F1258*($I1258+$J1258),2)</f>
        <v>2538.5700000000002</v>
      </c>
      <c r="L1258" s="35">
        <f>TRUNC(H1258*($I1258+$J1258),2)</f>
        <v>2538.5700000000002</v>
      </c>
      <c r="N1258" s="37">
        <v>428.5</v>
      </c>
      <c r="O1258" s="37">
        <v>43.18</v>
      </c>
    </row>
    <row r="1259" spans="1:15" x14ac:dyDescent="0.2">
      <c r="A1259" s="20" t="s">
        <v>1742</v>
      </c>
      <c r="B1259" s="21"/>
      <c r="C1259" s="21"/>
      <c r="D1259" s="22" t="s">
        <v>312</v>
      </c>
      <c r="E1259" s="21"/>
      <c r="F1259" s="21"/>
      <c r="G1259" s="21"/>
      <c r="H1259" s="21"/>
      <c r="I1259" s="23"/>
      <c r="J1259" s="23"/>
      <c r="K1259" s="24">
        <f t="shared" si="254"/>
        <v>267.58</v>
      </c>
      <c r="L1259" s="25">
        <f t="shared" si="254"/>
        <v>267.58</v>
      </c>
      <c r="N1259" s="46"/>
      <c r="O1259" s="46"/>
    </row>
    <row r="1260" spans="1:15" x14ac:dyDescent="0.25">
      <c r="A1260" s="26" t="s">
        <v>1743</v>
      </c>
      <c r="B1260" s="27" t="s">
        <v>31</v>
      </c>
      <c r="C1260" s="28">
        <v>261602</v>
      </c>
      <c r="D1260" s="29" t="s">
        <v>825</v>
      </c>
      <c r="E1260" s="30" t="s">
        <v>35</v>
      </c>
      <c r="F1260" s="32">
        <v>13.8</v>
      </c>
      <c r="G1260" s="32">
        <v>1</v>
      </c>
      <c r="H1260" s="33">
        <v>13.8</v>
      </c>
      <c r="I1260" s="34">
        <f>TRUNC((N1260*$O$9),2)</f>
        <v>8.4700000000000006</v>
      </c>
      <c r="J1260" s="34">
        <f>TRUNC((O1260*$O$9),2)</f>
        <v>10.92</v>
      </c>
      <c r="K1260" s="34">
        <f>TRUNC(F1260*($I1260+$J1260),2)</f>
        <v>267.58</v>
      </c>
      <c r="L1260" s="35">
        <f>TRUNC(H1260*($I1260+$J1260),2)</f>
        <v>267.58</v>
      </c>
      <c r="N1260" s="37">
        <v>10.87</v>
      </c>
      <c r="O1260" s="37">
        <v>14.01</v>
      </c>
    </row>
    <row r="1261" spans="1:15" x14ac:dyDescent="0.2">
      <c r="A1261" s="11">
        <v>33</v>
      </c>
      <c r="B1261" s="12"/>
      <c r="C1261" s="12"/>
      <c r="D1261" s="13" t="s">
        <v>1744</v>
      </c>
      <c r="E1261" s="14" t="s">
        <v>27</v>
      </c>
      <c r="F1261" s="16">
        <v>1</v>
      </c>
      <c r="G1261" s="16">
        <v>1</v>
      </c>
      <c r="H1261" s="12"/>
      <c r="I1261" s="17"/>
      <c r="J1261" s="17"/>
      <c r="K1261" s="18">
        <f>TRUNC(SUM(K1262),2)</f>
        <v>54451.3</v>
      </c>
      <c r="L1261" s="19">
        <f>TRUNC(SUM(L1262),2)</f>
        <v>54451.3</v>
      </c>
      <c r="N1261" s="46"/>
      <c r="O1261" s="46"/>
    </row>
    <row r="1262" spans="1:15" x14ac:dyDescent="0.2">
      <c r="A1262" s="20" t="s">
        <v>1745</v>
      </c>
      <c r="B1262" s="21"/>
      <c r="C1262" s="21"/>
      <c r="D1262" s="22" t="s">
        <v>312</v>
      </c>
      <c r="E1262" s="21"/>
      <c r="F1262" s="21"/>
      <c r="G1262" s="21"/>
      <c r="H1262" s="21"/>
      <c r="I1262" s="23"/>
      <c r="J1262" s="23"/>
      <c r="K1262" s="24">
        <f>TRUNC(SUM(K1263,K1266,K1269,K1271,K1274),2)</f>
        <v>54451.3</v>
      </c>
      <c r="L1262" s="25">
        <f>TRUNC(SUM(L1263,L1266,L1269,L1271,L1274),2)</f>
        <v>54451.3</v>
      </c>
      <c r="N1262" s="46"/>
      <c r="O1262" s="46"/>
    </row>
    <row r="1263" spans="1:15" ht="13.5" x14ac:dyDescent="0.2">
      <c r="A1263" s="49" t="s">
        <v>1746</v>
      </c>
      <c r="B1263" s="50"/>
      <c r="C1263" s="50"/>
      <c r="D1263" s="51" t="s">
        <v>1364</v>
      </c>
      <c r="E1263" s="50"/>
      <c r="F1263" s="50"/>
      <c r="G1263" s="50"/>
      <c r="H1263" s="50"/>
      <c r="I1263" s="52"/>
      <c r="J1263" s="52"/>
      <c r="K1263" s="53">
        <f>TRUNC(SUM(K1264:K1265),2)</f>
        <v>11713.4</v>
      </c>
      <c r="L1263" s="54">
        <f>TRUNC(SUM(L1264:L1265),2)</f>
        <v>11713.4</v>
      </c>
      <c r="N1263" s="46"/>
      <c r="O1263" s="46"/>
    </row>
    <row r="1264" spans="1:15" x14ac:dyDescent="0.25">
      <c r="A1264" s="26" t="s">
        <v>1747</v>
      </c>
      <c r="B1264" s="27" t="s">
        <v>31</v>
      </c>
      <c r="C1264" s="28">
        <v>260105</v>
      </c>
      <c r="D1264" s="29" t="s">
        <v>1748</v>
      </c>
      <c r="E1264" s="30" t="s">
        <v>35</v>
      </c>
      <c r="F1264" s="32">
        <v>453.13</v>
      </c>
      <c r="G1264" s="32">
        <v>1</v>
      </c>
      <c r="H1264" s="33">
        <v>453.13</v>
      </c>
      <c r="I1264" s="34">
        <f t="shared" ref="I1264:J1265" si="261">TRUNC((N1264*$O$9),2)</f>
        <v>1.6</v>
      </c>
      <c r="J1264" s="34">
        <f t="shared" si="261"/>
        <v>4.8600000000000003</v>
      </c>
      <c r="K1264" s="34">
        <f>TRUNC(F1264*($I1264+$J1264),2)</f>
        <v>2927.21</v>
      </c>
      <c r="L1264" s="35">
        <f>TRUNC(H1264*($I1264+$J1264),2)</f>
        <v>2927.21</v>
      </c>
      <c r="N1264" s="37">
        <v>2.06</v>
      </c>
      <c r="O1264" s="37">
        <v>6.24</v>
      </c>
    </row>
    <row r="1265" spans="1:15" x14ac:dyDescent="0.25">
      <c r="A1265" s="26" t="s">
        <v>1749</v>
      </c>
      <c r="B1265" s="27" t="s">
        <v>31</v>
      </c>
      <c r="C1265" s="28">
        <v>261602</v>
      </c>
      <c r="D1265" s="29" t="s">
        <v>825</v>
      </c>
      <c r="E1265" s="30" t="s">
        <v>35</v>
      </c>
      <c r="F1265" s="32">
        <v>453.13</v>
      </c>
      <c r="G1265" s="32">
        <v>1</v>
      </c>
      <c r="H1265" s="33">
        <v>453.13</v>
      </c>
      <c r="I1265" s="34">
        <f t="shared" si="261"/>
        <v>8.4700000000000006</v>
      </c>
      <c r="J1265" s="34">
        <f t="shared" si="261"/>
        <v>10.92</v>
      </c>
      <c r="K1265" s="34">
        <f>TRUNC(F1265*($I1265+$J1265),2)</f>
        <v>8786.19</v>
      </c>
      <c r="L1265" s="35">
        <f>TRUNC(H1265*($I1265+$J1265),2)</f>
        <v>8786.19</v>
      </c>
      <c r="N1265" s="37">
        <v>10.87</v>
      </c>
      <c r="O1265" s="37">
        <v>14.01</v>
      </c>
    </row>
    <row r="1266" spans="1:15" ht="13.5" x14ac:dyDescent="0.2">
      <c r="A1266" s="49" t="s">
        <v>1750</v>
      </c>
      <c r="B1266" s="50"/>
      <c r="C1266" s="50"/>
      <c r="D1266" s="51" t="s">
        <v>1751</v>
      </c>
      <c r="E1266" s="50"/>
      <c r="F1266" s="50"/>
      <c r="G1266" s="50"/>
      <c r="H1266" s="50"/>
      <c r="I1266" s="52"/>
      <c r="J1266" s="52"/>
      <c r="K1266" s="53">
        <f>TRUNC(SUM(K1267:K1268),2)</f>
        <v>18191.11</v>
      </c>
      <c r="L1266" s="54">
        <f>TRUNC(SUM(L1267:L1268),2)</f>
        <v>18191.11</v>
      </c>
      <c r="N1266" s="46"/>
      <c r="O1266" s="46"/>
    </row>
    <row r="1267" spans="1:15" x14ac:dyDescent="0.25">
      <c r="A1267" s="26" t="s">
        <v>1752</v>
      </c>
      <c r="B1267" s="27" t="s">
        <v>31</v>
      </c>
      <c r="C1267" s="28">
        <v>261550</v>
      </c>
      <c r="D1267" s="29" t="s">
        <v>614</v>
      </c>
      <c r="E1267" s="30" t="s">
        <v>35</v>
      </c>
      <c r="F1267" s="32">
        <v>803.85</v>
      </c>
      <c r="G1267" s="32">
        <v>1</v>
      </c>
      <c r="H1267" s="33">
        <v>803.85</v>
      </c>
      <c r="I1267" s="34">
        <f t="shared" ref="I1267:J1268" si="262">TRUNC((N1267*$O$9),2)</f>
        <v>5.81</v>
      </c>
      <c r="J1267" s="34">
        <f t="shared" si="262"/>
        <v>6.55</v>
      </c>
      <c r="K1267" s="34">
        <f>TRUNC(F1267*($I1267+$J1267),2)</f>
        <v>9935.58</v>
      </c>
      <c r="L1267" s="35">
        <f>TRUNC(H1267*($I1267+$J1267),2)</f>
        <v>9935.58</v>
      </c>
      <c r="N1267" s="37">
        <v>7.46</v>
      </c>
      <c r="O1267" s="37">
        <v>8.4</v>
      </c>
    </row>
    <row r="1268" spans="1:15" x14ac:dyDescent="0.25">
      <c r="A1268" s="26" t="s">
        <v>1753</v>
      </c>
      <c r="B1268" s="27" t="s">
        <v>31</v>
      </c>
      <c r="C1268" s="28">
        <v>261000</v>
      </c>
      <c r="D1268" s="29" t="s">
        <v>316</v>
      </c>
      <c r="E1268" s="30" t="s">
        <v>35</v>
      </c>
      <c r="F1268" s="32">
        <v>803.85</v>
      </c>
      <c r="G1268" s="32">
        <v>1</v>
      </c>
      <c r="H1268" s="33">
        <v>803.85</v>
      </c>
      <c r="I1268" s="34">
        <f t="shared" si="262"/>
        <v>4.4400000000000004</v>
      </c>
      <c r="J1268" s="34">
        <f t="shared" si="262"/>
        <v>5.83</v>
      </c>
      <c r="K1268" s="34">
        <f>TRUNC(F1268*($I1268+$J1268),2)</f>
        <v>8255.5300000000007</v>
      </c>
      <c r="L1268" s="35">
        <f>TRUNC(H1268*($I1268+$J1268),2)</f>
        <v>8255.5300000000007</v>
      </c>
      <c r="N1268" s="37">
        <v>5.7</v>
      </c>
      <c r="O1268" s="37">
        <v>7.48</v>
      </c>
    </row>
    <row r="1269" spans="1:15" ht="13.5" x14ac:dyDescent="0.2">
      <c r="A1269" s="49" t="s">
        <v>1754</v>
      </c>
      <c r="B1269" s="50"/>
      <c r="C1269" s="50"/>
      <c r="D1269" s="51" t="s">
        <v>1755</v>
      </c>
      <c r="E1269" s="50"/>
      <c r="F1269" s="50"/>
      <c r="G1269" s="50"/>
      <c r="H1269" s="50"/>
      <c r="I1269" s="52"/>
      <c r="J1269" s="52"/>
      <c r="K1269" s="53">
        <f t="shared" si="254"/>
        <v>1232.4000000000001</v>
      </c>
      <c r="L1269" s="54">
        <f t="shared" si="254"/>
        <v>1232.4000000000001</v>
      </c>
      <c r="N1269" s="46"/>
      <c r="O1269" s="46"/>
    </row>
    <row r="1270" spans="1:15" x14ac:dyDescent="0.25">
      <c r="A1270" s="26" t="s">
        <v>1756</v>
      </c>
      <c r="B1270" s="27" t="s">
        <v>31</v>
      </c>
      <c r="C1270" s="28">
        <v>261000</v>
      </c>
      <c r="D1270" s="29" t="s">
        <v>316</v>
      </c>
      <c r="E1270" s="30" t="s">
        <v>35</v>
      </c>
      <c r="F1270" s="32">
        <v>120</v>
      </c>
      <c r="G1270" s="32">
        <v>1</v>
      </c>
      <c r="H1270" s="33">
        <v>120</v>
      </c>
      <c r="I1270" s="34">
        <f>TRUNC((N1270*$O$9),2)</f>
        <v>4.4400000000000004</v>
      </c>
      <c r="J1270" s="34">
        <f>TRUNC((O1270*$O$9),2)</f>
        <v>5.83</v>
      </c>
      <c r="K1270" s="34">
        <f>TRUNC(F1270*($I1270+$J1270),2)</f>
        <v>1232.4000000000001</v>
      </c>
      <c r="L1270" s="35">
        <f>TRUNC(H1270*($I1270+$J1270),2)</f>
        <v>1232.4000000000001</v>
      </c>
      <c r="N1270" s="37">
        <v>5.7</v>
      </c>
      <c r="O1270" s="37">
        <v>7.48</v>
      </c>
    </row>
    <row r="1271" spans="1:15" ht="13.5" x14ac:dyDescent="0.2">
      <c r="A1271" s="49" t="s">
        <v>1757</v>
      </c>
      <c r="B1271" s="50"/>
      <c r="C1271" s="50"/>
      <c r="D1271" s="51" t="s">
        <v>834</v>
      </c>
      <c r="E1271" s="50"/>
      <c r="F1271" s="50"/>
      <c r="G1271" s="50"/>
      <c r="H1271" s="50"/>
      <c r="I1271" s="52"/>
      <c r="J1271" s="52"/>
      <c r="K1271" s="53">
        <f>TRUNC(SUM(K1272:K1273),2)</f>
        <v>15141.83</v>
      </c>
      <c r="L1271" s="54">
        <f>TRUNC(SUM(L1272:L1273),2)</f>
        <v>15141.83</v>
      </c>
      <c r="N1271" s="46"/>
      <c r="O1271" s="46"/>
    </row>
    <row r="1272" spans="1:15" x14ac:dyDescent="0.25">
      <c r="A1272" s="64" t="s">
        <v>1758</v>
      </c>
      <c r="B1272" s="65" t="s">
        <v>31</v>
      </c>
      <c r="C1272" s="66">
        <v>260104</v>
      </c>
      <c r="D1272" s="67" t="s">
        <v>1587</v>
      </c>
      <c r="E1272" s="67" t="s">
        <v>35</v>
      </c>
      <c r="F1272" s="91">
        <v>1200.78</v>
      </c>
      <c r="G1272" s="69">
        <v>1</v>
      </c>
      <c r="H1272" s="92">
        <v>1200.78</v>
      </c>
      <c r="I1272" s="34">
        <f t="shared" ref="I1272:J1273" si="263">TRUNC((N1272*$O$9),2)</f>
        <v>0</v>
      </c>
      <c r="J1272" s="34">
        <f t="shared" si="263"/>
        <v>3.89</v>
      </c>
      <c r="K1272" s="34">
        <f>TRUNC(F1272*($I1272+$J1272),2)</f>
        <v>4671.03</v>
      </c>
      <c r="L1272" s="35">
        <f>TRUNC(H1272*($I1272+$J1272),2)</f>
        <v>4671.03</v>
      </c>
      <c r="N1272" s="70">
        <v>0</v>
      </c>
      <c r="O1272" s="70">
        <v>4.99</v>
      </c>
    </row>
    <row r="1273" spans="1:15" x14ac:dyDescent="0.25">
      <c r="A1273" s="26" t="s">
        <v>1759</v>
      </c>
      <c r="B1273" s="27" t="s">
        <v>31</v>
      </c>
      <c r="C1273" s="28">
        <v>261300</v>
      </c>
      <c r="D1273" s="29" t="s">
        <v>612</v>
      </c>
      <c r="E1273" s="30" t="s">
        <v>35</v>
      </c>
      <c r="F1273" s="47">
        <v>1200.78</v>
      </c>
      <c r="G1273" s="32">
        <v>1</v>
      </c>
      <c r="H1273" s="48">
        <v>1200.78</v>
      </c>
      <c r="I1273" s="34">
        <f t="shared" si="263"/>
        <v>1.59</v>
      </c>
      <c r="J1273" s="34">
        <f t="shared" si="263"/>
        <v>7.13</v>
      </c>
      <c r="K1273" s="34">
        <f>TRUNC(F1273*($I1273+$J1273),2)</f>
        <v>10470.799999999999</v>
      </c>
      <c r="L1273" s="35">
        <f>TRUNC(H1273*($I1273+$J1273),2)</f>
        <v>10470.799999999999</v>
      </c>
      <c r="N1273" s="37">
        <v>2.0499999999999998</v>
      </c>
      <c r="O1273" s="37">
        <v>9.15</v>
      </c>
    </row>
    <row r="1274" spans="1:15" ht="13.5" x14ac:dyDescent="0.2">
      <c r="A1274" s="49" t="s">
        <v>1760</v>
      </c>
      <c r="B1274" s="50"/>
      <c r="C1274" s="50"/>
      <c r="D1274" s="51" t="s">
        <v>1761</v>
      </c>
      <c r="E1274" s="50"/>
      <c r="F1274" s="50"/>
      <c r="G1274" s="50"/>
      <c r="H1274" s="50"/>
      <c r="I1274" s="52"/>
      <c r="J1274" s="52"/>
      <c r="K1274" s="53">
        <f>TRUNC(SUM(K1275:K1277),2)</f>
        <v>8172.56</v>
      </c>
      <c r="L1274" s="54">
        <f>TRUNC(SUM(L1275:L1277),2)</f>
        <v>8172.56</v>
      </c>
      <c r="N1274" s="46"/>
      <c r="O1274" s="46"/>
    </row>
    <row r="1275" spans="1:15" x14ac:dyDescent="0.25">
      <c r="A1275" s="26" t="s">
        <v>1762</v>
      </c>
      <c r="B1275" s="27" t="s">
        <v>31</v>
      </c>
      <c r="C1275" s="28">
        <v>260104</v>
      </c>
      <c r="D1275" s="29" t="s">
        <v>1587</v>
      </c>
      <c r="E1275" s="30" t="s">
        <v>35</v>
      </c>
      <c r="F1275" s="31">
        <v>299</v>
      </c>
      <c r="G1275" s="32">
        <v>1</v>
      </c>
      <c r="H1275" s="33">
        <v>299</v>
      </c>
      <c r="I1275" s="34">
        <f t="shared" ref="I1275:J1277" si="264">TRUNC((N1275*$O$9),2)</f>
        <v>0</v>
      </c>
      <c r="J1275" s="34">
        <f t="shared" si="264"/>
        <v>3.89</v>
      </c>
      <c r="K1275" s="34">
        <f>TRUNC(F1275*($I1275+$J1275),2)</f>
        <v>1163.1099999999999</v>
      </c>
      <c r="L1275" s="35">
        <f>TRUNC(H1275*($I1275+$J1275),2)</f>
        <v>1163.1099999999999</v>
      </c>
      <c r="N1275" s="37">
        <v>0</v>
      </c>
      <c r="O1275" s="37">
        <v>4.99</v>
      </c>
    </row>
    <row r="1276" spans="1:15" x14ac:dyDescent="0.25">
      <c r="A1276" s="26" t="s">
        <v>1763</v>
      </c>
      <c r="B1276" s="27" t="s">
        <v>31</v>
      </c>
      <c r="C1276" s="28">
        <v>261300</v>
      </c>
      <c r="D1276" s="29" t="s">
        <v>612</v>
      </c>
      <c r="E1276" s="30" t="s">
        <v>35</v>
      </c>
      <c r="F1276" s="31">
        <v>299</v>
      </c>
      <c r="G1276" s="32">
        <v>1</v>
      </c>
      <c r="H1276" s="33">
        <v>299</v>
      </c>
      <c r="I1276" s="34">
        <f t="shared" si="264"/>
        <v>1.59</v>
      </c>
      <c r="J1276" s="34">
        <f t="shared" si="264"/>
        <v>7.13</v>
      </c>
      <c r="K1276" s="34">
        <f>TRUNC(F1276*($I1276+$J1276),2)</f>
        <v>2607.2800000000002</v>
      </c>
      <c r="L1276" s="35">
        <f>TRUNC(H1276*($I1276+$J1276),2)</f>
        <v>2607.2800000000002</v>
      </c>
      <c r="N1276" s="37">
        <v>2.0499999999999998</v>
      </c>
      <c r="O1276" s="37">
        <v>9.15</v>
      </c>
    </row>
    <row r="1277" spans="1:15" x14ac:dyDescent="0.25">
      <c r="A1277" s="26" t="s">
        <v>1764</v>
      </c>
      <c r="B1277" s="27" t="s">
        <v>31</v>
      </c>
      <c r="C1277" s="28">
        <v>261307</v>
      </c>
      <c r="D1277" s="29" t="s">
        <v>817</v>
      </c>
      <c r="E1277" s="30" t="s">
        <v>35</v>
      </c>
      <c r="F1277" s="31">
        <v>597.30999999999995</v>
      </c>
      <c r="G1277" s="32">
        <v>1</v>
      </c>
      <c r="H1277" s="33">
        <v>597.30999999999995</v>
      </c>
      <c r="I1277" s="34">
        <f t="shared" si="264"/>
        <v>3.19</v>
      </c>
      <c r="J1277" s="34">
        <f t="shared" si="264"/>
        <v>4.18</v>
      </c>
      <c r="K1277" s="34">
        <f>TRUNC(F1277*($I1277+$J1277),2)</f>
        <v>4402.17</v>
      </c>
      <c r="L1277" s="35">
        <f>TRUNC(H1277*($I1277+$J1277),2)</f>
        <v>4402.17</v>
      </c>
      <c r="N1277" s="37">
        <v>4.0999999999999996</v>
      </c>
      <c r="O1277" s="37">
        <v>5.36</v>
      </c>
    </row>
    <row r="1278" spans="1:15" x14ac:dyDescent="0.2">
      <c r="A1278" s="11">
        <v>34</v>
      </c>
      <c r="B1278" s="12"/>
      <c r="C1278" s="12"/>
      <c r="D1278" s="13" t="s">
        <v>1765</v>
      </c>
      <c r="E1278" s="14" t="s">
        <v>27</v>
      </c>
      <c r="F1278" s="15">
        <v>1</v>
      </c>
      <c r="G1278" s="16">
        <v>1</v>
      </c>
      <c r="H1278" s="12"/>
      <c r="I1278" s="17"/>
      <c r="J1278" s="17"/>
      <c r="K1278" s="18">
        <f t="shared" si="254"/>
        <v>9977.27</v>
      </c>
      <c r="L1278" s="19">
        <f t="shared" si="254"/>
        <v>9977.27</v>
      </c>
      <c r="N1278" s="46"/>
      <c r="O1278" s="46"/>
    </row>
    <row r="1279" spans="1:15" x14ac:dyDescent="0.2">
      <c r="A1279" s="20" t="s">
        <v>1766</v>
      </c>
      <c r="B1279" s="21"/>
      <c r="C1279" s="21"/>
      <c r="D1279" s="22" t="s">
        <v>312</v>
      </c>
      <c r="E1279" s="21"/>
      <c r="F1279" s="21"/>
      <c r="G1279" s="21"/>
      <c r="H1279" s="21"/>
      <c r="I1279" s="23"/>
      <c r="J1279" s="23"/>
      <c r="K1279" s="24">
        <f>TRUNC(SUM(K1280,K1283,K1286,K1288,K1291),2)</f>
        <v>9977.27</v>
      </c>
      <c r="L1279" s="25">
        <f>TRUNC(SUM(L1280,L1283,L1286,L1288,L1291),2)</f>
        <v>9977.27</v>
      </c>
      <c r="N1279" s="46"/>
      <c r="O1279" s="46"/>
    </row>
    <row r="1280" spans="1:15" ht="13.5" x14ac:dyDescent="0.2">
      <c r="A1280" s="49" t="s">
        <v>1767</v>
      </c>
      <c r="B1280" s="50"/>
      <c r="C1280" s="50"/>
      <c r="D1280" s="51" t="s">
        <v>1364</v>
      </c>
      <c r="E1280" s="50"/>
      <c r="F1280" s="50"/>
      <c r="G1280" s="50"/>
      <c r="H1280" s="50"/>
      <c r="I1280" s="52"/>
      <c r="J1280" s="52"/>
      <c r="K1280" s="53">
        <f>TRUNC(SUM(K1281:K1282),2)</f>
        <v>1012.8</v>
      </c>
      <c r="L1280" s="54">
        <f>TRUNC(SUM(L1281:L1282),2)</f>
        <v>1012.8</v>
      </c>
      <c r="N1280" s="46"/>
      <c r="O1280" s="46"/>
    </row>
    <row r="1281" spans="1:15" x14ac:dyDescent="0.25">
      <c r="A1281" s="26" t="s">
        <v>1768</v>
      </c>
      <c r="B1281" s="27" t="s">
        <v>31</v>
      </c>
      <c r="C1281" s="28">
        <v>260105</v>
      </c>
      <c r="D1281" s="29" t="s">
        <v>1748</v>
      </c>
      <c r="E1281" s="30" t="s">
        <v>35</v>
      </c>
      <c r="F1281" s="31">
        <v>39.18</v>
      </c>
      <c r="G1281" s="32">
        <v>1</v>
      </c>
      <c r="H1281" s="33">
        <v>39.18</v>
      </c>
      <c r="I1281" s="34">
        <f t="shared" ref="I1281:J1282" si="265">TRUNC((N1281*$O$9),2)</f>
        <v>1.6</v>
      </c>
      <c r="J1281" s="34">
        <f t="shared" si="265"/>
        <v>4.8600000000000003</v>
      </c>
      <c r="K1281" s="34">
        <f>TRUNC(F1281*($I1281+$J1281),2)</f>
        <v>253.1</v>
      </c>
      <c r="L1281" s="35">
        <f>TRUNC(H1281*($I1281+$J1281),2)</f>
        <v>253.1</v>
      </c>
      <c r="N1281" s="37">
        <v>2.06</v>
      </c>
      <c r="O1281" s="37">
        <v>6.24</v>
      </c>
    </row>
    <row r="1282" spans="1:15" x14ac:dyDescent="0.25">
      <c r="A1282" s="26" t="s">
        <v>1769</v>
      </c>
      <c r="B1282" s="27" t="s">
        <v>31</v>
      </c>
      <c r="C1282" s="28">
        <v>261602</v>
      </c>
      <c r="D1282" s="29" t="s">
        <v>825</v>
      </c>
      <c r="E1282" s="30" t="s">
        <v>35</v>
      </c>
      <c r="F1282" s="31">
        <v>39.18</v>
      </c>
      <c r="G1282" s="32">
        <v>1</v>
      </c>
      <c r="H1282" s="33">
        <v>39.18</v>
      </c>
      <c r="I1282" s="34">
        <f t="shared" si="265"/>
        <v>8.4700000000000006</v>
      </c>
      <c r="J1282" s="34">
        <f t="shared" si="265"/>
        <v>10.92</v>
      </c>
      <c r="K1282" s="34">
        <f>TRUNC(F1282*($I1282+$J1282),2)</f>
        <v>759.7</v>
      </c>
      <c r="L1282" s="35">
        <f>TRUNC(H1282*($I1282+$J1282),2)</f>
        <v>759.7</v>
      </c>
      <c r="N1282" s="37">
        <v>10.87</v>
      </c>
      <c r="O1282" s="37">
        <v>14.01</v>
      </c>
    </row>
    <row r="1283" spans="1:15" ht="13.5" x14ac:dyDescent="0.2">
      <c r="A1283" s="49" t="s">
        <v>1770</v>
      </c>
      <c r="B1283" s="50"/>
      <c r="C1283" s="50"/>
      <c r="D1283" s="51" t="s">
        <v>1751</v>
      </c>
      <c r="E1283" s="50"/>
      <c r="F1283" s="50"/>
      <c r="G1283" s="50"/>
      <c r="H1283" s="50"/>
      <c r="I1283" s="52"/>
      <c r="J1283" s="52"/>
      <c r="K1283" s="53">
        <f>TRUNC(SUM(K1284:K1285),2)</f>
        <v>3635.05</v>
      </c>
      <c r="L1283" s="54">
        <f>TRUNC(SUM(L1284:L1285),2)</f>
        <v>3635.05</v>
      </c>
      <c r="N1283" s="46"/>
      <c r="O1283" s="46"/>
    </row>
    <row r="1284" spans="1:15" x14ac:dyDescent="0.25">
      <c r="A1284" s="26" t="s">
        <v>1771</v>
      </c>
      <c r="B1284" s="27" t="s">
        <v>31</v>
      </c>
      <c r="C1284" s="28">
        <v>261550</v>
      </c>
      <c r="D1284" s="29" t="s">
        <v>614</v>
      </c>
      <c r="E1284" s="30" t="s">
        <v>35</v>
      </c>
      <c r="F1284" s="31">
        <v>160.63</v>
      </c>
      <c r="G1284" s="32">
        <v>1</v>
      </c>
      <c r="H1284" s="33">
        <v>160.63</v>
      </c>
      <c r="I1284" s="34">
        <f t="shared" ref="I1284:J1285" si="266">TRUNC((N1284*$O$9),2)</f>
        <v>5.81</v>
      </c>
      <c r="J1284" s="34">
        <f t="shared" si="266"/>
        <v>6.55</v>
      </c>
      <c r="K1284" s="34">
        <f>TRUNC(F1284*($I1284+$J1284),2)</f>
        <v>1985.38</v>
      </c>
      <c r="L1284" s="35">
        <f>TRUNC(H1284*($I1284+$J1284),2)</f>
        <v>1985.38</v>
      </c>
      <c r="N1284" s="37">
        <v>7.46</v>
      </c>
      <c r="O1284" s="37">
        <v>8.4</v>
      </c>
    </row>
    <row r="1285" spans="1:15" x14ac:dyDescent="0.25">
      <c r="A1285" s="26" t="s">
        <v>1772</v>
      </c>
      <c r="B1285" s="27" t="s">
        <v>31</v>
      </c>
      <c r="C1285" s="28">
        <v>261000</v>
      </c>
      <c r="D1285" s="29" t="s">
        <v>316</v>
      </c>
      <c r="E1285" s="30" t="s">
        <v>35</v>
      </c>
      <c r="F1285" s="31">
        <v>160.63</v>
      </c>
      <c r="G1285" s="32">
        <v>1</v>
      </c>
      <c r="H1285" s="33">
        <v>160.63</v>
      </c>
      <c r="I1285" s="34">
        <f t="shared" si="266"/>
        <v>4.4400000000000004</v>
      </c>
      <c r="J1285" s="34">
        <f t="shared" si="266"/>
        <v>5.83</v>
      </c>
      <c r="K1285" s="34">
        <f>TRUNC(F1285*($I1285+$J1285),2)</f>
        <v>1649.67</v>
      </c>
      <c r="L1285" s="35">
        <f>TRUNC(H1285*($I1285+$J1285),2)</f>
        <v>1649.67</v>
      </c>
      <c r="N1285" s="37">
        <v>5.7</v>
      </c>
      <c r="O1285" s="37">
        <v>7.48</v>
      </c>
    </row>
    <row r="1286" spans="1:15" ht="13.5" x14ac:dyDescent="0.2">
      <c r="A1286" s="49" t="s">
        <v>1773</v>
      </c>
      <c r="B1286" s="50"/>
      <c r="C1286" s="50"/>
      <c r="D1286" s="51" t="s">
        <v>1755</v>
      </c>
      <c r="E1286" s="50"/>
      <c r="F1286" s="50"/>
      <c r="G1286" s="50"/>
      <c r="H1286" s="50"/>
      <c r="I1286" s="52"/>
      <c r="J1286" s="52"/>
      <c r="K1286" s="53">
        <f t="shared" si="254"/>
        <v>888.56</v>
      </c>
      <c r="L1286" s="54">
        <f t="shared" si="254"/>
        <v>888.56</v>
      </c>
      <c r="N1286" s="46"/>
      <c r="O1286" s="46"/>
    </row>
    <row r="1287" spans="1:15" x14ac:dyDescent="0.25">
      <c r="A1287" s="26" t="s">
        <v>1774</v>
      </c>
      <c r="B1287" s="27" t="s">
        <v>31</v>
      </c>
      <c r="C1287" s="28">
        <v>261000</v>
      </c>
      <c r="D1287" s="29" t="s">
        <v>316</v>
      </c>
      <c r="E1287" s="30" t="s">
        <v>35</v>
      </c>
      <c r="F1287" s="31">
        <v>86.52</v>
      </c>
      <c r="G1287" s="32">
        <v>1</v>
      </c>
      <c r="H1287" s="33">
        <v>86.52</v>
      </c>
      <c r="I1287" s="34">
        <f>TRUNC((N1287*$O$9),2)</f>
        <v>4.4400000000000004</v>
      </c>
      <c r="J1287" s="34">
        <f>TRUNC((O1287*$O$9),2)</f>
        <v>5.83</v>
      </c>
      <c r="K1287" s="34">
        <f>TRUNC(F1287*($I1287+$J1287),2)</f>
        <v>888.56</v>
      </c>
      <c r="L1287" s="35">
        <f>TRUNC(H1287*($I1287+$J1287),2)</f>
        <v>888.56</v>
      </c>
      <c r="N1287" s="37">
        <v>5.7</v>
      </c>
      <c r="O1287" s="37">
        <v>7.48</v>
      </c>
    </row>
    <row r="1288" spans="1:15" ht="13.5" x14ac:dyDescent="0.2">
      <c r="A1288" s="49" t="s">
        <v>1775</v>
      </c>
      <c r="B1288" s="50"/>
      <c r="C1288" s="50"/>
      <c r="D1288" s="51" t="s">
        <v>834</v>
      </c>
      <c r="E1288" s="50"/>
      <c r="F1288" s="50"/>
      <c r="G1288" s="50"/>
      <c r="H1288" s="50"/>
      <c r="I1288" s="52"/>
      <c r="J1288" s="52"/>
      <c r="K1288" s="53">
        <f>TRUNC(SUM(K1289:K1290),2)</f>
        <v>3038.37</v>
      </c>
      <c r="L1288" s="54">
        <f>TRUNC(SUM(L1289:L1290),2)</f>
        <v>3038.37</v>
      </c>
      <c r="N1288" s="46"/>
      <c r="O1288" s="46"/>
    </row>
    <row r="1289" spans="1:15" x14ac:dyDescent="0.25">
      <c r="A1289" s="26" t="s">
        <v>1776</v>
      </c>
      <c r="B1289" s="27" t="s">
        <v>31</v>
      </c>
      <c r="C1289" s="28">
        <v>260104</v>
      </c>
      <c r="D1289" s="29" t="s">
        <v>1587</v>
      </c>
      <c r="E1289" s="30" t="s">
        <v>35</v>
      </c>
      <c r="F1289" s="31">
        <v>240.95</v>
      </c>
      <c r="G1289" s="32">
        <v>1</v>
      </c>
      <c r="H1289" s="33">
        <v>240.95</v>
      </c>
      <c r="I1289" s="34">
        <f t="shared" ref="I1289:J1290" si="267">TRUNC((N1289*$O$9),2)</f>
        <v>0</v>
      </c>
      <c r="J1289" s="34">
        <f t="shared" si="267"/>
        <v>3.89</v>
      </c>
      <c r="K1289" s="34">
        <f>TRUNC(F1289*($I1289+$J1289),2)</f>
        <v>937.29</v>
      </c>
      <c r="L1289" s="35">
        <f>TRUNC(H1289*($I1289+$J1289),2)</f>
        <v>937.29</v>
      </c>
      <c r="N1289" s="37">
        <v>0</v>
      </c>
      <c r="O1289" s="37">
        <v>4.99</v>
      </c>
    </row>
    <row r="1290" spans="1:15" x14ac:dyDescent="0.25">
      <c r="A1290" s="26" t="s">
        <v>1777</v>
      </c>
      <c r="B1290" s="27" t="s">
        <v>31</v>
      </c>
      <c r="C1290" s="28">
        <v>261300</v>
      </c>
      <c r="D1290" s="29" t="s">
        <v>612</v>
      </c>
      <c r="E1290" s="30" t="s">
        <v>35</v>
      </c>
      <c r="F1290" s="31">
        <v>240.95</v>
      </c>
      <c r="G1290" s="32">
        <v>1</v>
      </c>
      <c r="H1290" s="33">
        <v>240.95</v>
      </c>
      <c r="I1290" s="34">
        <f t="shared" si="267"/>
        <v>1.59</v>
      </c>
      <c r="J1290" s="34">
        <f t="shared" si="267"/>
        <v>7.13</v>
      </c>
      <c r="K1290" s="34">
        <f>TRUNC(F1290*($I1290+$J1290),2)</f>
        <v>2101.08</v>
      </c>
      <c r="L1290" s="35">
        <f>TRUNC(H1290*($I1290+$J1290),2)</f>
        <v>2101.08</v>
      </c>
      <c r="N1290" s="37">
        <v>2.0499999999999998</v>
      </c>
      <c r="O1290" s="37">
        <v>9.15</v>
      </c>
    </row>
    <row r="1291" spans="1:15" ht="13.5" x14ac:dyDescent="0.2">
      <c r="A1291" s="49" t="s">
        <v>1778</v>
      </c>
      <c r="B1291" s="50"/>
      <c r="C1291" s="50"/>
      <c r="D1291" s="51" t="s">
        <v>1779</v>
      </c>
      <c r="E1291" s="50"/>
      <c r="F1291" s="50"/>
      <c r="G1291" s="50"/>
      <c r="H1291" s="50"/>
      <c r="I1291" s="52"/>
      <c r="J1291" s="52"/>
      <c r="K1291" s="53">
        <f>TRUNC(SUM(K1292:K1294),2)</f>
        <v>1402.49</v>
      </c>
      <c r="L1291" s="54">
        <f>TRUNC(SUM(L1292:L1294),2)</f>
        <v>1402.49</v>
      </c>
      <c r="N1291" s="46"/>
      <c r="O1291" s="46"/>
    </row>
    <row r="1292" spans="1:15" x14ac:dyDescent="0.25">
      <c r="A1292" s="26" t="s">
        <v>1780</v>
      </c>
      <c r="B1292" s="27" t="s">
        <v>31</v>
      </c>
      <c r="C1292" s="28">
        <v>260104</v>
      </c>
      <c r="D1292" s="29" t="s">
        <v>1587</v>
      </c>
      <c r="E1292" s="30" t="s">
        <v>35</v>
      </c>
      <c r="F1292" s="31">
        <v>59</v>
      </c>
      <c r="G1292" s="32">
        <v>1</v>
      </c>
      <c r="H1292" s="33">
        <v>59</v>
      </c>
      <c r="I1292" s="34">
        <f t="shared" ref="I1292:J1294" si="268">TRUNC((N1292*$O$9),2)</f>
        <v>0</v>
      </c>
      <c r="J1292" s="34">
        <f t="shared" si="268"/>
        <v>3.89</v>
      </c>
      <c r="K1292" s="34">
        <f>TRUNC(F1292*($I1292+$J1292),2)</f>
        <v>229.51</v>
      </c>
      <c r="L1292" s="35">
        <f>TRUNC(H1292*($I1292+$J1292),2)</f>
        <v>229.51</v>
      </c>
      <c r="N1292" s="37">
        <v>0</v>
      </c>
      <c r="O1292" s="37">
        <v>4.99</v>
      </c>
    </row>
    <row r="1293" spans="1:15" x14ac:dyDescent="0.25">
      <c r="A1293" s="26" t="s">
        <v>1781</v>
      </c>
      <c r="B1293" s="27" t="s">
        <v>31</v>
      </c>
      <c r="C1293" s="28">
        <v>261300</v>
      </c>
      <c r="D1293" s="29" t="s">
        <v>612</v>
      </c>
      <c r="E1293" s="30" t="s">
        <v>35</v>
      </c>
      <c r="F1293" s="31">
        <v>59</v>
      </c>
      <c r="G1293" s="32">
        <v>1</v>
      </c>
      <c r="H1293" s="33">
        <v>59</v>
      </c>
      <c r="I1293" s="34">
        <f t="shared" si="268"/>
        <v>1.59</v>
      </c>
      <c r="J1293" s="34">
        <f t="shared" si="268"/>
        <v>7.13</v>
      </c>
      <c r="K1293" s="34">
        <f>TRUNC(F1293*($I1293+$J1293),2)</f>
        <v>514.48</v>
      </c>
      <c r="L1293" s="35">
        <f>TRUNC(H1293*($I1293+$J1293),2)</f>
        <v>514.48</v>
      </c>
      <c r="N1293" s="37">
        <v>2.0499999999999998</v>
      </c>
      <c r="O1293" s="37">
        <v>9.15</v>
      </c>
    </row>
    <row r="1294" spans="1:15" x14ac:dyDescent="0.25">
      <c r="A1294" s="26" t="s">
        <v>1782</v>
      </c>
      <c r="B1294" s="27" t="s">
        <v>31</v>
      </c>
      <c r="C1294" s="28">
        <v>261307</v>
      </c>
      <c r="D1294" s="29" t="s">
        <v>817</v>
      </c>
      <c r="E1294" s="30" t="s">
        <v>35</v>
      </c>
      <c r="F1294" s="31">
        <v>89.35</v>
      </c>
      <c r="G1294" s="32">
        <v>1</v>
      </c>
      <c r="H1294" s="33">
        <v>89.35</v>
      </c>
      <c r="I1294" s="34">
        <f t="shared" si="268"/>
        <v>3.19</v>
      </c>
      <c r="J1294" s="34">
        <f t="shared" si="268"/>
        <v>4.18</v>
      </c>
      <c r="K1294" s="34">
        <f>TRUNC(F1294*($I1294+$J1294),2)</f>
        <v>658.5</v>
      </c>
      <c r="L1294" s="35">
        <f>TRUNC(H1294*($I1294+$J1294),2)</f>
        <v>658.5</v>
      </c>
      <c r="N1294" s="37">
        <v>4.0999999999999996</v>
      </c>
      <c r="O1294" s="37">
        <v>5.36</v>
      </c>
    </row>
    <row r="1295" spans="1:15" x14ac:dyDescent="0.2">
      <c r="A1295" s="11">
        <v>35</v>
      </c>
      <c r="B1295" s="12"/>
      <c r="C1295" s="12"/>
      <c r="D1295" s="13" t="s">
        <v>1783</v>
      </c>
      <c r="E1295" s="14" t="s">
        <v>27</v>
      </c>
      <c r="F1295" s="15">
        <v>1</v>
      </c>
      <c r="G1295" s="16">
        <v>1</v>
      </c>
      <c r="H1295" s="12"/>
      <c r="I1295" s="17"/>
      <c r="J1295" s="17"/>
      <c r="K1295" s="18">
        <f>TRUNC(SUM(K1296),2)</f>
        <v>8965.14</v>
      </c>
      <c r="L1295" s="19">
        <f>TRUNC(SUM(L1296),2)</f>
        <v>8965.14</v>
      </c>
      <c r="N1295" s="46"/>
      <c r="O1295" s="46"/>
    </row>
    <row r="1296" spans="1:15" x14ac:dyDescent="0.2">
      <c r="A1296" s="20" t="s">
        <v>1784</v>
      </c>
      <c r="B1296" s="21"/>
      <c r="C1296" s="21"/>
      <c r="D1296" s="22" t="s">
        <v>312</v>
      </c>
      <c r="E1296" s="21"/>
      <c r="F1296" s="21"/>
      <c r="G1296" s="21"/>
      <c r="H1296" s="21"/>
      <c r="I1296" s="23"/>
      <c r="J1296" s="23"/>
      <c r="K1296" s="24">
        <f>TRUNC(SUM(K1297,K1300,K1303,K1305,K1308),2)</f>
        <v>8965.14</v>
      </c>
      <c r="L1296" s="25">
        <f>TRUNC(SUM(L1297,L1300,L1303,L1305,L1308),2)</f>
        <v>8965.14</v>
      </c>
      <c r="N1296" s="46"/>
      <c r="O1296" s="46"/>
    </row>
    <row r="1297" spans="1:15" ht="13.5" x14ac:dyDescent="0.2">
      <c r="A1297" s="49" t="s">
        <v>1785</v>
      </c>
      <c r="B1297" s="50"/>
      <c r="C1297" s="50"/>
      <c r="D1297" s="51" t="s">
        <v>1364</v>
      </c>
      <c r="E1297" s="50"/>
      <c r="F1297" s="50"/>
      <c r="G1297" s="50"/>
      <c r="H1297" s="50"/>
      <c r="I1297" s="52"/>
      <c r="J1297" s="52"/>
      <c r="K1297" s="53">
        <f>TRUNC(SUM(K1298:K1299),2)</f>
        <v>1112.05</v>
      </c>
      <c r="L1297" s="54">
        <f>TRUNC(SUM(L1298:L1299),2)</f>
        <v>1112.05</v>
      </c>
      <c r="N1297" s="46"/>
      <c r="O1297" s="46"/>
    </row>
    <row r="1298" spans="1:15" x14ac:dyDescent="0.25">
      <c r="A1298" s="26" t="s">
        <v>1786</v>
      </c>
      <c r="B1298" s="27" t="s">
        <v>31</v>
      </c>
      <c r="C1298" s="28">
        <v>260105</v>
      </c>
      <c r="D1298" s="29" t="s">
        <v>1748</v>
      </c>
      <c r="E1298" s="30" t="s">
        <v>35</v>
      </c>
      <c r="F1298" s="31">
        <v>43.02</v>
      </c>
      <c r="G1298" s="32">
        <v>1</v>
      </c>
      <c r="H1298" s="33">
        <v>43.02</v>
      </c>
      <c r="I1298" s="34">
        <f t="shared" ref="I1298:J1299" si="269">TRUNC((N1298*$O$9),2)</f>
        <v>1.6</v>
      </c>
      <c r="J1298" s="34">
        <f t="shared" si="269"/>
        <v>4.8600000000000003</v>
      </c>
      <c r="K1298" s="34">
        <f>TRUNC(F1298*($I1298+$J1298),2)</f>
        <v>277.89999999999998</v>
      </c>
      <c r="L1298" s="35">
        <f>TRUNC(H1298*($I1298+$J1298),2)</f>
        <v>277.89999999999998</v>
      </c>
      <c r="N1298" s="37">
        <v>2.06</v>
      </c>
      <c r="O1298" s="37">
        <v>6.24</v>
      </c>
    </row>
    <row r="1299" spans="1:15" x14ac:dyDescent="0.25">
      <c r="A1299" s="26" t="s">
        <v>1787</v>
      </c>
      <c r="B1299" s="27" t="s">
        <v>31</v>
      </c>
      <c r="C1299" s="28">
        <v>261602</v>
      </c>
      <c r="D1299" s="29" t="s">
        <v>825</v>
      </c>
      <c r="E1299" s="30" t="s">
        <v>35</v>
      </c>
      <c r="F1299" s="31">
        <v>43.02</v>
      </c>
      <c r="G1299" s="32">
        <v>1</v>
      </c>
      <c r="H1299" s="33">
        <v>43.02</v>
      </c>
      <c r="I1299" s="34">
        <f t="shared" si="269"/>
        <v>8.4700000000000006</v>
      </c>
      <c r="J1299" s="34">
        <f t="shared" si="269"/>
        <v>10.92</v>
      </c>
      <c r="K1299" s="34">
        <f>TRUNC(F1299*($I1299+$J1299),2)</f>
        <v>834.15</v>
      </c>
      <c r="L1299" s="35">
        <f>TRUNC(H1299*($I1299+$J1299),2)</f>
        <v>834.15</v>
      </c>
      <c r="N1299" s="37">
        <v>10.87</v>
      </c>
      <c r="O1299" s="37">
        <v>14.01</v>
      </c>
    </row>
    <row r="1300" spans="1:15" ht="13.5" x14ac:dyDescent="0.2">
      <c r="A1300" s="49" t="s">
        <v>1788</v>
      </c>
      <c r="B1300" s="50"/>
      <c r="C1300" s="50"/>
      <c r="D1300" s="51" t="s">
        <v>1751</v>
      </c>
      <c r="E1300" s="50"/>
      <c r="F1300" s="50"/>
      <c r="G1300" s="50"/>
      <c r="H1300" s="50"/>
      <c r="I1300" s="52"/>
      <c r="J1300" s="52"/>
      <c r="K1300" s="53">
        <f>TRUNC(SUM(K1301:K1302),2)</f>
        <v>2489.3000000000002</v>
      </c>
      <c r="L1300" s="54">
        <f>TRUNC(SUM(L1301:L1302),2)</f>
        <v>2489.3000000000002</v>
      </c>
      <c r="N1300" s="46"/>
      <c r="O1300" s="46"/>
    </row>
    <row r="1301" spans="1:15" x14ac:dyDescent="0.25">
      <c r="A1301" s="26" t="s">
        <v>1789</v>
      </c>
      <c r="B1301" s="27" t="s">
        <v>31</v>
      </c>
      <c r="C1301" s="28">
        <v>261550</v>
      </c>
      <c r="D1301" s="29" t="s">
        <v>614</v>
      </c>
      <c r="E1301" s="30" t="s">
        <v>35</v>
      </c>
      <c r="F1301" s="31">
        <v>110</v>
      </c>
      <c r="G1301" s="32">
        <v>1</v>
      </c>
      <c r="H1301" s="33">
        <v>110</v>
      </c>
      <c r="I1301" s="34">
        <f t="shared" ref="I1301:J1302" si="270">TRUNC((N1301*$O$9),2)</f>
        <v>5.81</v>
      </c>
      <c r="J1301" s="34">
        <f t="shared" si="270"/>
        <v>6.55</v>
      </c>
      <c r="K1301" s="34">
        <f>TRUNC(F1301*($I1301+$J1301),2)</f>
        <v>1359.6</v>
      </c>
      <c r="L1301" s="35">
        <f>TRUNC(H1301*($I1301+$J1301),2)</f>
        <v>1359.6</v>
      </c>
      <c r="N1301" s="37">
        <v>7.46</v>
      </c>
      <c r="O1301" s="37">
        <v>8.4</v>
      </c>
    </row>
    <row r="1302" spans="1:15" x14ac:dyDescent="0.25">
      <c r="A1302" s="26" t="s">
        <v>1790</v>
      </c>
      <c r="B1302" s="27" t="s">
        <v>31</v>
      </c>
      <c r="C1302" s="28">
        <v>261000</v>
      </c>
      <c r="D1302" s="29" t="s">
        <v>316</v>
      </c>
      <c r="E1302" s="30" t="s">
        <v>35</v>
      </c>
      <c r="F1302" s="31">
        <v>110</v>
      </c>
      <c r="G1302" s="32">
        <v>1</v>
      </c>
      <c r="H1302" s="33">
        <v>110</v>
      </c>
      <c r="I1302" s="34">
        <f t="shared" si="270"/>
        <v>4.4400000000000004</v>
      </c>
      <c r="J1302" s="34">
        <f t="shared" si="270"/>
        <v>5.83</v>
      </c>
      <c r="K1302" s="34">
        <f>TRUNC(F1302*($I1302+$J1302),2)</f>
        <v>1129.7</v>
      </c>
      <c r="L1302" s="35">
        <f>TRUNC(H1302*($I1302+$J1302),2)</f>
        <v>1129.7</v>
      </c>
      <c r="N1302" s="37">
        <v>5.7</v>
      </c>
      <c r="O1302" s="37">
        <v>7.48</v>
      </c>
    </row>
    <row r="1303" spans="1:15" ht="13.5" x14ac:dyDescent="0.2">
      <c r="A1303" s="49" t="s">
        <v>1791</v>
      </c>
      <c r="B1303" s="50"/>
      <c r="C1303" s="50"/>
      <c r="D1303" s="51" t="s">
        <v>1755</v>
      </c>
      <c r="E1303" s="50"/>
      <c r="F1303" s="50"/>
      <c r="G1303" s="50"/>
      <c r="H1303" s="50"/>
      <c r="I1303" s="52"/>
      <c r="J1303" s="52"/>
      <c r="K1303" s="53">
        <f t="shared" ref="K1303:L1342" si="271">TRUNC(SUM(K1304),2)</f>
        <v>1283.75</v>
      </c>
      <c r="L1303" s="54">
        <f t="shared" si="271"/>
        <v>1283.75</v>
      </c>
      <c r="N1303" s="46"/>
      <c r="O1303" s="46"/>
    </row>
    <row r="1304" spans="1:15" x14ac:dyDescent="0.25">
      <c r="A1304" s="26" t="s">
        <v>1792</v>
      </c>
      <c r="B1304" s="27" t="s">
        <v>31</v>
      </c>
      <c r="C1304" s="28">
        <v>261000</v>
      </c>
      <c r="D1304" s="29" t="s">
        <v>316</v>
      </c>
      <c r="E1304" s="30" t="s">
        <v>35</v>
      </c>
      <c r="F1304" s="31">
        <v>125</v>
      </c>
      <c r="G1304" s="32">
        <v>1</v>
      </c>
      <c r="H1304" s="33">
        <v>125</v>
      </c>
      <c r="I1304" s="34">
        <f>TRUNC((N1304*$O$9),2)</f>
        <v>4.4400000000000004</v>
      </c>
      <c r="J1304" s="34">
        <f>TRUNC((O1304*$O$9),2)</f>
        <v>5.83</v>
      </c>
      <c r="K1304" s="34">
        <f>TRUNC(F1304*($I1304+$J1304),2)</f>
        <v>1283.75</v>
      </c>
      <c r="L1304" s="35">
        <f>TRUNC(H1304*($I1304+$J1304),2)</f>
        <v>1283.75</v>
      </c>
      <c r="N1304" s="37">
        <v>5.7</v>
      </c>
      <c r="O1304" s="37">
        <v>7.48</v>
      </c>
    </row>
    <row r="1305" spans="1:15" ht="13.5" x14ac:dyDescent="0.2">
      <c r="A1305" s="49" t="s">
        <v>1793</v>
      </c>
      <c r="B1305" s="50"/>
      <c r="C1305" s="50"/>
      <c r="D1305" s="51" t="s">
        <v>834</v>
      </c>
      <c r="E1305" s="50"/>
      <c r="F1305" s="50"/>
      <c r="G1305" s="50"/>
      <c r="H1305" s="50"/>
      <c r="I1305" s="52"/>
      <c r="J1305" s="52"/>
      <c r="K1305" s="53">
        <f>TRUNC(SUM(K1306:K1307),2)</f>
        <v>2080.65</v>
      </c>
      <c r="L1305" s="54">
        <f>TRUNC(SUM(L1306:L1307),2)</f>
        <v>2080.65</v>
      </c>
      <c r="N1305" s="46"/>
      <c r="O1305" s="46"/>
    </row>
    <row r="1306" spans="1:15" x14ac:dyDescent="0.25">
      <c r="A1306" s="26" t="s">
        <v>1794</v>
      </c>
      <c r="B1306" s="27" t="s">
        <v>31</v>
      </c>
      <c r="C1306" s="28">
        <v>260104</v>
      </c>
      <c r="D1306" s="29" t="s">
        <v>1587</v>
      </c>
      <c r="E1306" s="30" t="s">
        <v>35</v>
      </c>
      <c r="F1306" s="31">
        <v>165</v>
      </c>
      <c r="G1306" s="32">
        <v>1</v>
      </c>
      <c r="H1306" s="33">
        <v>165</v>
      </c>
      <c r="I1306" s="34">
        <f t="shared" ref="I1306:J1307" si="272">TRUNC((N1306*$O$9),2)</f>
        <v>0</v>
      </c>
      <c r="J1306" s="34">
        <f t="shared" si="272"/>
        <v>3.89</v>
      </c>
      <c r="K1306" s="34">
        <f>TRUNC(F1306*($I1306+$J1306),2)</f>
        <v>641.85</v>
      </c>
      <c r="L1306" s="35">
        <f>TRUNC(H1306*($I1306+$J1306),2)</f>
        <v>641.85</v>
      </c>
      <c r="N1306" s="37">
        <v>0</v>
      </c>
      <c r="O1306" s="37">
        <v>4.99</v>
      </c>
    </row>
    <row r="1307" spans="1:15" x14ac:dyDescent="0.25">
      <c r="A1307" s="26" t="s">
        <v>1795</v>
      </c>
      <c r="B1307" s="27" t="s">
        <v>31</v>
      </c>
      <c r="C1307" s="28">
        <v>261300</v>
      </c>
      <c r="D1307" s="29" t="s">
        <v>612</v>
      </c>
      <c r="E1307" s="30" t="s">
        <v>35</v>
      </c>
      <c r="F1307" s="31">
        <v>165</v>
      </c>
      <c r="G1307" s="32">
        <v>1</v>
      </c>
      <c r="H1307" s="33">
        <v>165</v>
      </c>
      <c r="I1307" s="34">
        <f t="shared" si="272"/>
        <v>1.59</v>
      </c>
      <c r="J1307" s="34">
        <f t="shared" si="272"/>
        <v>7.13</v>
      </c>
      <c r="K1307" s="34">
        <f>TRUNC(F1307*($I1307+$J1307),2)</f>
        <v>1438.8</v>
      </c>
      <c r="L1307" s="35">
        <f>TRUNC(H1307*($I1307+$J1307),2)</f>
        <v>1438.8</v>
      </c>
      <c r="N1307" s="37">
        <v>2.0499999999999998</v>
      </c>
      <c r="O1307" s="37">
        <v>9.15</v>
      </c>
    </row>
    <row r="1308" spans="1:15" ht="13.5" x14ac:dyDescent="0.2">
      <c r="A1308" s="49" t="s">
        <v>1796</v>
      </c>
      <c r="B1308" s="50"/>
      <c r="C1308" s="50"/>
      <c r="D1308" s="51" t="s">
        <v>1779</v>
      </c>
      <c r="E1308" s="50"/>
      <c r="F1308" s="50"/>
      <c r="G1308" s="50"/>
      <c r="H1308" s="50"/>
      <c r="I1308" s="52"/>
      <c r="J1308" s="52"/>
      <c r="K1308" s="53">
        <f>TRUNC(SUM(K1309:K1311),2)</f>
        <v>1999.39</v>
      </c>
      <c r="L1308" s="54">
        <f>TRUNC(SUM(L1309:L1311),2)</f>
        <v>1999.39</v>
      </c>
      <c r="N1308" s="46"/>
      <c r="O1308" s="46"/>
    </row>
    <row r="1309" spans="1:15" x14ac:dyDescent="0.25">
      <c r="A1309" s="26" t="s">
        <v>1797</v>
      </c>
      <c r="B1309" s="27" t="s">
        <v>31</v>
      </c>
      <c r="C1309" s="28">
        <v>260104</v>
      </c>
      <c r="D1309" s="29" t="s">
        <v>1587</v>
      </c>
      <c r="E1309" s="30" t="s">
        <v>35</v>
      </c>
      <c r="F1309" s="31">
        <v>89</v>
      </c>
      <c r="G1309" s="32">
        <v>1</v>
      </c>
      <c r="H1309" s="33">
        <v>89</v>
      </c>
      <c r="I1309" s="34">
        <f t="shared" ref="I1309:J1311" si="273">TRUNC((N1309*$O$9),2)</f>
        <v>0</v>
      </c>
      <c r="J1309" s="34">
        <f t="shared" si="273"/>
        <v>3.89</v>
      </c>
      <c r="K1309" s="34">
        <f>TRUNC(F1309*($I1309+$J1309),2)</f>
        <v>346.21</v>
      </c>
      <c r="L1309" s="35">
        <f>TRUNC(H1309*($I1309+$J1309),2)</f>
        <v>346.21</v>
      </c>
      <c r="N1309" s="37">
        <v>0</v>
      </c>
      <c r="O1309" s="37">
        <v>4.99</v>
      </c>
    </row>
    <row r="1310" spans="1:15" x14ac:dyDescent="0.25">
      <c r="A1310" s="26" t="s">
        <v>1798</v>
      </c>
      <c r="B1310" s="27" t="s">
        <v>31</v>
      </c>
      <c r="C1310" s="28">
        <v>261300</v>
      </c>
      <c r="D1310" s="29" t="s">
        <v>612</v>
      </c>
      <c r="E1310" s="30" t="s">
        <v>35</v>
      </c>
      <c r="F1310" s="31">
        <v>89</v>
      </c>
      <c r="G1310" s="32">
        <v>1</v>
      </c>
      <c r="H1310" s="33">
        <v>89</v>
      </c>
      <c r="I1310" s="34">
        <f t="shared" si="273"/>
        <v>1.59</v>
      </c>
      <c r="J1310" s="34">
        <f t="shared" si="273"/>
        <v>7.13</v>
      </c>
      <c r="K1310" s="34">
        <f>TRUNC(F1310*($I1310+$J1310),2)</f>
        <v>776.08</v>
      </c>
      <c r="L1310" s="35">
        <f>TRUNC(H1310*($I1310+$J1310),2)</f>
        <v>776.08</v>
      </c>
      <c r="N1310" s="37">
        <v>2.0499999999999998</v>
      </c>
      <c r="O1310" s="37">
        <v>9.15</v>
      </c>
    </row>
    <row r="1311" spans="1:15" x14ac:dyDescent="0.25">
      <c r="A1311" s="26" t="s">
        <v>1799</v>
      </c>
      <c r="B1311" s="27" t="s">
        <v>31</v>
      </c>
      <c r="C1311" s="28">
        <v>261307</v>
      </c>
      <c r="D1311" s="29" t="s">
        <v>817</v>
      </c>
      <c r="E1311" s="30" t="s">
        <v>35</v>
      </c>
      <c r="F1311" s="31">
        <v>119.01</v>
      </c>
      <c r="G1311" s="32">
        <v>1</v>
      </c>
      <c r="H1311" s="33">
        <v>119.01</v>
      </c>
      <c r="I1311" s="34">
        <f t="shared" si="273"/>
        <v>3.19</v>
      </c>
      <c r="J1311" s="34">
        <f t="shared" si="273"/>
        <v>4.18</v>
      </c>
      <c r="K1311" s="34">
        <f>TRUNC(F1311*($I1311+$J1311),2)</f>
        <v>877.1</v>
      </c>
      <c r="L1311" s="35">
        <f>TRUNC(H1311*($I1311+$J1311),2)</f>
        <v>877.1</v>
      </c>
      <c r="N1311" s="37">
        <v>4.0999999999999996</v>
      </c>
      <c r="O1311" s="37">
        <v>5.36</v>
      </c>
    </row>
    <row r="1312" spans="1:15" x14ac:dyDescent="0.2">
      <c r="A1312" s="11">
        <v>36</v>
      </c>
      <c r="B1312" s="12"/>
      <c r="C1312" s="12"/>
      <c r="D1312" s="13" t="s">
        <v>1800</v>
      </c>
      <c r="E1312" s="14" t="s">
        <v>27</v>
      </c>
      <c r="F1312" s="15">
        <v>1</v>
      </c>
      <c r="G1312" s="16">
        <v>1</v>
      </c>
      <c r="H1312" s="12"/>
      <c r="I1312" s="17"/>
      <c r="J1312" s="17"/>
      <c r="K1312" s="18">
        <f t="shared" si="271"/>
        <v>5522.83</v>
      </c>
      <c r="L1312" s="19">
        <f t="shared" si="271"/>
        <v>5522.83</v>
      </c>
      <c r="N1312" s="46"/>
      <c r="O1312" s="46"/>
    </row>
    <row r="1313" spans="1:15" x14ac:dyDescent="0.2">
      <c r="A1313" s="20" t="s">
        <v>1801</v>
      </c>
      <c r="B1313" s="21"/>
      <c r="C1313" s="21"/>
      <c r="D1313" s="22" t="s">
        <v>312</v>
      </c>
      <c r="E1313" s="21"/>
      <c r="F1313" s="21"/>
      <c r="G1313" s="21"/>
      <c r="H1313" s="21"/>
      <c r="I1313" s="23"/>
      <c r="J1313" s="23"/>
      <c r="K1313" s="24">
        <f>TRUNC(SUM(K1314,K1319,K1323,K1325),2)</f>
        <v>5522.83</v>
      </c>
      <c r="L1313" s="25">
        <f>TRUNC(SUM(L1314,L1319,L1323,L1325),2)</f>
        <v>5522.83</v>
      </c>
      <c r="N1313" s="46"/>
      <c r="O1313" s="46"/>
    </row>
    <row r="1314" spans="1:15" ht="13.5" x14ac:dyDescent="0.2">
      <c r="A1314" s="49" t="s">
        <v>1802</v>
      </c>
      <c r="B1314" s="50"/>
      <c r="C1314" s="50"/>
      <c r="D1314" s="51" t="s">
        <v>834</v>
      </c>
      <c r="E1314" s="50"/>
      <c r="F1314" s="50"/>
      <c r="G1314" s="50"/>
      <c r="H1314" s="50"/>
      <c r="I1314" s="52"/>
      <c r="J1314" s="52"/>
      <c r="K1314" s="53">
        <f>TRUNC(SUM(K1315:K1318),2)</f>
        <v>1399.95</v>
      </c>
      <c r="L1314" s="54">
        <f>TRUNC(SUM(L1315:L1318),2)</f>
        <v>1399.95</v>
      </c>
      <c r="N1314" s="46"/>
      <c r="O1314" s="46"/>
    </row>
    <row r="1315" spans="1:15" x14ac:dyDescent="0.25">
      <c r="A1315" s="26" t="s">
        <v>1803</v>
      </c>
      <c r="B1315" s="27" t="s">
        <v>31</v>
      </c>
      <c r="C1315" s="28">
        <v>261550</v>
      </c>
      <c r="D1315" s="29" t="s">
        <v>614</v>
      </c>
      <c r="E1315" s="30" t="s">
        <v>35</v>
      </c>
      <c r="F1315" s="31">
        <v>12.17</v>
      </c>
      <c r="G1315" s="32">
        <v>1</v>
      </c>
      <c r="H1315" s="33">
        <v>12.17</v>
      </c>
      <c r="I1315" s="34">
        <f t="shared" ref="I1315:J1318" si="274">TRUNC((N1315*$O$9),2)</f>
        <v>5.81</v>
      </c>
      <c r="J1315" s="34">
        <f t="shared" si="274"/>
        <v>6.55</v>
      </c>
      <c r="K1315" s="34">
        <f>TRUNC(F1315*($I1315+$J1315),2)</f>
        <v>150.41999999999999</v>
      </c>
      <c r="L1315" s="35">
        <f>TRUNC(H1315*($I1315+$J1315),2)</f>
        <v>150.41999999999999</v>
      </c>
      <c r="N1315" s="37">
        <v>7.46</v>
      </c>
      <c r="O1315" s="37">
        <v>8.4</v>
      </c>
    </row>
    <row r="1316" spans="1:15" x14ac:dyDescent="0.25">
      <c r="A1316" s="26" t="s">
        <v>1804</v>
      </c>
      <c r="B1316" s="27" t="s">
        <v>31</v>
      </c>
      <c r="C1316" s="28">
        <v>260104</v>
      </c>
      <c r="D1316" s="29" t="s">
        <v>1587</v>
      </c>
      <c r="E1316" s="30" t="s">
        <v>35</v>
      </c>
      <c r="F1316" s="31">
        <v>42.57</v>
      </c>
      <c r="G1316" s="32">
        <v>1</v>
      </c>
      <c r="H1316" s="33">
        <v>42.57</v>
      </c>
      <c r="I1316" s="34">
        <f t="shared" si="274"/>
        <v>0</v>
      </c>
      <c r="J1316" s="34">
        <f t="shared" si="274"/>
        <v>3.89</v>
      </c>
      <c r="K1316" s="34">
        <f>TRUNC(F1316*($I1316+$J1316),2)</f>
        <v>165.59</v>
      </c>
      <c r="L1316" s="35">
        <f>TRUNC(H1316*($I1316+$J1316),2)</f>
        <v>165.59</v>
      </c>
      <c r="N1316" s="37">
        <v>0</v>
      </c>
      <c r="O1316" s="37">
        <v>4.99</v>
      </c>
    </row>
    <row r="1317" spans="1:15" x14ac:dyDescent="0.25">
      <c r="A1317" s="26" t="s">
        <v>1805</v>
      </c>
      <c r="B1317" s="27" t="s">
        <v>31</v>
      </c>
      <c r="C1317" s="28">
        <v>261300</v>
      </c>
      <c r="D1317" s="29" t="s">
        <v>612</v>
      </c>
      <c r="E1317" s="30" t="s">
        <v>35</v>
      </c>
      <c r="F1317" s="31">
        <v>42.57</v>
      </c>
      <c r="G1317" s="32">
        <v>1</v>
      </c>
      <c r="H1317" s="33">
        <v>42.57</v>
      </c>
      <c r="I1317" s="34">
        <f t="shared" si="274"/>
        <v>1.59</v>
      </c>
      <c r="J1317" s="34">
        <f t="shared" si="274"/>
        <v>7.13</v>
      </c>
      <c r="K1317" s="34">
        <f>TRUNC(F1317*($I1317+$J1317),2)</f>
        <v>371.21</v>
      </c>
      <c r="L1317" s="35">
        <f>TRUNC(H1317*($I1317+$J1317),2)</f>
        <v>371.21</v>
      </c>
      <c r="N1317" s="37">
        <v>2.0499999999999998</v>
      </c>
      <c r="O1317" s="37">
        <v>9.15</v>
      </c>
    </row>
    <row r="1318" spans="1:15" x14ac:dyDescent="0.25">
      <c r="A1318" s="26" t="s">
        <v>1806</v>
      </c>
      <c r="B1318" s="27" t="s">
        <v>31</v>
      </c>
      <c r="C1318" s="28">
        <v>261000</v>
      </c>
      <c r="D1318" s="29" t="s">
        <v>316</v>
      </c>
      <c r="E1318" s="30" t="s">
        <v>35</v>
      </c>
      <c r="F1318" s="31">
        <v>69.400000000000006</v>
      </c>
      <c r="G1318" s="32">
        <v>1</v>
      </c>
      <c r="H1318" s="33">
        <v>69.400000000000006</v>
      </c>
      <c r="I1318" s="34">
        <f t="shared" si="274"/>
        <v>4.4400000000000004</v>
      </c>
      <c r="J1318" s="34">
        <f t="shared" si="274"/>
        <v>5.83</v>
      </c>
      <c r="K1318" s="34">
        <f>TRUNC(F1318*($I1318+$J1318),2)</f>
        <v>712.73</v>
      </c>
      <c r="L1318" s="35">
        <f>TRUNC(H1318*($I1318+$J1318),2)</f>
        <v>712.73</v>
      </c>
      <c r="N1318" s="37">
        <v>5.7</v>
      </c>
      <c r="O1318" s="37">
        <v>7.48</v>
      </c>
    </row>
    <row r="1319" spans="1:15" ht="13.5" x14ac:dyDescent="0.2">
      <c r="A1319" s="49" t="s">
        <v>1807</v>
      </c>
      <c r="B1319" s="50"/>
      <c r="C1319" s="50"/>
      <c r="D1319" s="51" t="s">
        <v>1779</v>
      </c>
      <c r="E1319" s="50"/>
      <c r="F1319" s="50"/>
      <c r="G1319" s="50"/>
      <c r="H1319" s="50"/>
      <c r="I1319" s="52"/>
      <c r="J1319" s="52"/>
      <c r="K1319" s="53">
        <f>TRUNC(SUM(K1320:K1322),2)</f>
        <v>1155.95</v>
      </c>
      <c r="L1319" s="54">
        <f>TRUNC(SUM(L1320:L1322),2)</f>
        <v>1155.95</v>
      </c>
      <c r="N1319" s="46"/>
      <c r="O1319" s="46"/>
    </row>
    <row r="1320" spans="1:15" x14ac:dyDescent="0.25">
      <c r="A1320" s="26" t="s">
        <v>1808</v>
      </c>
      <c r="B1320" s="27" t="s">
        <v>31</v>
      </c>
      <c r="C1320" s="28">
        <v>260104</v>
      </c>
      <c r="D1320" s="29" t="s">
        <v>1587</v>
      </c>
      <c r="E1320" s="30" t="s">
        <v>35</v>
      </c>
      <c r="F1320" s="31">
        <v>46.79</v>
      </c>
      <c r="G1320" s="32">
        <v>1</v>
      </c>
      <c r="H1320" s="33">
        <v>46.79</v>
      </c>
      <c r="I1320" s="34">
        <f t="shared" ref="I1320:J1322" si="275">TRUNC((N1320*$O$9),2)</f>
        <v>0</v>
      </c>
      <c r="J1320" s="34">
        <f t="shared" si="275"/>
        <v>3.89</v>
      </c>
      <c r="K1320" s="34">
        <f>TRUNC(F1320*($I1320+$J1320),2)</f>
        <v>182.01</v>
      </c>
      <c r="L1320" s="35">
        <f>TRUNC(H1320*($I1320+$J1320),2)</f>
        <v>182.01</v>
      </c>
      <c r="N1320" s="37">
        <v>0</v>
      </c>
      <c r="O1320" s="37">
        <v>4.99</v>
      </c>
    </row>
    <row r="1321" spans="1:15" x14ac:dyDescent="0.25">
      <c r="A1321" s="26" t="s">
        <v>1809</v>
      </c>
      <c r="B1321" s="27" t="s">
        <v>31</v>
      </c>
      <c r="C1321" s="28">
        <v>261300</v>
      </c>
      <c r="D1321" s="29" t="s">
        <v>612</v>
      </c>
      <c r="E1321" s="30" t="s">
        <v>35</v>
      </c>
      <c r="F1321" s="31">
        <v>46.79</v>
      </c>
      <c r="G1321" s="32">
        <v>1</v>
      </c>
      <c r="H1321" s="33">
        <v>46.79</v>
      </c>
      <c r="I1321" s="34">
        <f t="shared" si="275"/>
        <v>1.59</v>
      </c>
      <c r="J1321" s="34">
        <f t="shared" si="275"/>
        <v>7.13</v>
      </c>
      <c r="K1321" s="34">
        <f>TRUNC(F1321*($I1321+$J1321),2)</f>
        <v>408</v>
      </c>
      <c r="L1321" s="35">
        <f>TRUNC(H1321*($I1321+$J1321),2)</f>
        <v>408</v>
      </c>
      <c r="N1321" s="37">
        <v>2.0499999999999998</v>
      </c>
      <c r="O1321" s="37">
        <v>9.15</v>
      </c>
    </row>
    <row r="1322" spans="1:15" x14ac:dyDescent="0.25">
      <c r="A1322" s="26" t="s">
        <v>1810</v>
      </c>
      <c r="B1322" s="27" t="s">
        <v>31</v>
      </c>
      <c r="C1322" s="28">
        <v>261307</v>
      </c>
      <c r="D1322" s="29" t="s">
        <v>817</v>
      </c>
      <c r="E1322" s="30" t="s">
        <v>35</v>
      </c>
      <c r="F1322" s="31">
        <v>76.790000000000006</v>
      </c>
      <c r="G1322" s="32">
        <v>1</v>
      </c>
      <c r="H1322" s="33">
        <v>76.790000000000006</v>
      </c>
      <c r="I1322" s="34">
        <f t="shared" si="275"/>
        <v>3.19</v>
      </c>
      <c r="J1322" s="34">
        <f t="shared" si="275"/>
        <v>4.18</v>
      </c>
      <c r="K1322" s="34">
        <f>TRUNC(F1322*($I1322+$J1322),2)</f>
        <v>565.94000000000005</v>
      </c>
      <c r="L1322" s="35">
        <f>TRUNC(H1322*($I1322+$J1322),2)</f>
        <v>565.94000000000005</v>
      </c>
      <c r="N1322" s="37">
        <v>4.0999999999999996</v>
      </c>
      <c r="O1322" s="37">
        <v>5.36</v>
      </c>
    </row>
    <row r="1323" spans="1:15" ht="13.5" x14ac:dyDescent="0.2">
      <c r="A1323" s="49" t="s">
        <v>1811</v>
      </c>
      <c r="B1323" s="50"/>
      <c r="C1323" s="50"/>
      <c r="D1323" s="51" t="s">
        <v>1812</v>
      </c>
      <c r="E1323" s="50"/>
      <c r="F1323" s="50"/>
      <c r="G1323" s="50"/>
      <c r="H1323" s="50"/>
      <c r="I1323" s="52"/>
      <c r="J1323" s="52"/>
      <c r="K1323" s="53">
        <f t="shared" si="271"/>
        <v>973.39</v>
      </c>
      <c r="L1323" s="54">
        <f t="shared" si="271"/>
        <v>973.39</v>
      </c>
      <c r="N1323" s="46"/>
      <c r="O1323" s="46"/>
    </row>
    <row r="1324" spans="1:15" x14ac:dyDescent="0.25">
      <c r="A1324" s="26" t="s">
        <v>1813</v>
      </c>
      <c r="B1324" s="27" t="s">
        <v>31</v>
      </c>
      <c r="C1324" s="28">
        <v>261000</v>
      </c>
      <c r="D1324" s="29" t="s">
        <v>316</v>
      </c>
      <c r="E1324" s="30" t="s">
        <v>35</v>
      </c>
      <c r="F1324" s="31">
        <v>94.78</v>
      </c>
      <c r="G1324" s="32">
        <v>1</v>
      </c>
      <c r="H1324" s="33">
        <v>94.78</v>
      </c>
      <c r="I1324" s="34">
        <f>TRUNC((N1324*$O$9),2)</f>
        <v>4.4400000000000004</v>
      </c>
      <c r="J1324" s="34">
        <f>TRUNC((O1324*$O$9),2)</f>
        <v>5.83</v>
      </c>
      <c r="K1324" s="34">
        <f>TRUNC(F1324*($I1324+$J1324),2)</f>
        <v>973.39</v>
      </c>
      <c r="L1324" s="35">
        <f>TRUNC(H1324*($I1324+$J1324),2)</f>
        <v>973.39</v>
      </c>
      <c r="N1324" s="37">
        <v>5.7</v>
      </c>
      <c r="O1324" s="37">
        <v>7.48</v>
      </c>
    </row>
    <row r="1325" spans="1:15" ht="13.5" x14ac:dyDescent="0.2">
      <c r="A1325" s="49" t="s">
        <v>1814</v>
      </c>
      <c r="B1325" s="50"/>
      <c r="C1325" s="50"/>
      <c r="D1325" s="51" t="s">
        <v>1364</v>
      </c>
      <c r="E1325" s="50"/>
      <c r="F1325" s="50"/>
      <c r="G1325" s="50"/>
      <c r="H1325" s="50"/>
      <c r="I1325" s="52"/>
      <c r="J1325" s="52"/>
      <c r="K1325" s="53">
        <f>TRUNC(SUM(K1326:K1327),2)</f>
        <v>1993.54</v>
      </c>
      <c r="L1325" s="54">
        <f>TRUNC(SUM(L1326:L1327),2)</f>
        <v>1993.54</v>
      </c>
      <c r="N1325" s="46"/>
      <c r="O1325" s="46"/>
    </row>
    <row r="1326" spans="1:15" x14ac:dyDescent="0.25">
      <c r="A1326" s="26" t="s">
        <v>1815</v>
      </c>
      <c r="B1326" s="27" t="s">
        <v>31</v>
      </c>
      <c r="C1326" s="28">
        <v>260105</v>
      </c>
      <c r="D1326" s="29" t="s">
        <v>1748</v>
      </c>
      <c r="E1326" s="30" t="s">
        <v>35</v>
      </c>
      <c r="F1326" s="31">
        <v>77.12</v>
      </c>
      <c r="G1326" s="32">
        <v>1</v>
      </c>
      <c r="H1326" s="33">
        <v>77.12</v>
      </c>
      <c r="I1326" s="34">
        <f t="shared" ref="I1326:J1327" si="276">TRUNC((N1326*$O$9),2)</f>
        <v>1.6</v>
      </c>
      <c r="J1326" s="34">
        <f t="shared" si="276"/>
        <v>4.8600000000000003</v>
      </c>
      <c r="K1326" s="34">
        <f>TRUNC(F1326*($I1326+$J1326),2)</f>
        <v>498.19</v>
      </c>
      <c r="L1326" s="35">
        <f>TRUNC(H1326*($I1326+$J1326),2)</f>
        <v>498.19</v>
      </c>
      <c r="N1326" s="37">
        <v>2.06</v>
      </c>
      <c r="O1326" s="37">
        <v>6.24</v>
      </c>
    </row>
    <row r="1327" spans="1:15" x14ac:dyDescent="0.25">
      <c r="A1327" s="26" t="s">
        <v>1816</v>
      </c>
      <c r="B1327" s="27" t="s">
        <v>31</v>
      </c>
      <c r="C1327" s="28">
        <v>261602</v>
      </c>
      <c r="D1327" s="29" t="s">
        <v>825</v>
      </c>
      <c r="E1327" s="30" t="s">
        <v>35</v>
      </c>
      <c r="F1327" s="31">
        <v>77.12</v>
      </c>
      <c r="G1327" s="32">
        <v>1</v>
      </c>
      <c r="H1327" s="33">
        <v>77.12</v>
      </c>
      <c r="I1327" s="34">
        <f t="shared" si="276"/>
        <v>8.4700000000000006</v>
      </c>
      <c r="J1327" s="34">
        <f t="shared" si="276"/>
        <v>10.92</v>
      </c>
      <c r="K1327" s="34">
        <f>TRUNC(F1327*($I1327+$J1327),2)</f>
        <v>1495.35</v>
      </c>
      <c r="L1327" s="35">
        <f>TRUNC(H1327*($I1327+$J1327),2)</f>
        <v>1495.35</v>
      </c>
      <c r="N1327" s="37">
        <v>10.87</v>
      </c>
      <c r="O1327" s="37">
        <v>14.01</v>
      </c>
    </row>
    <row r="1328" spans="1:15" x14ac:dyDescent="0.2">
      <c r="A1328" s="11">
        <v>37</v>
      </c>
      <c r="B1328" s="12"/>
      <c r="C1328" s="12"/>
      <c r="D1328" s="13" t="s">
        <v>1817</v>
      </c>
      <c r="E1328" s="14" t="s">
        <v>27</v>
      </c>
      <c r="F1328" s="15">
        <v>1</v>
      </c>
      <c r="G1328" s="16">
        <v>1</v>
      </c>
      <c r="H1328" s="12"/>
      <c r="I1328" s="17"/>
      <c r="J1328" s="17"/>
      <c r="K1328" s="18">
        <f t="shared" si="271"/>
        <v>25562.54</v>
      </c>
      <c r="L1328" s="19">
        <f t="shared" si="271"/>
        <v>25562.54</v>
      </c>
      <c r="N1328" s="46"/>
      <c r="O1328" s="46"/>
    </row>
    <row r="1329" spans="1:15" x14ac:dyDescent="0.2">
      <c r="A1329" s="20" t="s">
        <v>1818</v>
      </c>
      <c r="B1329" s="21"/>
      <c r="C1329" s="21"/>
      <c r="D1329" s="22" t="s">
        <v>298</v>
      </c>
      <c r="E1329" s="21"/>
      <c r="F1329" s="21"/>
      <c r="G1329" s="21"/>
      <c r="H1329" s="21"/>
      <c r="I1329" s="23"/>
      <c r="J1329" s="23"/>
      <c r="K1329" s="24">
        <f t="shared" si="271"/>
        <v>25562.54</v>
      </c>
      <c r="L1329" s="25">
        <f t="shared" si="271"/>
        <v>25562.54</v>
      </c>
      <c r="N1329" s="46"/>
      <c r="O1329" s="46"/>
    </row>
    <row r="1330" spans="1:15" x14ac:dyDescent="0.25">
      <c r="A1330" s="26" t="s">
        <v>1819</v>
      </c>
      <c r="B1330" s="27" t="s">
        <v>31</v>
      </c>
      <c r="C1330" s="28">
        <v>221104</v>
      </c>
      <c r="D1330" s="29" t="s">
        <v>604</v>
      </c>
      <c r="E1330" s="30" t="s">
        <v>35</v>
      </c>
      <c r="F1330" s="31">
        <v>936.7</v>
      </c>
      <c r="G1330" s="32">
        <v>1</v>
      </c>
      <c r="H1330" s="33">
        <v>936.7</v>
      </c>
      <c r="I1330" s="34">
        <f>TRUNC((N1330*$O$9),2)</f>
        <v>27.29</v>
      </c>
      <c r="J1330" s="34">
        <f>TRUNC((O1330*$O$9),2)</f>
        <v>0</v>
      </c>
      <c r="K1330" s="34">
        <f>TRUNC(F1330*($I1330+$J1330),2)</f>
        <v>25562.54</v>
      </c>
      <c r="L1330" s="35">
        <f>TRUNC(H1330*($I1330+$J1330),2)</f>
        <v>25562.54</v>
      </c>
      <c r="N1330" s="37">
        <v>34.99</v>
      </c>
      <c r="O1330" s="37">
        <v>0</v>
      </c>
    </row>
    <row r="1331" spans="1:15" x14ac:dyDescent="0.2">
      <c r="A1331" s="11">
        <v>38</v>
      </c>
      <c r="B1331" s="12"/>
      <c r="C1331" s="12"/>
      <c r="D1331" s="13" t="s">
        <v>1820</v>
      </c>
      <c r="E1331" s="14" t="s">
        <v>27</v>
      </c>
      <c r="F1331" s="15">
        <v>1</v>
      </c>
      <c r="G1331" s="16">
        <v>1</v>
      </c>
      <c r="H1331" s="12"/>
      <c r="I1331" s="17"/>
      <c r="J1331" s="17"/>
      <c r="K1331" s="18">
        <f t="shared" si="271"/>
        <v>2629.39</v>
      </c>
      <c r="L1331" s="19">
        <f t="shared" si="271"/>
        <v>2629.39</v>
      </c>
      <c r="N1331" s="46"/>
      <c r="O1331" s="46"/>
    </row>
    <row r="1332" spans="1:15" x14ac:dyDescent="0.2">
      <c r="A1332" s="20" t="s">
        <v>1821</v>
      </c>
      <c r="B1332" s="21"/>
      <c r="C1332" s="21"/>
      <c r="D1332" s="22" t="s">
        <v>298</v>
      </c>
      <c r="E1332" s="21"/>
      <c r="F1332" s="21"/>
      <c r="G1332" s="21"/>
      <c r="H1332" s="21"/>
      <c r="I1332" s="23"/>
      <c r="J1332" s="23"/>
      <c r="K1332" s="24">
        <f t="shared" si="271"/>
        <v>2629.39</v>
      </c>
      <c r="L1332" s="25">
        <f t="shared" si="271"/>
        <v>2629.39</v>
      </c>
      <c r="N1332" s="46"/>
      <c r="O1332" s="46"/>
    </row>
    <row r="1333" spans="1:15" x14ac:dyDescent="0.25">
      <c r="A1333" s="26" t="s">
        <v>1822</v>
      </c>
      <c r="B1333" s="27" t="s">
        <v>31</v>
      </c>
      <c r="C1333" s="28">
        <v>221104</v>
      </c>
      <c r="D1333" s="29" t="s">
        <v>604</v>
      </c>
      <c r="E1333" s="30" t="s">
        <v>35</v>
      </c>
      <c r="F1333" s="31">
        <v>96.35</v>
      </c>
      <c r="G1333" s="32">
        <v>1</v>
      </c>
      <c r="H1333" s="33">
        <v>96.35</v>
      </c>
      <c r="I1333" s="34">
        <f>TRUNC((N1333*$O$9),2)</f>
        <v>27.29</v>
      </c>
      <c r="J1333" s="34">
        <f>TRUNC((O1333*$O$9),2)</f>
        <v>0</v>
      </c>
      <c r="K1333" s="34">
        <f>TRUNC(F1333*($I1333+$J1333),2)</f>
        <v>2629.39</v>
      </c>
      <c r="L1333" s="35">
        <f>TRUNC(H1333*($I1333+$J1333),2)</f>
        <v>2629.39</v>
      </c>
      <c r="N1333" s="37">
        <v>34.99</v>
      </c>
      <c r="O1333" s="37">
        <v>0</v>
      </c>
    </row>
    <row r="1334" spans="1:15" x14ac:dyDescent="0.2">
      <c r="A1334" s="11">
        <v>39</v>
      </c>
      <c r="B1334" s="12"/>
      <c r="C1334" s="12"/>
      <c r="D1334" s="13" t="s">
        <v>1823</v>
      </c>
      <c r="E1334" s="14" t="s">
        <v>27</v>
      </c>
      <c r="F1334" s="15">
        <v>1</v>
      </c>
      <c r="G1334" s="16">
        <v>1</v>
      </c>
      <c r="H1334" s="12"/>
      <c r="I1334" s="17"/>
      <c r="J1334" s="17"/>
      <c r="K1334" s="18">
        <f t="shared" si="271"/>
        <v>3379.59</v>
      </c>
      <c r="L1334" s="19">
        <f t="shared" si="271"/>
        <v>3379.59</v>
      </c>
      <c r="N1334" s="46"/>
      <c r="O1334" s="46"/>
    </row>
    <row r="1335" spans="1:15" x14ac:dyDescent="0.2">
      <c r="A1335" s="20" t="s">
        <v>1824</v>
      </c>
      <c r="B1335" s="21"/>
      <c r="C1335" s="21"/>
      <c r="D1335" s="22" t="s">
        <v>298</v>
      </c>
      <c r="E1335" s="21"/>
      <c r="F1335" s="21"/>
      <c r="G1335" s="21"/>
      <c r="H1335" s="21"/>
      <c r="I1335" s="23"/>
      <c r="J1335" s="23"/>
      <c r="K1335" s="24">
        <f t="shared" si="271"/>
        <v>3379.59</v>
      </c>
      <c r="L1335" s="25">
        <f t="shared" si="271"/>
        <v>3379.59</v>
      </c>
      <c r="N1335" s="46"/>
      <c r="O1335" s="46"/>
    </row>
    <row r="1336" spans="1:15" x14ac:dyDescent="0.25">
      <c r="A1336" s="26" t="s">
        <v>1825</v>
      </c>
      <c r="B1336" s="27" t="s">
        <v>31</v>
      </c>
      <c r="C1336" s="28">
        <v>221104</v>
      </c>
      <c r="D1336" s="29" t="s">
        <v>604</v>
      </c>
      <c r="E1336" s="30" t="s">
        <v>35</v>
      </c>
      <c r="F1336" s="31">
        <v>123.84</v>
      </c>
      <c r="G1336" s="32">
        <v>1</v>
      </c>
      <c r="H1336" s="33">
        <v>123.84</v>
      </c>
      <c r="I1336" s="34">
        <f>TRUNC((N1336*$O$9),2)</f>
        <v>27.29</v>
      </c>
      <c r="J1336" s="34">
        <f>TRUNC((O1336*$O$9),2)</f>
        <v>0</v>
      </c>
      <c r="K1336" s="34">
        <f>TRUNC(F1336*($I1336+$J1336),2)</f>
        <v>3379.59</v>
      </c>
      <c r="L1336" s="35">
        <f>TRUNC(H1336*($I1336+$J1336),2)</f>
        <v>3379.59</v>
      </c>
      <c r="N1336" s="37">
        <v>34.99</v>
      </c>
      <c r="O1336" s="37">
        <v>0</v>
      </c>
    </row>
    <row r="1337" spans="1:15" x14ac:dyDescent="0.2">
      <c r="A1337" s="11">
        <v>40</v>
      </c>
      <c r="B1337" s="12"/>
      <c r="C1337" s="12"/>
      <c r="D1337" s="13" t="s">
        <v>1826</v>
      </c>
      <c r="E1337" s="14" t="s">
        <v>27</v>
      </c>
      <c r="F1337" s="15">
        <v>1</v>
      </c>
      <c r="G1337" s="16">
        <v>1</v>
      </c>
      <c r="H1337" s="12"/>
      <c r="I1337" s="17"/>
      <c r="J1337" s="17"/>
      <c r="K1337" s="18">
        <f t="shared" si="271"/>
        <v>5648.21</v>
      </c>
      <c r="L1337" s="19">
        <f t="shared" si="271"/>
        <v>5648.21</v>
      </c>
      <c r="N1337" s="46"/>
      <c r="O1337" s="46"/>
    </row>
    <row r="1338" spans="1:15" x14ac:dyDescent="0.2">
      <c r="A1338" s="20" t="s">
        <v>1827</v>
      </c>
      <c r="B1338" s="21"/>
      <c r="C1338" s="21"/>
      <c r="D1338" s="22" t="s">
        <v>298</v>
      </c>
      <c r="E1338" s="21"/>
      <c r="F1338" s="21"/>
      <c r="G1338" s="21"/>
      <c r="H1338" s="21"/>
      <c r="I1338" s="23"/>
      <c r="J1338" s="23"/>
      <c r="K1338" s="24">
        <f t="shared" si="271"/>
        <v>5648.21</v>
      </c>
      <c r="L1338" s="25">
        <f t="shared" si="271"/>
        <v>5648.21</v>
      </c>
      <c r="N1338" s="46"/>
      <c r="O1338" s="46"/>
    </row>
    <row r="1339" spans="1:15" x14ac:dyDescent="0.25">
      <c r="A1339" s="26" t="s">
        <v>1828</v>
      </c>
      <c r="B1339" s="27" t="s">
        <v>31</v>
      </c>
      <c r="C1339" s="28">
        <v>221104</v>
      </c>
      <c r="D1339" s="29" t="s">
        <v>604</v>
      </c>
      <c r="E1339" s="30" t="s">
        <v>35</v>
      </c>
      <c r="F1339" s="31">
        <v>206.97</v>
      </c>
      <c r="G1339" s="32">
        <v>1</v>
      </c>
      <c r="H1339" s="33">
        <v>206.97</v>
      </c>
      <c r="I1339" s="34">
        <f>TRUNC((N1339*$O$9),2)</f>
        <v>27.29</v>
      </c>
      <c r="J1339" s="34">
        <f>TRUNC((O1339*$O$9),2)</f>
        <v>0</v>
      </c>
      <c r="K1339" s="34">
        <f>TRUNC(F1339*($I1339+$J1339),2)</f>
        <v>5648.21</v>
      </c>
      <c r="L1339" s="35">
        <f>TRUNC(H1339*($I1339+$J1339),2)</f>
        <v>5648.21</v>
      </c>
      <c r="N1339" s="37">
        <v>34.99</v>
      </c>
      <c r="O1339" s="37">
        <v>0</v>
      </c>
    </row>
    <row r="1340" spans="1:15" x14ac:dyDescent="0.2">
      <c r="A1340" s="11">
        <v>41</v>
      </c>
      <c r="B1340" s="12"/>
      <c r="C1340" s="12"/>
      <c r="D1340" s="13" t="s">
        <v>1829</v>
      </c>
      <c r="E1340" s="14" t="s">
        <v>27</v>
      </c>
      <c r="F1340" s="15">
        <v>1</v>
      </c>
      <c r="G1340" s="16">
        <v>1</v>
      </c>
      <c r="H1340" s="12"/>
      <c r="I1340" s="17"/>
      <c r="J1340" s="17"/>
      <c r="K1340" s="18">
        <f>TRUNC(SUM(K1341,K1344,K1569,K1351,,K1572,K1576,K1579,K1583),2)</f>
        <v>459903.81</v>
      </c>
      <c r="L1340" s="19">
        <f>TRUNC(SUM(L1341,L1344,L1569,L1351,,L1572,L1576,L1579,L1583),2)</f>
        <v>459903.81</v>
      </c>
      <c r="N1340" s="46"/>
      <c r="O1340" s="46"/>
    </row>
    <row r="1341" spans="1:15" x14ac:dyDescent="0.2">
      <c r="A1341" s="20" t="s">
        <v>1830</v>
      </c>
      <c r="B1341" s="21"/>
      <c r="C1341" s="21"/>
      <c r="D1341" s="22" t="s">
        <v>29</v>
      </c>
      <c r="E1341" s="21"/>
      <c r="F1341" s="21"/>
      <c r="G1341" s="21"/>
      <c r="H1341" s="21"/>
      <c r="I1341" s="23"/>
      <c r="J1341" s="23"/>
      <c r="K1341" s="24">
        <f t="shared" si="271"/>
        <v>34.04</v>
      </c>
      <c r="L1341" s="25">
        <f t="shared" si="271"/>
        <v>34.04</v>
      </c>
      <c r="N1341" s="46"/>
      <c r="O1341" s="46"/>
    </row>
    <row r="1342" spans="1:15" ht="13.5" x14ac:dyDescent="0.2">
      <c r="A1342" s="49" t="s">
        <v>1831</v>
      </c>
      <c r="B1342" s="50"/>
      <c r="C1342" s="50"/>
      <c r="D1342" s="51" t="s">
        <v>1832</v>
      </c>
      <c r="E1342" s="50"/>
      <c r="F1342" s="50"/>
      <c r="G1342" s="50"/>
      <c r="H1342" s="50"/>
      <c r="I1342" s="52"/>
      <c r="J1342" s="52"/>
      <c r="K1342" s="53">
        <f t="shared" si="271"/>
        <v>34.04</v>
      </c>
      <c r="L1342" s="54">
        <f t="shared" si="271"/>
        <v>34.04</v>
      </c>
      <c r="N1342" s="46"/>
      <c r="O1342" s="46"/>
    </row>
    <row r="1343" spans="1:15" ht="25.5" x14ac:dyDescent="0.25">
      <c r="A1343" s="26" t="s">
        <v>1833</v>
      </c>
      <c r="B1343" s="27" t="s">
        <v>31</v>
      </c>
      <c r="C1343" s="28">
        <v>20118</v>
      </c>
      <c r="D1343" s="29" t="s">
        <v>1531</v>
      </c>
      <c r="E1343" s="30" t="s">
        <v>83</v>
      </c>
      <c r="F1343" s="31">
        <v>1.2</v>
      </c>
      <c r="G1343" s="32">
        <v>1</v>
      </c>
      <c r="H1343" s="33">
        <v>1.2</v>
      </c>
      <c r="I1343" s="34">
        <f>TRUNC((N1343*$O$9),2)</f>
        <v>0</v>
      </c>
      <c r="J1343" s="34">
        <f>TRUNC((O1343*$O$9),2)</f>
        <v>28.37</v>
      </c>
      <c r="K1343" s="34">
        <f>TRUNC(F1343*($I1343+$J1343),2)</f>
        <v>34.04</v>
      </c>
      <c r="L1343" s="35">
        <f>TRUNC(H1343*($I1343+$J1343),2)</f>
        <v>34.04</v>
      </c>
      <c r="N1343" s="37">
        <v>0</v>
      </c>
      <c r="O1343" s="37">
        <v>36.380000000000003</v>
      </c>
    </row>
    <row r="1344" spans="1:15" x14ac:dyDescent="0.2">
      <c r="A1344" s="20" t="s">
        <v>1834</v>
      </c>
      <c r="B1344" s="21"/>
      <c r="C1344" s="21"/>
      <c r="D1344" s="22" t="s">
        <v>80</v>
      </c>
      <c r="E1344" s="21"/>
      <c r="F1344" s="21"/>
      <c r="G1344" s="21"/>
      <c r="H1344" s="21"/>
      <c r="I1344" s="23"/>
      <c r="J1344" s="23"/>
      <c r="K1344" s="24">
        <f>TRUNC(SUM(K1345,K1348),2)</f>
        <v>1369.99</v>
      </c>
      <c r="L1344" s="25">
        <f>TRUNC(SUM(L1345,L1348),2)</f>
        <v>1369.99</v>
      </c>
      <c r="N1344" s="46"/>
      <c r="O1344" s="46"/>
    </row>
    <row r="1345" spans="1:15" ht="13.5" x14ac:dyDescent="0.2">
      <c r="A1345" s="49" t="s">
        <v>1835</v>
      </c>
      <c r="B1345" s="50"/>
      <c r="C1345" s="50"/>
      <c r="D1345" s="51" t="s">
        <v>834</v>
      </c>
      <c r="E1345" s="50"/>
      <c r="F1345" s="50"/>
      <c r="G1345" s="50"/>
      <c r="H1345" s="50"/>
      <c r="I1345" s="52"/>
      <c r="J1345" s="52"/>
      <c r="K1345" s="53">
        <f>TRUNC(SUM(K1346:K1347),2)</f>
        <v>1161.3</v>
      </c>
      <c r="L1345" s="54">
        <f>TRUNC(SUM(L1346:L1347),2)</f>
        <v>1161.3</v>
      </c>
      <c r="N1345" s="46"/>
      <c r="O1345" s="46"/>
    </row>
    <row r="1346" spans="1:15" x14ac:dyDescent="0.25">
      <c r="A1346" s="26" t="s">
        <v>1836</v>
      </c>
      <c r="B1346" s="27" t="s">
        <v>31</v>
      </c>
      <c r="C1346" s="28">
        <v>40101</v>
      </c>
      <c r="D1346" s="29" t="s">
        <v>108</v>
      </c>
      <c r="E1346" s="30" t="s">
        <v>83</v>
      </c>
      <c r="F1346" s="31">
        <v>27.99</v>
      </c>
      <c r="G1346" s="32">
        <v>1</v>
      </c>
      <c r="H1346" s="33">
        <v>27.99</v>
      </c>
      <c r="I1346" s="34">
        <f t="shared" ref="I1346:J1347" si="277">TRUNC((N1346*$O$9),2)</f>
        <v>0</v>
      </c>
      <c r="J1346" s="34">
        <f t="shared" si="277"/>
        <v>24.96</v>
      </c>
      <c r="K1346" s="34">
        <f>TRUNC(F1346*($I1346+$J1346),2)</f>
        <v>698.63</v>
      </c>
      <c r="L1346" s="35">
        <f>TRUNC(H1346*($I1346+$J1346),2)</f>
        <v>698.63</v>
      </c>
      <c r="N1346" s="37">
        <v>0</v>
      </c>
      <c r="O1346" s="37">
        <v>32</v>
      </c>
    </row>
    <row r="1347" spans="1:15" x14ac:dyDescent="0.25">
      <c r="A1347" s="26" t="s">
        <v>1837</v>
      </c>
      <c r="B1347" s="27" t="s">
        <v>31</v>
      </c>
      <c r="C1347" s="28">
        <v>40902</v>
      </c>
      <c r="D1347" s="29" t="s">
        <v>110</v>
      </c>
      <c r="E1347" s="30" t="s">
        <v>83</v>
      </c>
      <c r="F1347" s="31">
        <v>27.99</v>
      </c>
      <c r="G1347" s="32">
        <v>1</v>
      </c>
      <c r="H1347" s="33">
        <v>27.99</v>
      </c>
      <c r="I1347" s="34">
        <f t="shared" si="277"/>
        <v>0</v>
      </c>
      <c r="J1347" s="34">
        <f t="shared" si="277"/>
        <v>16.53</v>
      </c>
      <c r="K1347" s="34">
        <f>TRUNC(F1347*($I1347+$J1347),2)</f>
        <v>462.67</v>
      </c>
      <c r="L1347" s="35">
        <f>TRUNC(H1347*($I1347+$J1347),2)</f>
        <v>462.67</v>
      </c>
      <c r="N1347" s="37">
        <v>0</v>
      </c>
      <c r="O1347" s="37">
        <v>21.2</v>
      </c>
    </row>
    <row r="1348" spans="1:15" ht="13.5" x14ac:dyDescent="0.2">
      <c r="A1348" s="49" t="s">
        <v>1838</v>
      </c>
      <c r="B1348" s="50"/>
      <c r="C1348" s="50"/>
      <c r="D1348" s="51" t="s">
        <v>1832</v>
      </c>
      <c r="E1348" s="50"/>
      <c r="F1348" s="50"/>
      <c r="G1348" s="50"/>
      <c r="H1348" s="50"/>
      <c r="I1348" s="52"/>
      <c r="J1348" s="52"/>
      <c r="K1348" s="53">
        <f>TRUNC(SUM(K1349:K1350),2)</f>
        <v>208.69</v>
      </c>
      <c r="L1348" s="54">
        <f>TRUNC(SUM(L1349:L1350),2)</f>
        <v>208.69</v>
      </c>
      <c r="N1348" s="46"/>
      <c r="O1348" s="46"/>
    </row>
    <row r="1349" spans="1:15" x14ac:dyDescent="0.25">
      <c r="A1349" s="26" t="s">
        <v>1839</v>
      </c>
      <c r="B1349" s="27" t="s">
        <v>31</v>
      </c>
      <c r="C1349" s="28">
        <v>40101</v>
      </c>
      <c r="D1349" s="29" t="s">
        <v>108</v>
      </c>
      <c r="E1349" s="30" t="s">
        <v>83</v>
      </c>
      <c r="F1349" s="31">
        <v>5.05</v>
      </c>
      <c r="G1349" s="32">
        <v>1</v>
      </c>
      <c r="H1349" s="33">
        <v>5.05</v>
      </c>
      <c r="I1349" s="34">
        <f t="shared" ref="I1349:J1350" si="278">TRUNC((N1349*$O$9),2)</f>
        <v>0</v>
      </c>
      <c r="J1349" s="34">
        <f t="shared" si="278"/>
        <v>24.96</v>
      </c>
      <c r="K1349" s="34">
        <f>TRUNC(F1349*($I1349+$J1349),2)</f>
        <v>126.04</v>
      </c>
      <c r="L1349" s="35">
        <f>TRUNC(H1349*($I1349+$J1349),2)</f>
        <v>126.04</v>
      </c>
      <c r="N1349" s="37">
        <v>0</v>
      </c>
      <c r="O1349" s="37">
        <v>32</v>
      </c>
    </row>
    <row r="1350" spans="1:15" x14ac:dyDescent="0.25">
      <c r="A1350" s="26" t="s">
        <v>1840</v>
      </c>
      <c r="B1350" s="27" t="s">
        <v>31</v>
      </c>
      <c r="C1350" s="28">
        <v>40902</v>
      </c>
      <c r="D1350" s="29" t="s">
        <v>110</v>
      </c>
      <c r="E1350" s="30" t="s">
        <v>83</v>
      </c>
      <c r="F1350" s="31">
        <v>5</v>
      </c>
      <c r="G1350" s="32">
        <v>1</v>
      </c>
      <c r="H1350" s="33">
        <v>5</v>
      </c>
      <c r="I1350" s="34">
        <f t="shared" si="278"/>
        <v>0</v>
      </c>
      <c r="J1350" s="34">
        <f t="shared" si="278"/>
        <v>16.53</v>
      </c>
      <c r="K1350" s="34">
        <f>TRUNC(F1350*($I1350+$J1350),2)</f>
        <v>82.65</v>
      </c>
      <c r="L1350" s="35">
        <f>TRUNC(H1350*($I1350+$J1350),2)</f>
        <v>82.65</v>
      </c>
      <c r="N1350" s="37">
        <v>0</v>
      </c>
      <c r="O1350" s="37">
        <v>21.2</v>
      </c>
    </row>
    <row r="1351" spans="1:15" x14ac:dyDescent="0.2">
      <c r="A1351" s="20" t="s">
        <v>1841</v>
      </c>
      <c r="B1351" s="21"/>
      <c r="C1351" s="21"/>
      <c r="D1351" s="22" t="s">
        <v>202</v>
      </c>
      <c r="E1351" s="21"/>
      <c r="F1351" s="21"/>
      <c r="G1351" s="21"/>
      <c r="H1351" s="21"/>
      <c r="I1351" s="23"/>
      <c r="J1351" s="23"/>
      <c r="K1351" s="24">
        <f>TRUNC(SUM(K1352,K1441,K1481,K1494,K1522,K1542,K1558),2)</f>
        <v>452822.72</v>
      </c>
      <c r="L1351" s="25">
        <f>TRUNC(SUM(L1352,L1441,L1481,L1494,L1522,L1542,L1558),2)</f>
        <v>452822.72</v>
      </c>
      <c r="N1351" s="46"/>
      <c r="O1351" s="46"/>
    </row>
    <row r="1352" spans="1:15" ht="13.5" x14ac:dyDescent="0.2">
      <c r="A1352" s="49" t="s">
        <v>1842</v>
      </c>
      <c r="B1352" s="50"/>
      <c r="C1352" s="50"/>
      <c r="D1352" s="51" t="s">
        <v>834</v>
      </c>
      <c r="E1352" s="50"/>
      <c r="F1352" s="50"/>
      <c r="G1352" s="50"/>
      <c r="H1352" s="50"/>
      <c r="I1352" s="52"/>
      <c r="J1352" s="52"/>
      <c r="K1352" s="53">
        <f>TRUNC(SUM(K1353:K1440),2)</f>
        <v>154080.22</v>
      </c>
      <c r="L1352" s="54">
        <f>TRUNC(SUM(L1353:L1440),2)</f>
        <v>154080.22</v>
      </c>
      <c r="N1352" s="46"/>
      <c r="O1352" s="46"/>
    </row>
    <row r="1353" spans="1:15" ht="38.25" x14ac:dyDescent="0.25">
      <c r="A1353" s="38" t="s">
        <v>1843</v>
      </c>
      <c r="B1353" s="39" t="s">
        <v>129</v>
      </c>
      <c r="C1353" s="40">
        <v>101880</v>
      </c>
      <c r="D1353" s="29" t="s">
        <v>1844</v>
      </c>
      <c r="E1353" s="41" t="s">
        <v>27</v>
      </c>
      <c r="F1353" s="42">
        <v>4</v>
      </c>
      <c r="G1353" s="43">
        <v>1</v>
      </c>
      <c r="H1353" s="44">
        <v>4</v>
      </c>
      <c r="I1353" s="34">
        <f t="shared" ref="I1353:J1416" si="279">TRUNC((N1353*$O$9),2)</f>
        <v>464.01</v>
      </c>
      <c r="J1353" s="34">
        <f t="shared" si="279"/>
        <v>19.690000000000001</v>
      </c>
      <c r="K1353" s="34">
        <f t="shared" ref="K1353:K1416" si="280">TRUNC(F1353*($I1353+$J1353),2)</f>
        <v>1934.8</v>
      </c>
      <c r="L1353" s="35">
        <f t="shared" ref="L1353:L1416" si="281">TRUNC(H1353*($I1353+$J1353),2)</f>
        <v>1934.8</v>
      </c>
      <c r="N1353" s="45">
        <v>594.89</v>
      </c>
      <c r="O1353" s="45">
        <v>25.25</v>
      </c>
    </row>
    <row r="1354" spans="1:15" ht="38.25" x14ac:dyDescent="0.25">
      <c r="A1354" s="93" t="s">
        <v>1845</v>
      </c>
      <c r="B1354" s="39" t="s">
        <v>129</v>
      </c>
      <c r="C1354" s="40">
        <v>101881</v>
      </c>
      <c r="D1354" s="29" t="s">
        <v>1846</v>
      </c>
      <c r="E1354" s="41" t="s">
        <v>27</v>
      </c>
      <c r="F1354" s="42">
        <v>2</v>
      </c>
      <c r="G1354" s="43">
        <v>1</v>
      </c>
      <c r="H1354" s="44">
        <v>2</v>
      </c>
      <c r="I1354" s="34">
        <f t="shared" si="279"/>
        <v>674.09</v>
      </c>
      <c r="J1354" s="34">
        <f t="shared" si="279"/>
        <v>19.8</v>
      </c>
      <c r="K1354" s="34">
        <f t="shared" si="280"/>
        <v>1387.78</v>
      </c>
      <c r="L1354" s="35">
        <f t="shared" si="281"/>
        <v>1387.78</v>
      </c>
      <c r="N1354" s="45">
        <v>864.22</v>
      </c>
      <c r="O1354" s="45">
        <v>25.39</v>
      </c>
    </row>
    <row r="1355" spans="1:15" ht="25.5" x14ac:dyDescent="0.25">
      <c r="A1355" s="94" t="s">
        <v>1847</v>
      </c>
      <c r="B1355" s="27" t="s">
        <v>129</v>
      </c>
      <c r="C1355" s="28">
        <v>93670</v>
      </c>
      <c r="D1355" s="29" t="s">
        <v>947</v>
      </c>
      <c r="E1355" s="30" t="s">
        <v>27</v>
      </c>
      <c r="F1355" s="31">
        <v>1</v>
      </c>
      <c r="G1355" s="32">
        <v>1</v>
      </c>
      <c r="H1355" s="33">
        <v>1</v>
      </c>
      <c r="I1355" s="34">
        <f t="shared" si="279"/>
        <v>50.41</v>
      </c>
      <c r="J1355" s="34">
        <f t="shared" si="279"/>
        <v>5.48</v>
      </c>
      <c r="K1355" s="34">
        <f t="shared" si="280"/>
        <v>55.89</v>
      </c>
      <c r="L1355" s="35">
        <f t="shared" si="281"/>
        <v>55.89</v>
      </c>
      <c r="N1355" s="37">
        <v>64.63</v>
      </c>
      <c r="O1355" s="37">
        <v>7.03</v>
      </c>
    </row>
    <row r="1356" spans="1:15" ht="25.5" x14ac:dyDescent="0.25">
      <c r="A1356" s="94" t="s">
        <v>1848</v>
      </c>
      <c r="B1356" s="27" t="s">
        <v>129</v>
      </c>
      <c r="C1356" s="28">
        <v>93671</v>
      </c>
      <c r="D1356" s="29" t="s">
        <v>245</v>
      </c>
      <c r="E1356" s="30" t="s">
        <v>27</v>
      </c>
      <c r="F1356" s="31">
        <v>3</v>
      </c>
      <c r="G1356" s="32">
        <v>1</v>
      </c>
      <c r="H1356" s="33">
        <v>3</v>
      </c>
      <c r="I1356" s="34">
        <f t="shared" si="279"/>
        <v>51.68</v>
      </c>
      <c r="J1356" s="34">
        <f t="shared" si="279"/>
        <v>7.54</v>
      </c>
      <c r="K1356" s="34">
        <f t="shared" si="280"/>
        <v>177.66</v>
      </c>
      <c r="L1356" s="35">
        <f t="shared" si="281"/>
        <v>177.66</v>
      </c>
      <c r="N1356" s="37">
        <v>66.260000000000005</v>
      </c>
      <c r="O1356" s="37">
        <v>9.67</v>
      </c>
    </row>
    <row r="1357" spans="1:15" ht="25.5" x14ac:dyDescent="0.25">
      <c r="A1357" s="94" t="s">
        <v>1849</v>
      </c>
      <c r="B1357" s="27" t="s">
        <v>129</v>
      </c>
      <c r="C1357" s="28">
        <v>93672</v>
      </c>
      <c r="D1357" s="29" t="s">
        <v>1850</v>
      </c>
      <c r="E1357" s="30" t="s">
        <v>27</v>
      </c>
      <c r="F1357" s="31">
        <v>2</v>
      </c>
      <c r="G1357" s="32">
        <v>1</v>
      </c>
      <c r="H1357" s="33">
        <v>2</v>
      </c>
      <c r="I1357" s="34">
        <f t="shared" si="279"/>
        <v>53.19</v>
      </c>
      <c r="J1357" s="34">
        <f t="shared" si="279"/>
        <v>11.2</v>
      </c>
      <c r="K1357" s="34">
        <f t="shared" si="280"/>
        <v>128.78</v>
      </c>
      <c r="L1357" s="35">
        <f t="shared" si="281"/>
        <v>128.78</v>
      </c>
      <c r="N1357" s="37">
        <v>68.2</v>
      </c>
      <c r="O1357" s="37">
        <v>14.37</v>
      </c>
    </row>
    <row r="1358" spans="1:15" ht="25.5" x14ac:dyDescent="0.25">
      <c r="A1358" s="94" t="s">
        <v>1851</v>
      </c>
      <c r="B1358" s="27" t="s">
        <v>129</v>
      </c>
      <c r="C1358" s="28">
        <v>93673</v>
      </c>
      <c r="D1358" s="29" t="s">
        <v>1852</v>
      </c>
      <c r="E1358" s="30" t="s">
        <v>27</v>
      </c>
      <c r="F1358" s="31">
        <v>3</v>
      </c>
      <c r="G1358" s="32">
        <v>1</v>
      </c>
      <c r="H1358" s="33">
        <v>3</v>
      </c>
      <c r="I1358" s="34">
        <f t="shared" si="279"/>
        <v>55.41</v>
      </c>
      <c r="J1358" s="34">
        <f t="shared" si="279"/>
        <v>15.68</v>
      </c>
      <c r="K1358" s="34">
        <f t="shared" si="280"/>
        <v>213.27</v>
      </c>
      <c r="L1358" s="35">
        <f t="shared" si="281"/>
        <v>213.27</v>
      </c>
      <c r="N1358" s="37">
        <v>71.05</v>
      </c>
      <c r="O1358" s="37">
        <v>20.11</v>
      </c>
    </row>
    <row r="1359" spans="1:15" x14ac:dyDescent="0.25">
      <c r="A1359" s="94" t="s">
        <v>1853</v>
      </c>
      <c r="B1359" s="27" t="s">
        <v>31</v>
      </c>
      <c r="C1359" s="28">
        <v>71175</v>
      </c>
      <c r="D1359" s="29" t="s">
        <v>1100</v>
      </c>
      <c r="E1359" s="30" t="s">
        <v>27</v>
      </c>
      <c r="F1359" s="31">
        <v>3</v>
      </c>
      <c r="G1359" s="32">
        <v>1</v>
      </c>
      <c r="H1359" s="33">
        <v>3</v>
      </c>
      <c r="I1359" s="34">
        <f t="shared" si="279"/>
        <v>246.71</v>
      </c>
      <c r="J1359" s="34">
        <f t="shared" si="279"/>
        <v>24.81</v>
      </c>
      <c r="K1359" s="34">
        <f t="shared" si="280"/>
        <v>814.56</v>
      </c>
      <c r="L1359" s="35">
        <f t="shared" si="281"/>
        <v>814.56</v>
      </c>
      <c r="N1359" s="37">
        <v>316.3</v>
      </c>
      <c r="O1359" s="37">
        <v>31.81</v>
      </c>
    </row>
    <row r="1360" spans="1:15" ht="25.5" x14ac:dyDescent="0.25">
      <c r="A1360" s="94" t="s">
        <v>1854</v>
      </c>
      <c r="B1360" s="27" t="s">
        <v>129</v>
      </c>
      <c r="C1360" s="28">
        <v>91926</v>
      </c>
      <c r="D1360" s="29" t="s">
        <v>241</v>
      </c>
      <c r="E1360" s="30" t="s">
        <v>50</v>
      </c>
      <c r="F1360" s="47">
        <v>6900</v>
      </c>
      <c r="G1360" s="32">
        <v>1</v>
      </c>
      <c r="H1360" s="48">
        <v>6900</v>
      </c>
      <c r="I1360" s="34">
        <f t="shared" si="279"/>
        <v>2.33</v>
      </c>
      <c r="J1360" s="34">
        <f t="shared" si="279"/>
        <v>0.78</v>
      </c>
      <c r="K1360" s="34">
        <f t="shared" si="280"/>
        <v>21459</v>
      </c>
      <c r="L1360" s="35">
        <f t="shared" si="281"/>
        <v>21459</v>
      </c>
      <c r="N1360" s="37">
        <v>2.99</v>
      </c>
      <c r="O1360" s="37">
        <v>1.01</v>
      </c>
    </row>
    <row r="1361" spans="1:15" ht="25.5" x14ac:dyDescent="0.25">
      <c r="A1361" s="94" t="s">
        <v>1855</v>
      </c>
      <c r="B1361" s="27" t="s">
        <v>129</v>
      </c>
      <c r="C1361" s="28">
        <v>91928</v>
      </c>
      <c r="D1361" s="29" t="s">
        <v>1088</v>
      </c>
      <c r="E1361" s="30" t="s">
        <v>50</v>
      </c>
      <c r="F1361" s="47">
        <v>3842</v>
      </c>
      <c r="G1361" s="32">
        <v>1</v>
      </c>
      <c r="H1361" s="48">
        <v>3842</v>
      </c>
      <c r="I1361" s="34">
        <f t="shared" si="279"/>
        <v>3.76</v>
      </c>
      <c r="J1361" s="34">
        <f t="shared" si="279"/>
        <v>1.07</v>
      </c>
      <c r="K1361" s="34">
        <f t="shared" si="280"/>
        <v>18556.86</v>
      </c>
      <c r="L1361" s="35">
        <f t="shared" si="281"/>
        <v>18556.86</v>
      </c>
      <c r="N1361" s="37">
        <v>4.83</v>
      </c>
      <c r="O1361" s="37">
        <v>1.38</v>
      </c>
    </row>
    <row r="1362" spans="1:15" x14ac:dyDescent="0.25">
      <c r="A1362" s="94" t="s">
        <v>1856</v>
      </c>
      <c r="B1362" s="27" t="s">
        <v>31</v>
      </c>
      <c r="C1362" s="28">
        <v>70565</v>
      </c>
      <c r="D1362" s="29" t="s">
        <v>1857</v>
      </c>
      <c r="E1362" s="30" t="s">
        <v>50</v>
      </c>
      <c r="F1362" s="31">
        <v>390</v>
      </c>
      <c r="G1362" s="32">
        <v>1</v>
      </c>
      <c r="H1362" s="33">
        <v>390</v>
      </c>
      <c r="I1362" s="34">
        <f t="shared" si="279"/>
        <v>3.96</v>
      </c>
      <c r="J1362" s="34">
        <f t="shared" si="279"/>
        <v>1.79</v>
      </c>
      <c r="K1362" s="34">
        <f t="shared" si="280"/>
        <v>2242.5</v>
      </c>
      <c r="L1362" s="35">
        <f t="shared" si="281"/>
        <v>2242.5</v>
      </c>
      <c r="N1362" s="37">
        <v>5.08</v>
      </c>
      <c r="O1362" s="37">
        <v>2.2999999999999998</v>
      </c>
    </row>
    <row r="1363" spans="1:15" ht="25.5" x14ac:dyDescent="0.25">
      <c r="A1363" s="94" t="s">
        <v>1858</v>
      </c>
      <c r="B1363" s="27" t="s">
        <v>129</v>
      </c>
      <c r="C1363" s="28">
        <v>92979</v>
      </c>
      <c r="D1363" s="29" t="s">
        <v>1859</v>
      </c>
      <c r="E1363" s="30" t="s">
        <v>50</v>
      </c>
      <c r="F1363" s="31">
        <v>560</v>
      </c>
      <c r="G1363" s="32">
        <v>1</v>
      </c>
      <c r="H1363" s="33">
        <v>560</v>
      </c>
      <c r="I1363" s="34">
        <f t="shared" si="279"/>
        <v>7.8</v>
      </c>
      <c r="J1363" s="34">
        <f t="shared" si="279"/>
        <v>0.23</v>
      </c>
      <c r="K1363" s="34">
        <f t="shared" si="280"/>
        <v>4496.8</v>
      </c>
      <c r="L1363" s="35">
        <f t="shared" si="281"/>
        <v>4496.8</v>
      </c>
      <c r="N1363" s="37">
        <v>10</v>
      </c>
      <c r="O1363" s="37">
        <v>0.3</v>
      </c>
    </row>
    <row r="1364" spans="1:15" ht="25.5" x14ac:dyDescent="0.25">
      <c r="A1364" s="94" t="s">
        <v>1860</v>
      </c>
      <c r="B1364" s="27" t="s">
        <v>129</v>
      </c>
      <c r="C1364" s="28">
        <v>92981</v>
      </c>
      <c r="D1364" s="29" t="s">
        <v>1861</v>
      </c>
      <c r="E1364" s="30" t="s">
        <v>50</v>
      </c>
      <c r="F1364" s="31">
        <v>508</v>
      </c>
      <c r="G1364" s="32">
        <v>1</v>
      </c>
      <c r="H1364" s="33">
        <v>508</v>
      </c>
      <c r="I1364" s="34">
        <f t="shared" si="279"/>
        <v>11.15</v>
      </c>
      <c r="J1364" s="34">
        <f t="shared" si="279"/>
        <v>0.34</v>
      </c>
      <c r="K1364" s="34">
        <f t="shared" si="280"/>
        <v>5836.92</v>
      </c>
      <c r="L1364" s="35">
        <f t="shared" si="281"/>
        <v>5836.92</v>
      </c>
      <c r="N1364" s="37">
        <v>14.3</v>
      </c>
      <c r="O1364" s="37">
        <v>0.44</v>
      </c>
    </row>
    <row r="1365" spans="1:15" ht="38.25" x14ac:dyDescent="0.25">
      <c r="A1365" s="93" t="s">
        <v>1862</v>
      </c>
      <c r="B1365" s="39" t="s">
        <v>129</v>
      </c>
      <c r="C1365" s="40">
        <v>92984</v>
      </c>
      <c r="D1365" s="29" t="s">
        <v>1092</v>
      </c>
      <c r="E1365" s="41" t="s">
        <v>50</v>
      </c>
      <c r="F1365" s="42">
        <v>282</v>
      </c>
      <c r="G1365" s="43">
        <v>1</v>
      </c>
      <c r="H1365" s="44">
        <v>282</v>
      </c>
      <c r="I1365" s="34">
        <f t="shared" si="279"/>
        <v>18.510000000000002</v>
      </c>
      <c r="J1365" s="34">
        <f t="shared" si="279"/>
        <v>1.66</v>
      </c>
      <c r="K1365" s="34">
        <f t="shared" si="280"/>
        <v>5687.94</v>
      </c>
      <c r="L1365" s="35">
        <f t="shared" si="281"/>
        <v>5687.94</v>
      </c>
      <c r="N1365" s="45">
        <v>23.74</v>
      </c>
      <c r="O1365" s="45">
        <v>2.13</v>
      </c>
    </row>
    <row r="1366" spans="1:15" ht="38.25" x14ac:dyDescent="0.25">
      <c r="A1366" s="93" t="s">
        <v>1863</v>
      </c>
      <c r="B1366" s="39" t="s">
        <v>129</v>
      </c>
      <c r="C1366" s="40">
        <v>92986</v>
      </c>
      <c r="D1366" s="29" t="s">
        <v>1864</v>
      </c>
      <c r="E1366" s="41" t="s">
        <v>50</v>
      </c>
      <c r="F1366" s="42">
        <v>114</v>
      </c>
      <c r="G1366" s="43">
        <v>1</v>
      </c>
      <c r="H1366" s="44">
        <v>114</v>
      </c>
      <c r="I1366" s="34">
        <f t="shared" si="279"/>
        <v>25.99</v>
      </c>
      <c r="J1366" s="34">
        <f t="shared" si="279"/>
        <v>1.91</v>
      </c>
      <c r="K1366" s="34">
        <f t="shared" si="280"/>
        <v>3180.6</v>
      </c>
      <c r="L1366" s="35">
        <f t="shared" si="281"/>
        <v>3180.6</v>
      </c>
      <c r="N1366" s="45">
        <v>33.33</v>
      </c>
      <c r="O1366" s="45">
        <v>2.4500000000000002</v>
      </c>
    </row>
    <row r="1367" spans="1:15" ht="25.5" x14ac:dyDescent="0.25">
      <c r="A1367" s="93" t="s">
        <v>1865</v>
      </c>
      <c r="B1367" s="39" t="s">
        <v>129</v>
      </c>
      <c r="C1367" s="40">
        <v>91835</v>
      </c>
      <c r="D1367" s="29" t="s">
        <v>1866</v>
      </c>
      <c r="E1367" s="41" t="s">
        <v>50</v>
      </c>
      <c r="F1367" s="42">
        <v>10</v>
      </c>
      <c r="G1367" s="43">
        <v>1</v>
      </c>
      <c r="H1367" s="44">
        <v>10</v>
      </c>
      <c r="I1367" s="34">
        <f t="shared" si="279"/>
        <v>4.84</v>
      </c>
      <c r="J1367" s="34">
        <f t="shared" si="279"/>
        <v>3.76</v>
      </c>
      <c r="K1367" s="34">
        <f t="shared" si="280"/>
        <v>86</v>
      </c>
      <c r="L1367" s="35">
        <f t="shared" si="281"/>
        <v>86</v>
      </c>
      <c r="N1367" s="45">
        <v>6.21</v>
      </c>
      <c r="O1367" s="45">
        <v>4.83</v>
      </c>
    </row>
    <row r="1368" spans="1:15" ht="25.5" x14ac:dyDescent="0.25">
      <c r="A1368" s="93" t="s">
        <v>1867</v>
      </c>
      <c r="B1368" s="39" t="s">
        <v>129</v>
      </c>
      <c r="C1368" s="40">
        <v>97667</v>
      </c>
      <c r="D1368" s="29" t="s">
        <v>1868</v>
      </c>
      <c r="E1368" s="41" t="s">
        <v>50</v>
      </c>
      <c r="F1368" s="42">
        <v>3</v>
      </c>
      <c r="G1368" s="43">
        <v>1</v>
      </c>
      <c r="H1368" s="44">
        <v>3</v>
      </c>
      <c r="I1368" s="34">
        <f t="shared" si="279"/>
        <v>4.1399999999999997</v>
      </c>
      <c r="J1368" s="34">
        <f t="shared" si="279"/>
        <v>1.85</v>
      </c>
      <c r="K1368" s="34">
        <f t="shared" si="280"/>
        <v>17.97</v>
      </c>
      <c r="L1368" s="35">
        <f t="shared" si="281"/>
        <v>17.97</v>
      </c>
      <c r="N1368" s="45">
        <v>5.32</v>
      </c>
      <c r="O1368" s="45">
        <v>2.38</v>
      </c>
    </row>
    <row r="1369" spans="1:15" x14ac:dyDescent="0.25">
      <c r="A1369" s="94" t="s">
        <v>1869</v>
      </c>
      <c r="B1369" s="27" t="s">
        <v>31</v>
      </c>
      <c r="C1369" s="28">
        <v>71199</v>
      </c>
      <c r="D1369" s="29" t="s">
        <v>1870</v>
      </c>
      <c r="E1369" s="30" t="s">
        <v>50</v>
      </c>
      <c r="F1369" s="31">
        <v>4</v>
      </c>
      <c r="G1369" s="32">
        <v>1</v>
      </c>
      <c r="H1369" s="33">
        <v>4</v>
      </c>
      <c r="I1369" s="34">
        <f t="shared" si="279"/>
        <v>6.48</v>
      </c>
      <c r="J1369" s="34">
        <f t="shared" si="279"/>
        <v>22.05</v>
      </c>
      <c r="K1369" s="34">
        <f t="shared" si="280"/>
        <v>114.12</v>
      </c>
      <c r="L1369" s="35">
        <f t="shared" si="281"/>
        <v>114.12</v>
      </c>
      <c r="N1369" s="37">
        <v>8.32</v>
      </c>
      <c r="O1369" s="37">
        <v>28.27</v>
      </c>
    </row>
    <row r="1370" spans="1:15" ht="25.5" x14ac:dyDescent="0.25">
      <c r="A1370" s="94" t="s">
        <v>1871</v>
      </c>
      <c r="B1370" s="27" t="s">
        <v>227</v>
      </c>
      <c r="C1370" s="56" t="s">
        <v>1872</v>
      </c>
      <c r="D1370" s="29" t="s">
        <v>1873</v>
      </c>
      <c r="E1370" s="30" t="s">
        <v>50</v>
      </c>
      <c r="F1370" s="47">
        <v>1330</v>
      </c>
      <c r="G1370" s="32">
        <v>1</v>
      </c>
      <c r="H1370" s="48">
        <v>1330</v>
      </c>
      <c r="I1370" s="34">
        <f t="shared" si="279"/>
        <v>9.36</v>
      </c>
      <c r="J1370" s="34">
        <f t="shared" si="279"/>
        <v>2.2599999999999998</v>
      </c>
      <c r="K1370" s="34">
        <f t="shared" si="280"/>
        <v>15454.6</v>
      </c>
      <c r="L1370" s="35">
        <f t="shared" si="281"/>
        <v>15454.6</v>
      </c>
      <c r="N1370" s="37">
        <v>12</v>
      </c>
      <c r="O1370" s="37">
        <v>2.91</v>
      </c>
    </row>
    <row r="1371" spans="1:15" ht="25.5" x14ac:dyDescent="0.25">
      <c r="A1371" s="94" t="s">
        <v>1874</v>
      </c>
      <c r="B1371" s="27" t="s">
        <v>227</v>
      </c>
      <c r="C1371" s="56" t="s">
        <v>1875</v>
      </c>
      <c r="D1371" s="29" t="s">
        <v>1876</v>
      </c>
      <c r="E1371" s="30" t="s">
        <v>50</v>
      </c>
      <c r="F1371" s="31">
        <v>68</v>
      </c>
      <c r="G1371" s="32">
        <v>1</v>
      </c>
      <c r="H1371" s="33">
        <v>68</v>
      </c>
      <c r="I1371" s="34">
        <f t="shared" si="279"/>
        <v>12.09</v>
      </c>
      <c r="J1371" s="34">
        <f t="shared" si="279"/>
        <v>2.87</v>
      </c>
      <c r="K1371" s="34">
        <f t="shared" si="280"/>
        <v>1017.28</v>
      </c>
      <c r="L1371" s="35">
        <f t="shared" si="281"/>
        <v>1017.28</v>
      </c>
      <c r="N1371" s="37">
        <v>15.51</v>
      </c>
      <c r="O1371" s="37">
        <v>3.69</v>
      </c>
    </row>
    <row r="1372" spans="1:15" x14ac:dyDescent="0.25">
      <c r="A1372" s="94" t="s">
        <v>1877</v>
      </c>
      <c r="B1372" s="27" t="s">
        <v>31</v>
      </c>
      <c r="C1372" s="28">
        <v>71253</v>
      </c>
      <c r="D1372" s="29" t="s">
        <v>1878</v>
      </c>
      <c r="E1372" s="30" t="s">
        <v>50</v>
      </c>
      <c r="F1372" s="31">
        <v>61</v>
      </c>
      <c r="G1372" s="32">
        <v>1</v>
      </c>
      <c r="H1372" s="33">
        <v>61</v>
      </c>
      <c r="I1372" s="34">
        <f t="shared" si="279"/>
        <v>17.309999999999999</v>
      </c>
      <c r="J1372" s="34">
        <f t="shared" si="279"/>
        <v>17.91</v>
      </c>
      <c r="K1372" s="34">
        <f t="shared" si="280"/>
        <v>2148.42</v>
      </c>
      <c r="L1372" s="35">
        <f t="shared" si="281"/>
        <v>2148.42</v>
      </c>
      <c r="N1372" s="37">
        <v>22.2</v>
      </c>
      <c r="O1372" s="37">
        <v>22.97</v>
      </c>
    </row>
    <row r="1373" spans="1:15" x14ac:dyDescent="0.25">
      <c r="A1373" s="94" t="s">
        <v>1879</v>
      </c>
      <c r="B1373" s="27" t="s">
        <v>31</v>
      </c>
      <c r="C1373" s="28">
        <v>71254</v>
      </c>
      <c r="D1373" s="29" t="s">
        <v>1880</v>
      </c>
      <c r="E1373" s="30" t="s">
        <v>50</v>
      </c>
      <c r="F1373" s="31">
        <v>44</v>
      </c>
      <c r="G1373" s="32">
        <v>1</v>
      </c>
      <c r="H1373" s="33">
        <v>44</v>
      </c>
      <c r="I1373" s="34">
        <f t="shared" si="279"/>
        <v>20.239999999999998</v>
      </c>
      <c r="J1373" s="34">
        <f t="shared" si="279"/>
        <v>19.29</v>
      </c>
      <c r="K1373" s="34">
        <f t="shared" si="280"/>
        <v>1739.32</v>
      </c>
      <c r="L1373" s="35">
        <f t="shared" si="281"/>
        <v>1739.32</v>
      </c>
      <c r="N1373" s="37">
        <v>25.95</v>
      </c>
      <c r="O1373" s="37">
        <v>24.74</v>
      </c>
    </row>
    <row r="1374" spans="1:15" x14ac:dyDescent="0.25">
      <c r="A1374" s="94" t="s">
        <v>1881</v>
      </c>
      <c r="B1374" s="27" t="s">
        <v>31</v>
      </c>
      <c r="C1374" s="28">
        <v>71215</v>
      </c>
      <c r="D1374" s="29" t="s">
        <v>1882</v>
      </c>
      <c r="E1374" s="30" t="s">
        <v>50</v>
      </c>
      <c r="F1374" s="31">
        <v>32</v>
      </c>
      <c r="G1374" s="32">
        <v>1</v>
      </c>
      <c r="H1374" s="33">
        <v>32</v>
      </c>
      <c r="I1374" s="34">
        <f t="shared" si="279"/>
        <v>60.84</v>
      </c>
      <c r="J1374" s="34">
        <f t="shared" si="279"/>
        <v>22.05</v>
      </c>
      <c r="K1374" s="34">
        <f t="shared" si="280"/>
        <v>2652.48</v>
      </c>
      <c r="L1374" s="35">
        <f t="shared" si="281"/>
        <v>2652.48</v>
      </c>
      <c r="N1374" s="37">
        <v>78</v>
      </c>
      <c r="O1374" s="37">
        <v>28.27</v>
      </c>
    </row>
    <row r="1375" spans="1:15" x14ac:dyDescent="0.25">
      <c r="A1375" s="94" t="s">
        <v>1883</v>
      </c>
      <c r="B1375" s="27" t="s">
        <v>31</v>
      </c>
      <c r="C1375" s="28">
        <v>71216</v>
      </c>
      <c r="D1375" s="29" t="s">
        <v>1884</v>
      </c>
      <c r="E1375" s="30" t="s">
        <v>50</v>
      </c>
      <c r="F1375" s="31">
        <v>9</v>
      </c>
      <c r="G1375" s="32">
        <v>1</v>
      </c>
      <c r="H1375" s="33">
        <v>9</v>
      </c>
      <c r="I1375" s="34">
        <f t="shared" si="279"/>
        <v>62.56</v>
      </c>
      <c r="J1375" s="34">
        <f t="shared" si="279"/>
        <v>38.590000000000003</v>
      </c>
      <c r="K1375" s="34">
        <f t="shared" si="280"/>
        <v>910.35</v>
      </c>
      <c r="L1375" s="35">
        <f t="shared" si="281"/>
        <v>910.35</v>
      </c>
      <c r="N1375" s="37">
        <v>80.209999999999994</v>
      </c>
      <c r="O1375" s="37">
        <v>49.48</v>
      </c>
    </row>
    <row r="1376" spans="1:15" x14ac:dyDescent="0.25">
      <c r="A1376" s="94" t="s">
        <v>1885</v>
      </c>
      <c r="B1376" s="27" t="s">
        <v>31</v>
      </c>
      <c r="C1376" s="28">
        <v>71217</v>
      </c>
      <c r="D1376" s="29" t="s">
        <v>1886</v>
      </c>
      <c r="E1376" s="30" t="s">
        <v>50</v>
      </c>
      <c r="F1376" s="31">
        <v>32</v>
      </c>
      <c r="G1376" s="32">
        <v>1</v>
      </c>
      <c r="H1376" s="33">
        <v>32</v>
      </c>
      <c r="I1376" s="34">
        <f t="shared" si="279"/>
        <v>109.6</v>
      </c>
      <c r="J1376" s="34">
        <f t="shared" si="279"/>
        <v>44.1</v>
      </c>
      <c r="K1376" s="34">
        <f t="shared" si="280"/>
        <v>4918.3999999999996</v>
      </c>
      <c r="L1376" s="35">
        <f t="shared" si="281"/>
        <v>4918.3999999999996</v>
      </c>
      <c r="N1376" s="37">
        <v>140.52000000000001</v>
      </c>
      <c r="O1376" s="37">
        <v>56.54</v>
      </c>
    </row>
    <row r="1377" spans="1:15" x14ac:dyDescent="0.25">
      <c r="A1377" s="94" t="s">
        <v>1887</v>
      </c>
      <c r="B1377" s="27" t="s">
        <v>31</v>
      </c>
      <c r="C1377" s="28">
        <v>70351</v>
      </c>
      <c r="D1377" s="29" t="s">
        <v>208</v>
      </c>
      <c r="E1377" s="30" t="s">
        <v>27</v>
      </c>
      <c r="F1377" s="47">
        <v>1516</v>
      </c>
      <c r="G1377" s="32">
        <v>1</v>
      </c>
      <c r="H1377" s="48">
        <v>1516</v>
      </c>
      <c r="I1377" s="34">
        <f t="shared" si="279"/>
        <v>0.54</v>
      </c>
      <c r="J1377" s="34">
        <f t="shared" si="279"/>
        <v>0.28000000000000003</v>
      </c>
      <c r="K1377" s="34">
        <f t="shared" si="280"/>
        <v>1243.1199999999999</v>
      </c>
      <c r="L1377" s="35">
        <f t="shared" si="281"/>
        <v>1243.1199999999999</v>
      </c>
      <c r="N1377" s="37">
        <v>0.7</v>
      </c>
      <c r="O1377" s="37">
        <v>0.36</v>
      </c>
    </row>
    <row r="1378" spans="1:15" x14ac:dyDescent="0.25">
      <c r="A1378" s="94" t="s">
        <v>1888</v>
      </c>
      <c r="B1378" s="27" t="s">
        <v>31</v>
      </c>
      <c r="C1378" s="28">
        <v>70352</v>
      </c>
      <c r="D1378" s="29" t="s">
        <v>1889</v>
      </c>
      <c r="E1378" s="30" t="s">
        <v>27</v>
      </c>
      <c r="F1378" s="31">
        <v>76</v>
      </c>
      <c r="G1378" s="32">
        <v>1</v>
      </c>
      <c r="H1378" s="33">
        <v>76</v>
      </c>
      <c r="I1378" s="34">
        <f t="shared" si="279"/>
        <v>0.64</v>
      </c>
      <c r="J1378" s="34">
        <f t="shared" si="279"/>
        <v>0.28000000000000003</v>
      </c>
      <c r="K1378" s="34">
        <f t="shared" si="280"/>
        <v>69.92</v>
      </c>
      <c r="L1378" s="35">
        <f t="shared" si="281"/>
        <v>69.92</v>
      </c>
      <c r="N1378" s="37">
        <v>0.83</v>
      </c>
      <c r="O1378" s="37">
        <v>0.36</v>
      </c>
    </row>
    <row r="1379" spans="1:15" x14ac:dyDescent="0.25">
      <c r="A1379" s="94" t="s">
        <v>1890</v>
      </c>
      <c r="B1379" s="27" t="s">
        <v>31</v>
      </c>
      <c r="C1379" s="28">
        <v>70353</v>
      </c>
      <c r="D1379" s="29" t="s">
        <v>1891</v>
      </c>
      <c r="E1379" s="30" t="s">
        <v>27</v>
      </c>
      <c r="F1379" s="31">
        <v>67</v>
      </c>
      <c r="G1379" s="32">
        <v>1</v>
      </c>
      <c r="H1379" s="33">
        <v>67</v>
      </c>
      <c r="I1379" s="34">
        <f t="shared" si="279"/>
        <v>0.69</v>
      </c>
      <c r="J1379" s="34">
        <f t="shared" si="279"/>
        <v>0.82</v>
      </c>
      <c r="K1379" s="34">
        <f t="shared" si="280"/>
        <v>101.17</v>
      </c>
      <c r="L1379" s="35">
        <f t="shared" si="281"/>
        <v>101.17</v>
      </c>
      <c r="N1379" s="37">
        <v>0.89</v>
      </c>
      <c r="O1379" s="37">
        <v>1.06</v>
      </c>
    </row>
    <row r="1380" spans="1:15" x14ac:dyDescent="0.25">
      <c r="A1380" s="94" t="s">
        <v>1892</v>
      </c>
      <c r="B1380" s="27" t="s">
        <v>31</v>
      </c>
      <c r="C1380" s="28">
        <v>70354</v>
      </c>
      <c r="D1380" s="29" t="s">
        <v>1893</v>
      </c>
      <c r="E1380" s="30" t="s">
        <v>27</v>
      </c>
      <c r="F1380" s="31">
        <v>49</v>
      </c>
      <c r="G1380" s="32">
        <v>1</v>
      </c>
      <c r="H1380" s="33">
        <v>49</v>
      </c>
      <c r="I1380" s="34">
        <f t="shared" si="279"/>
        <v>0.87</v>
      </c>
      <c r="J1380" s="34">
        <f t="shared" si="279"/>
        <v>1.0900000000000001</v>
      </c>
      <c r="K1380" s="34">
        <f t="shared" si="280"/>
        <v>96.04</v>
      </c>
      <c r="L1380" s="35">
        <f t="shared" si="281"/>
        <v>96.04</v>
      </c>
      <c r="N1380" s="37">
        <v>1.1200000000000001</v>
      </c>
      <c r="O1380" s="37">
        <v>1.41</v>
      </c>
    </row>
    <row r="1381" spans="1:15" x14ac:dyDescent="0.25">
      <c r="A1381" s="94" t="s">
        <v>1894</v>
      </c>
      <c r="B1381" s="27" t="s">
        <v>31</v>
      </c>
      <c r="C1381" s="28">
        <v>70355</v>
      </c>
      <c r="D1381" s="29" t="s">
        <v>1895</v>
      </c>
      <c r="E1381" s="30" t="s">
        <v>27</v>
      </c>
      <c r="F1381" s="31">
        <v>36</v>
      </c>
      <c r="G1381" s="32">
        <v>1</v>
      </c>
      <c r="H1381" s="33">
        <v>36</v>
      </c>
      <c r="I1381" s="34">
        <f t="shared" si="279"/>
        <v>1.39</v>
      </c>
      <c r="J1381" s="34">
        <f t="shared" si="279"/>
        <v>1.65</v>
      </c>
      <c r="K1381" s="34">
        <f t="shared" si="280"/>
        <v>109.44</v>
      </c>
      <c r="L1381" s="35">
        <f t="shared" si="281"/>
        <v>109.44</v>
      </c>
      <c r="N1381" s="37">
        <v>1.79</v>
      </c>
      <c r="O1381" s="37">
        <v>2.12</v>
      </c>
    </row>
    <row r="1382" spans="1:15" x14ac:dyDescent="0.25">
      <c r="A1382" s="94" t="s">
        <v>1896</v>
      </c>
      <c r="B1382" s="27" t="s">
        <v>31</v>
      </c>
      <c r="C1382" s="28">
        <v>70356</v>
      </c>
      <c r="D1382" s="29" t="s">
        <v>1897</v>
      </c>
      <c r="E1382" s="30" t="s">
        <v>27</v>
      </c>
      <c r="F1382" s="31">
        <v>9</v>
      </c>
      <c r="G1382" s="32">
        <v>1</v>
      </c>
      <c r="H1382" s="33">
        <v>9</v>
      </c>
      <c r="I1382" s="34">
        <f t="shared" si="279"/>
        <v>1.63</v>
      </c>
      <c r="J1382" s="34">
        <f t="shared" si="279"/>
        <v>3.3</v>
      </c>
      <c r="K1382" s="34">
        <f t="shared" si="280"/>
        <v>44.37</v>
      </c>
      <c r="L1382" s="35">
        <f t="shared" si="281"/>
        <v>44.37</v>
      </c>
      <c r="N1382" s="37">
        <v>2.1</v>
      </c>
      <c r="O1382" s="37">
        <v>4.24</v>
      </c>
    </row>
    <row r="1383" spans="1:15" x14ac:dyDescent="0.25">
      <c r="A1383" s="94" t="s">
        <v>1898</v>
      </c>
      <c r="B1383" s="27" t="s">
        <v>31</v>
      </c>
      <c r="C1383" s="28">
        <v>70357</v>
      </c>
      <c r="D1383" s="29" t="s">
        <v>1899</v>
      </c>
      <c r="E1383" s="30" t="s">
        <v>27</v>
      </c>
      <c r="F1383" s="31">
        <v>37</v>
      </c>
      <c r="G1383" s="32">
        <v>1</v>
      </c>
      <c r="H1383" s="33">
        <v>37</v>
      </c>
      <c r="I1383" s="34">
        <f t="shared" si="279"/>
        <v>2.0499999999999998</v>
      </c>
      <c r="J1383" s="34">
        <f t="shared" si="279"/>
        <v>4.96</v>
      </c>
      <c r="K1383" s="34">
        <f t="shared" si="280"/>
        <v>259.37</v>
      </c>
      <c r="L1383" s="35">
        <f t="shared" si="281"/>
        <v>259.37</v>
      </c>
      <c r="N1383" s="37">
        <v>2.63</v>
      </c>
      <c r="O1383" s="37">
        <v>6.36</v>
      </c>
    </row>
    <row r="1384" spans="1:15" x14ac:dyDescent="0.25">
      <c r="A1384" s="94" t="s">
        <v>1900</v>
      </c>
      <c r="B1384" s="27" t="s">
        <v>31</v>
      </c>
      <c r="C1384" s="28">
        <v>71722</v>
      </c>
      <c r="D1384" s="29" t="s">
        <v>1901</v>
      </c>
      <c r="E1384" s="30" t="s">
        <v>27</v>
      </c>
      <c r="F1384" s="31">
        <v>120</v>
      </c>
      <c r="G1384" s="32">
        <v>1</v>
      </c>
      <c r="H1384" s="33">
        <v>120</v>
      </c>
      <c r="I1384" s="34">
        <f t="shared" si="279"/>
        <v>1.28</v>
      </c>
      <c r="J1384" s="34">
        <f t="shared" si="279"/>
        <v>1.0900000000000001</v>
      </c>
      <c r="K1384" s="34">
        <f t="shared" si="280"/>
        <v>284.39999999999998</v>
      </c>
      <c r="L1384" s="35">
        <f t="shared" si="281"/>
        <v>284.39999999999998</v>
      </c>
      <c r="N1384" s="37">
        <v>1.65</v>
      </c>
      <c r="O1384" s="37">
        <v>1.41</v>
      </c>
    </row>
    <row r="1385" spans="1:15" x14ac:dyDescent="0.25">
      <c r="A1385" s="94" t="s">
        <v>1902</v>
      </c>
      <c r="B1385" s="27" t="s">
        <v>31</v>
      </c>
      <c r="C1385" s="28">
        <v>71721</v>
      </c>
      <c r="D1385" s="29" t="s">
        <v>1903</v>
      </c>
      <c r="E1385" s="30" t="s">
        <v>27</v>
      </c>
      <c r="F1385" s="31">
        <v>157</v>
      </c>
      <c r="G1385" s="32">
        <v>1</v>
      </c>
      <c r="H1385" s="33">
        <v>157</v>
      </c>
      <c r="I1385" s="34">
        <f t="shared" si="279"/>
        <v>1.68</v>
      </c>
      <c r="J1385" s="34">
        <f t="shared" si="279"/>
        <v>1.65</v>
      </c>
      <c r="K1385" s="34">
        <f t="shared" si="280"/>
        <v>522.80999999999995</v>
      </c>
      <c r="L1385" s="35">
        <f t="shared" si="281"/>
        <v>522.80999999999995</v>
      </c>
      <c r="N1385" s="37">
        <v>2.16</v>
      </c>
      <c r="O1385" s="37">
        <v>2.12</v>
      </c>
    </row>
    <row r="1386" spans="1:15" x14ac:dyDescent="0.25">
      <c r="A1386" s="94" t="s">
        <v>1904</v>
      </c>
      <c r="B1386" s="27" t="s">
        <v>31</v>
      </c>
      <c r="C1386" s="28">
        <v>71703</v>
      </c>
      <c r="D1386" s="29" t="s">
        <v>1905</v>
      </c>
      <c r="E1386" s="30" t="s">
        <v>27</v>
      </c>
      <c r="F1386" s="31">
        <v>12</v>
      </c>
      <c r="G1386" s="32">
        <v>1</v>
      </c>
      <c r="H1386" s="33">
        <v>12</v>
      </c>
      <c r="I1386" s="34">
        <f t="shared" si="279"/>
        <v>3.05</v>
      </c>
      <c r="J1386" s="34">
        <f t="shared" si="279"/>
        <v>2.19</v>
      </c>
      <c r="K1386" s="34">
        <f t="shared" si="280"/>
        <v>62.88</v>
      </c>
      <c r="L1386" s="35">
        <f t="shared" si="281"/>
        <v>62.88</v>
      </c>
      <c r="N1386" s="37">
        <v>3.92</v>
      </c>
      <c r="O1386" s="37">
        <v>2.82</v>
      </c>
    </row>
    <row r="1387" spans="1:15" x14ac:dyDescent="0.25">
      <c r="A1387" s="94" t="s">
        <v>1906</v>
      </c>
      <c r="B1387" s="27" t="s">
        <v>31</v>
      </c>
      <c r="C1387" s="28">
        <v>71704</v>
      </c>
      <c r="D1387" s="29" t="s">
        <v>1907</v>
      </c>
      <c r="E1387" s="30" t="s">
        <v>27</v>
      </c>
      <c r="F1387" s="31">
        <v>3</v>
      </c>
      <c r="G1387" s="32">
        <v>1</v>
      </c>
      <c r="H1387" s="33">
        <v>3</v>
      </c>
      <c r="I1387" s="34">
        <f t="shared" si="279"/>
        <v>4.03</v>
      </c>
      <c r="J1387" s="34">
        <f t="shared" si="279"/>
        <v>3.03</v>
      </c>
      <c r="K1387" s="34">
        <f t="shared" si="280"/>
        <v>21.18</v>
      </c>
      <c r="L1387" s="35">
        <f t="shared" si="281"/>
        <v>21.18</v>
      </c>
      <c r="N1387" s="37">
        <v>5.17</v>
      </c>
      <c r="O1387" s="37">
        <v>3.89</v>
      </c>
    </row>
    <row r="1388" spans="1:15" x14ac:dyDescent="0.25">
      <c r="A1388" s="94" t="s">
        <v>1908</v>
      </c>
      <c r="B1388" s="27" t="s">
        <v>31</v>
      </c>
      <c r="C1388" s="28">
        <v>71705</v>
      </c>
      <c r="D1388" s="29" t="s">
        <v>1909</v>
      </c>
      <c r="E1388" s="30" t="s">
        <v>27</v>
      </c>
      <c r="F1388" s="31">
        <v>5</v>
      </c>
      <c r="G1388" s="32">
        <v>1</v>
      </c>
      <c r="H1388" s="33">
        <v>5</v>
      </c>
      <c r="I1388" s="34">
        <f t="shared" si="279"/>
        <v>10.06</v>
      </c>
      <c r="J1388" s="34">
        <f t="shared" si="279"/>
        <v>3.58</v>
      </c>
      <c r="K1388" s="34">
        <f t="shared" si="280"/>
        <v>68.2</v>
      </c>
      <c r="L1388" s="35">
        <f t="shared" si="281"/>
        <v>68.2</v>
      </c>
      <c r="N1388" s="37">
        <v>12.9</v>
      </c>
      <c r="O1388" s="37">
        <v>4.59</v>
      </c>
    </row>
    <row r="1389" spans="1:15" x14ac:dyDescent="0.25">
      <c r="A1389" s="94" t="s">
        <v>1910</v>
      </c>
      <c r="B1389" s="27" t="s">
        <v>31</v>
      </c>
      <c r="C1389" s="28">
        <v>71706</v>
      </c>
      <c r="D1389" s="29" t="s">
        <v>1911</v>
      </c>
      <c r="E1389" s="30" t="s">
        <v>27</v>
      </c>
      <c r="F1389" s="31">
        <v>1</v>
      </c>
      <c r="G1389" s="32">
        <v>1</v>
      </c>
      <c r="H1389" s="33">
        <v>1</v>
      </c>
      <c r="I1389" s="34">
        <f t="shared" si="279"/>
        <v>11.57</v>
      </c>
      <c r="J1389" s="34">
        <f t="shared" si="279"/>
        <v>6.89</v>
      </c>
      <c r="K1389" s="34">
        <f t="shared" si="280"/>
        <v>18.46</v>
      </c>
      <c r="L1389" s="35">
        <f t="shared" si="281"/>
        <v>18.46</v>
      </c>
      <c r="N1389" s="37">
        <v>14.84</v>
      </c>
      <c r="O1389" s="37">
        <v>8.84</v>
      </c>
    </row>
    <row r="1390" spans="1:15" x14ac:dyDescent="0.25">
      <c r="A1390" s="94" t="s">
        <v>1912</v>
      </c>
      <c r="B1390" s="27" t="s">
        <v>31</v>
      </c>
      <c r="C1390" s="28">
        <v>71707</v>
      </c>
      <c r="D1390" s="29" t="s">
        <v>1913</v>
      </c>
      <c r="E1390" s="30" t="s">
        <v>27</v>
      </c>
      <c r="F1390" s="31">
        <v>3</v>
      </c>
      <c r="G1390" s="32">
        <v>1</v>
      </c>
      <c r="H1390" s="33">
        <v>3</v>
      </c>
      <c r="I1390" s="34">
        <f t="shared" si="279"/>
        <v>15.05</v>
      </c>
      <c r="J1390" s="34">
        <f t="shared" si="279"/>
        <v>11.84</v>
      </c>
      <c r="K1390" s="34">
        <f t="shared" si="280"/>
        <v>80.67</v>
      </c>
      <c r="L1390" s="35">
        <f t="shared" si="281"/>
        <v>80.67</v>
      </c>
      <c r="N1390" s="37">
        <v>19.3</v>
      </c>
      <c r="O1390" s="37">
        <v>15.19</v>
      </c>
    </row>
    <row r="1391" spans="1:15" ht="25.5" x14ac:dyDescent="0.25">
      <c r="A1391" s="93" t="s">
        <v>1914</v>
      </c>
      <c r="B1391" s="39" t="s">
        <v>129</v>
      </c>
      <c r="C1391" s="40">
        <v>91914</v>
      </c>
      <c r="D1391" s="29" t="s">
        <v>1915</v>
      </c>
      <c r="E1391" s="41" t="s">
        <v>27</v>
      </c>
      <c r="F1391" s="42">
        <v>100</v>
      </c>
      <c r="G1391" s="43">
        <v>1</v>
      </c>
      <c r="H1391" s="44">
        <v>100</v>
      </c>
      <c r="I1391" s="34">
        <f t="shared" si="279"/>
        <v>3.97</v>
      </c>
      <c r="J1391" s="34">
        <f t="shared" si="279"/>
        <v>8.18</v>
      </c>
      <c r="K1391" s="34">
        <f t="shared" si="280"/>
        <v>1215</v>
      </c>
      <c r="L1391" s="35">
        <f t="shared" si="281"/>
        <v>1215</v>
      </c>
      <c r="N1391" s="45">
        <v>5.0999999999999996</v>
      </c>
      <c r="O1391" s="45">
        <v>10.49</v>
      </c>
    </row>
    <row r="1392" spans="1:15" ht="25.5" x14ac:dyDescent="0.25">
      <c r="A1392" s="93" t="s">
        <v>1916</v>
      </c>
      <c r="B1392" s="39" t="s">
        <v>129</v>
      </c>
      <c r="C1392" s="40">
        <v>91893</v>
      </c>
      <c r="D1392" s="29" t="s">
        <v>1917</v>
      </c>
      <c r="E1392" s="41" t="s">
        <v>27</v>
      </c>
      <c r="F1392" s="42">
        <v>50</v>
      </c>
      <c r="G1392" s="43">
        <v>1</v>
      </c>
      <c r="H1392" s="44">
        <v>50</v>
      </c>
      <c r="I1392" s="34">
        <f t="shared" si="279"/>
        <v>4.1100000000000003</v>
      </c>
      <c r="J1392" s="34">
        <f t="shared" si="279"/>
        <v>6.65</v>
      </c>
      <c r="K1392" s="34">
        <f t="shared" si="280"/>
        <v>538</v>
      </c>
      <c r="L1392" s="35">
        <f t="shared" si="281"/>
        <v>538</v>
      </c>
      <c r="N1392" s="45">
        <v>5.27</v>
      </c>
      <c r="O1392" s="45">
        <v>8.5299999999999994</v>
      </c>
    </row>
    <row r="1393" spans="1:15" x14ac:dyDescent="0.25">
      <c r="A1393" s="94" t="s">
        <v>1918</v>
      </c>
      <c r="B1393" s="27" t="s">
        <v>31</v>
      </c>
      <c r="C1393" s="28">
        <v>71123</v>
      </c>
      <c r="D1393" s="29" t="s">
        <v>1919</v>
      </c>
      <c r="E1393" s="30" t="s">
        <v>27</v>
      </c>
      <c r="F1393" s="31">
        <v>5</v>
      </c>
      <c r="G1393" s="32">
        <v>1</v>
      </c>
      <c r="H1393" s="33">
        <v>5</v>
      </c>
      <c r="I1393" s="34">
        <f t="shared" si="279"/>
        <v>7.64</v>
      </c>
      <c r="J1393" s="34">
        <f t="shared" si="279"/>
        <v>8.26</v>
      </c>
      <c r="K1393" s="34">
        <f t="shared" si="280"/>
        <v>79.5</v>
      </c>
      <c r="L1393" s="35">
        <f t="shared" si="281"/>
        <v>79.5</v>
      </c>
      <c r="N1393" s="37">
        <v>9.8000000000000007</v>
      </c>
      <c r="O1393" s="37">
        <v>10.6</v>
      </c>
    </row>
    <row r="1394" spans="1:15" x14ac:dyDescent="0.25">
      <c r="A1394" s="94" t="s">
        <v>1920</v>
      </c>
      <c r="B1394" s="27" t="s">
        <v>31</v>
      </c>
      <c r="C1394" s="28">
        <v>71124</v>
      </c>
      <c r="D1394" s="29" t="s">
        <v>1921</v>
      </c>
      <c r="E1394" s="30" t="s">
        <v>27</v>
      </c>
      <c r="F1394" s="31">
        <v>10</v>
      </c>
      <c r="G1394" s="32">
        <v>1</v>
      </c>
      <c r="H1394" s="33">
        <v>10</v>
      </c>
      <c r="I1394" s="34">
        <f t="shared" si="279"/>
        <v>12.78</v>
      </c>
      <c r="J1394" s="34">
        <f t="shared" si="279"/>
        <v>9.64</v>
      </c>
      <c r="K1394" s="34">
        <f t="shared" si="280"/>
        <v>224.2</v>
      </c>
      <c r="L1394" s="35">
        <f t="shared" si="281"/>
        <v>224.2</v>
      </c>
      <c r="N1394" s="37">
        <v>16.39</v>
      </c>
      <c r="O1394" s="37">
        <v>12.37</v>
      </c>
    </row>
    <row r="1395" spans="1:15" x14ac:dyDescent="0.25">
      <c r="A1395" s="94" t="s">
        <v>1922</v>
      </c>
      <c r="B1395" s="27" t="s">
        <v>31</v>
      </c>
      <c r="C1395" s="28">
        <v>71125</v>
      </c>
      <c r="D1395" s="29" t="s">
        <v>1923</v>
      </c>
      <c r="E1395" s="30" t="s">
        <v>27</v>
      </c>
      <c r="F1395" s="31">
        <v>10</v>
      </c>
      <c r="G1395" s="32">
        <v>1</v>
      </c>
      <c r="H1395" s="33">
        <v>10</v>
      </c>
      <c r="I1395" s="34">
        <f t="shared" si="279"/>
        <v>22.14</v>
      </c>
      <c r="J1395" s="34">
        <f t="shared" si="279"/>
        <v>12.95</v>
      </c>
      <c r="K1395" s="34">
        <f t="shared" si="280"/>
        <v>350.9</v>
      </c>
      <c r="L1395" s="35">
        <f t="shared" si="281"/>
        <v>350.9</v>
      </c>
      <c r="N1395" s="37">
        <v>28.39</v>
      </c>
      <c r="O1395" s="37">
        <v>16.61</v>
      </c>
    </row>
    <row r="1396" spans="1:15" x14ac:dyDescent="0.25">
      <c r="A1396" s="94" t="s">
        <v>1924</v>
      </c>
      <c r="B1396" s="27" t="s">
        <v>31</v>
      </c>
      <c r="C1396" s="28">
        <v>71126</v>
      </c>
      <c r="D1396" s="29" t="s">
        <v>1925</v>
      </c>
      <c r="E1396" s="30" t="s">
        <v>27</v>
      </c>
      <c r="F1396" s="31">
        <v>5</v>
      </c>
      <c r="G1396" s="32">
        <v>1</v>
      </c>
      <c r="H1396" s="33">
        <v>5</v>
      </c>
      <c r="I1396" s="34">
        <f t="shared" si="279"/>
        <v>35.659999999999997</v>
      </c>
      <c r="J1396" s="34">
        <f t="shared" si="279"/>
        <v>27.56</v>
      </c>
      <c r="K1396" s="34">
        <f t="shared" si="280"/>
        <v>316.10000000000002</v>
      </c>
      <c r="L1396" s="35">
        <f t="shared" si="281"/>
        <v>316.10000000000002</v>
      </c>
      <c r="N1396" s="37">
        <v>45.73</v>
      </c>
      <c r="O1396" s="37">
        <v>35.340000000000003</v>
      </c>
    </row>
    <row r="1397" spans="1:15" x14ac:dyDescent="0.25">
      <c r="A1397" s="94" t="s">
        <v>1926</v>
      </c>
      <c r="B1397" s="27" t="s">
        <v>31</v>
      </c>
      <c r="C1397" s="28">
        <v>71127</v>
      </c>
      <c r="D1397" s="29" t="s">
        <v>1927</v>
      </c>
      <c r="E1397" s="30" t="s">
        <v>27</v>
      </c>
      <c r="F1397" s="31">
        <v>5</v>
      </c>
      <c r="G1397" s="32">
        <v>1</v>
      </c>
      <c r="H1397" s="33">
        <v>5</v>
      </c>
      <c r="I1397" s="34">
        <f t="shared" si="279"/>
        <v>51.12</v>
      </c>
      <c r="J1397" s="34">
        <f t="shared" si="279"/>
        <v>41.34</v>
      </c>
      <c r="K1397" s="34">
        <f t="shared" si="280"/>
        <v>462.3</v>
      </c>
      <c r="L1397" s="35">
        <f t="shared" si="281"/>
        <v>462.3</v>
      </c>
      <c r="N1397" s="37">
        <v>65.55</v>
      </c>
      <c r="O1397" s="37">
        <v>53.01</v>
      </c>
    </row>
    <row r="1398" spans="1:15" ht="25.5" x14ac:dyDescent="0.25">
      <c r="A1398" s="94" t="s">
        <v>1928</v>
      </c>
      <c r="B1398" s="27" t="s">
        <v>129</v>
      </c>
      <c r="C1398" s="28">
        <v>93653</v>
      </c>
      <c r="D1398" s="29" t="s">
        <v>441</v>
      </c>
      <c r="E1398" s="30" t="s">
        <v>27</v>
      </c>
      <c r="F1398" s="31">
        <v>3</v>
      </c>
      <c r="G1398" s="32">
        <v>1</v>
      </c>
      <c r="H1398" s="33">
        <v>3</v>
      </c>
      <c r="I1398" s="34">
        <f t="shared" si="279"/>
        <v>7.58</v>
      </c>
      <c r="J1398" s="34">
        <f t="shared" si="279"/>
        <v>0.95</v>
      </c>
      <c r="K1398" s="34">
        <f t="shared" si="280"/>
        <v>25.59</v>
      </c>
      <c r="L1398" s="35">
        <f t="shared" si="281"/>
        <v>25.59</v>
      </c>
      <c r="N1398" s="37">
        <v>9.73</v>
      </c>
      <c r="O1398" s="37">
        <v>1.22</v>
      </c>
    </row>
    <row r="1399" spans="1:15" ht="25.5" x14ac:dyDescent="0.25">
      <c r="A1399" s="94" t="s">
        <v>1929</v>
      </c>
      <c r="B1399" s="27" t="s">
        <v>129</v>
      </c>
      <c r="C1399" s="28">
        <v>93654</v>
      </c>
      <c r="D1399" s="29" t="s">
        <v>251</v>
      </c>
      <c r="E1399" s="30" t="s">
        <v>27</v>
      </c>
      <c r="F1399" s="31">
        <v>43</v>
      </c>
      <c r="G1399" s="32">
        <v>1</v>
      </c>
      <c r="H1399" s="33">
        <v>43</v>
      </c>
      <c r="I1399" s="34">
        <f t="shared" si="279"/>
        <v>7.7</v>
      </c>
      <c r="J1399" s="34">
        <f t="shared" si="279"/>
        <v>1.29</v>
      </c>
      <c r="K1399" s="34">
        <f t="shared" si="280"/>
        <v>386.57</v>
      </c>
      <c r="L1399" s="35">
        <f t="shared" si="281"/>
        <v>386.57</v>
      </c>
      <c r="N1399" s="37">
        <v>9.8800000000000008</v>
      </c>
      <c r="O1399" s="37">
        <v>1.66</v>
      </c>
    </row>
    <row r="1400" spans="1:15" ht="25.5" x14ac:dyDescent="0.25">
      <c r="A1400" s="94" t="s">
        <v>1930</v>
      </c>
      <c r="B1400" s="27" t="s">
        <v>129</v>
      </c>
      <c r="C1400" s="28">
        <v>93656</v>
      </c>
      <c r="D1400" s="29" t="s">
        <v>1102</v>
      </c>
      <c r="E1400" s="30" t="s">
        <v>27</v>
      </c>
      <c r="F1400" s="31">
        <v>4</v>
      </c>
      <c r="G1400" s="32">
        <v>1</v>
      </c>
      <c r="H1400" s="33">
        <v>4</v>
      </c>
      <c r="I1400" s="34">
        <f t="shared" si="279"/>
        <v>8.08</v>
      </c>
      <c r="J1400" s="34">
        <f t="shared" si="279"/>
        <v>1.83</v>
      </c>
      <c r="K1400" s="34">
        <f t="shared" si="280"/>
        <v>39.64</v>
      </c>
      <c r="L1400" s="35">
        <f t="shared" si="281"/>
        <v>39.64</v>
      </c>
      <c r="N1400" s="37">
        <v>10.37</v>
      </c>
      <c r="O1400" s="37">
        <v>2.35</v>
      </c>
    </row>
    <row r="1401" spans="1:15" x14ac:dyDescent="0.25">
      <c r="A1401" s="94" t="s">
        <v>1931</v>
      </c>
      <c r="B1401" s="27" t="s">
        <v>31</v>
      </c>
      <c r="C1401" s="28">
        <v>71184</v>
      </c>
      <c r="D1401" s="29" t="s">
        <v>247</v>
      </c>
      <c r="E1401" s="30" t="s">
        <v>27</v>
      </c>
      <c r="F1401" s="31">
        <v>6</v>
      </c>
      <c r="G1401" s="32">
        <v>1</v>
      </c>
      <c r="H1401" s="33">
        <v>6</v>
      </c>
      <c r="I1401" s="34">
        <f t="shared" si="279"/>
        <v>69.62</v>
      </c>
      <c r="J1401" s="34">
        <f t="shared" si="279"/>
        <v>27.56</v>
      </c>
      <c r="K1401" s="34">
        <f t="shared" si="280"/>
        <v>583.08000000000004</v>
      </c>
      <c r="L1401" s="35">
        <f t="shared" si="281"/>
        <v>583.08000000000004</v>
      </c>
      <c r="N1401" s="37">
        <v>89.26</v>
      </c>
      <c r="O1401" s="37">
        <v>35.340000000000003</v>
      </c>
    </row>
    <row r="1402" spans="1:15" x14ac:dyDescent="0.25">
      <c r="A1402" s="94" t="s">
        <v>1932</v>
      </c>
      <c r="B1402" s="27" t="s">
        <v>31</v>
      </c>
      <c r="C1402" s="28">
        <v>71861</v>
      </c>
      <c r="D1402" s="29" t="s">
        <v>212</v>
      </c>
      <c r="E1402" s="30" t="s">
        <v>27</v>
      </c>
      <c r="F1402" s="47">
        <v>4457</v>
      </c>
      <c r="G1402" s="32">
        <v>1</v>
      </c>
      <c r="H1402" s="48">
        <v>4457</v>
      </c>
      <c r="I1402" s="34">
        <f t="shared" si="279"/>
        <v>0.09</v>
      </c>
      <c r="J1402" s="34">
        <f t="shared" si="279"/>
        <v>0.28000000000000003</v>
      </c>
      <c r="K1402" s="34">
        <f t="shared" si="280"/>
        <v>1649.09</v>
      </c>
      <c r="L1402" s="35">
        <f t="shared" si="281"/>
        <v>1649.09</v>
      </c>
      <c r="N1402" s="37">
        <v>0.12</v>
      </c>
      <c r="O1402" s="37">
        <v>0.36</v>
      </c>
    </row>
    <row r="1403" spans="1:15" x14ac:dyDescent="0.25">
      <c r="A1403" s="94" t="s">
        <v>1933</v>
      </c>
      <c r="B1403" s="27" t="s">
        <v>31</v>
      </c>
      <c r="C1403" s="28">
        <v>70391</v>
      </c>
      <c r="D1403" s="29" t="s">
        <v>210</v>
      </c>
      <c r="E1403" s="30" t="s">
        <v>27</v>
      </c>
      <c r="F1403" s="47">
        <v>4457</v>
      </c>
      <c r="G1403" s="32">
        <v>1</v>
      </c>
      <c r="H1403" s="48">
        <v>4457</v>
      </c>
      <c r="I1403" s="34">
        <f t="shared" si="279"/>
        <v>0.13</v>
      </c>
      <c r="J1403" s="34">
        <f t="shared" si="279"/>
        <v>0.43</v>
      </c>
      <c r="K1403" s="34">
        <f t="shared" si="280"/>
        <v>2495.92</v>
      </c>
      <c r="L1403" s="35">
        <f t="shared" si="281"/>
        <v>2495.92</v>
      </c>
      <c r="N1403" s="37">
        <v>0.17</v>
      </c>
      <c r="O1403" s="37">
        <v>0.56000000000000005</v>
      </c>
    </row>
    <row r="1404" spans="1:15" x14ac:dyDescent="0.25">
      <c r="A1404" s="94" t="s">
        <v>1934</v>
      </c>
      <c r="B1404" s="27" t="s">
        <v>31</v>
      </c>
      <c r="C1404" s="28">
        <v>71863</v>
      </c>
      <c r="D1404" s="29" t="s">
        <v>1935</v>
      </c>
      <c r="E1404" s="30" t="s">
        <v>27</v>
      </c>
      <c r="F1404" s="31">
        <v>634</v>
      </c>
      <c r="G1404" s="32">
        <v>1</v>
      </c>
      <c r="H1404" s="33">
        <v>634</v>
      </c>
      <c r="I1404" s="34">
        <f t="shared" si="279"/>
        <v>0.44</v>
      </c>
      <c r="J1404" s="34">
        <f t="shared" si="279"/>
        <v>0.78</v>
      </c>
      <c r="K1404" s="34">
        <f t="shared" si="280"/>
        <v>773.48</v>
      </c>
      <c r="L1404" s="35">
        <f t="shared" si="281"/>
        <v>773.48</v>
      </c>
      <c r="N1404" s="37">
        <v>0.56999999999999995</v>
      </c>
      <c r="O1404" s="37">
        <v>1</v>
      </c>
    </row>
    <row r="1405" spans="1:15" x14ac:dyDescent="0.25">
      <c r="A1405" s="94" t="s">
        <v>1936</v>
      </c>
      <c r="B1405" s="27" t="s">
        <v>31</v>
      </c>
      <c r="C1405" s="28">
        <v>70393</v>
      </c>
      <c r="D1405" s="29" t="s">
        <v>1937</v>
      </c>
      <c r="E1405" s="30" t="s">
        <v>27</v>
      </c>
      <c r="F1405" s="31">
        <v>634</v>
      </c>
      <c r="G1405" s="32">
        <v>1</v>
      </c>
      <c r="H1405" s="33">
        <v>634</v>
      </c>
      <c r="I1405" s="34">
        <f t="shared" si="279"/>
        <v>0.31</v>
      </c>
      <c r="J1405" s="34">
        <f t="shared" si="279"/>
        <v>0.55000000000000004</v>
      </c>
      <c r="K1405" s="34">
        <f t="shared" si="280"/>
        <v>545.24</v>
      </c>
      <c r="L1405" s="35">
        <f t="shared" si="281"/>
        <v>545.24</v>
      </c>
      <c r="N1405" s="37">
        <v>0.41</v>
      </c>
      <c r="O1405" s="37">
        <v>0.71</v>
      </c>
    </row>
    <row r="1406" spans="1:15" x14ac:dyDescent="0.25">
      <c r="A1406" s="94" t="s">
        <v>1938</v>
      </c>
      <c r="B1406" s="27" t="s">
        <v>31</v>
      </c>
      <c r="C1406" s="28">
        <v>72578</v>
      </c>
      <c r="D1406" s="29" t="s">
        <v>463</v>
      </c>
      <c r="E1406" s="30" t="s">
        <v>27</v>
      </c>
      <c r="F1406" s="31">
        <v>107</v>
      </c>
      <c r="G1406" s="32">
        <v>1</v>
      </c>
      <c r="H1406" s="33">
        <v>107</v>
      </c>
      <c r="I1406" s="34">
        <f t="shared" si="279"/>
        <v>6.54</v>
      </c>
      <c r="J1406" s="34">
        <f t="shared" si="279"/>
        <v>7.99</v>
      </c>
      <c r="K1406" s="34">
        <f t="shared" si="280"/>
        <v>1554.71</v>
      </c>
      <c r="L1406" s="35">
        <f t="shared" si="281"/>
        <v>1554.71</v>
      </c>
      <c r="N1406" s="37">
        <v>8.39</v>
      </c>
      <c r="O1406" s="37">
        <v>10.25</v>
      </c>
    </row>
    <row r="1407" spans="1:15" x14ac:dyDescent="0.25">
      <c r="A1407" s="94" t="s">
        <v>1939</v>
      </c>
      <c r="B1407" s="27" t="s">
        <v>31</v>
      </c>
      <c r="C1407" s="28">
        <v>72585</v>
      </c>
      <c r="D1407" s="29" t="s">
        <v>461</v>
      </c>
      <c r="E1407" s="30" t="s">
        <v>27</v>
      </c>
      <c r="F1407" s="31">
        <v>26</v>
      </c>
      <c r="G1407" s="32">
        <v>1</v>
      </c>
      <c r="H1407" s="33">
        <v>26</v>
      </c>
      <c r="I1407" s="34">
        <f t="shared" si="279"/>
        <v>9.7799999999999994</v>
      </c>
      <c r="J1407" s="34">
        <f t="shared" si="279"/>
        <v>7.99</v>
      </c>
      <c r="K1407" s="34">
        <f t="shared" si="280"/>
        <v>462.02</v>
      </c>
      <c r="L1407" s="35">
        <f t="shared" si="281"/>
        <v>462.02</v>
      </c>
      <c r="N1407" s="37">
        <v>12.55</v>
      </c>
      <c r="O1407" s="37">
        <v>10.25</v>
      </c>
    </row>
    <row r="1408" spans="1:15" ht="25.5" x14ac:dyDescent="0.25">
      <c r="A1408" s="94" t="s">
        <v>1940</v>
      </c>
      <c r="B1408" s="27" t="s">
        <v>129</v>
      </c>
      <c r="C1408" s="28">
        <v>92008</v>
      </c>
      <c r="D1408" s="29" t="s">
        <v>237</v>
      </c>
      <c r="E1408" s="30" t="s">
        <v>27</v>
      </c>
      <c r="F1408" s="31">
        <v>16</v>
      </c>
      <c r="G1408" s="32">
        <v>1</v>
      </c>
      <c r="H1408" s="33">
        <v>16</v>
      </c>
      <c r="I1408" s="34">
        <f t="shared" si="279"/>
        <v>18.75</v>
      </c>
      <c r="J1408" s="34">
        <f t="shared" si="279"/>
        <v>15.19</v>
      </c>
      <c r="K1408" s="34">
        <f t="shared" si="280"/>
        <v>543.04</v>
      </c>
      <c r="L1408" s="35">
        <f t="shared" si="281"/>
        <v>543.04</v>
      </c>
      <c r="N1408" s="37">
        <v>24.04</v>
      </c>
      <c r="O1408" s="37">
        <v>19.48</v>
      </c>
    </row>
    <row r="1409" spans="1:15" x14ac:dyDescent="0.25">
      <c r="A1409" s="94" t="s">
        <v>1941</v>
      </c>
      <c r="B1409" s="27" t="s">
        <v>31</v>
      </c>
      <c r="C1409" s="28">
        <v>70929</v>
      </c>
      <c r="D1409" s="29" t="s">
        <v>221</v>
      </c>
      <c r="E1409" s="30" t="s">
        <v>27</v>
      </c>
      <c r="F1409" s="31">
        <v>232</v>
      </c>
      <c r="G1409" s="32">
        <v>1</v>
      </c>
      <c r="H1409" s="33">
        <v>232</v>
      </c>
      <c r="I1409" s="34">
        <f t="shared" si="279"/>
        <v>6.31</v>
      </c>
      <c r="J1409" s="34">
        <f t="shared" si="279"/>
        <v>9.36</v>
      </c>
      <c r="K1409" s="34">
        <f t="shared" si="280"/>
        <v>3635.44</v>
      </c>
      <c r="L1409" s="35">
        <f t="shared" si="281"/>
        <v>3635.44</v>
      </c>
      <c r="N1409" s="37">
        <v>8.09</v>
      </c>
      <c r="O1409" s="37">
        <v>12.01</v>
      </c>
    </row>
    <row r="1410" spans="1:15" x14ac:dyDescent="0.25">
      <c r="A1410" s="94" t="s">
        <v>1942</v>
      </c>
      <c r="B1410" s="27" t="s">
        <v>31</v>
      </c>
      <c r="C1410" s="28">
        <v>72395</v>
      </c>
      <c r="D1410" s="29" t="s">
        <v>1943</v>
      </c>
      <c r="E1410" s="30" t="s">
        <v>27</v>
      </c>
      <c r="F1410" s="31">
        <v>232</v>
      </c>
      <c r="G1410" s="32">
        <v>1</v>
      </c>
      <c r="H1410" s="33">
        <v>232</v>
      </c>
      <c r="I1410" s="34">
        <f t="shared" si="279"/>
        <v>2.93</v>
      </c>
      <c r="J1410" s="34">
        <f t="shared" si="279"/>
        <v>0.82</v>
      </c>
      <c r="K1410" s="34">
        <f t="shared" si="280"/>
        <v>870</v>
      </c>
      <c r="L1410" s="35">
        <f t="shared" si="281"/>
        <v>870</v>
      </c>
      <c r="N1410" s="37">
        <v>3.76</v>
      </c>
      <c r="O1410" s="37">
        <v>1.06</v>
      </c>
    </row>
    <row r="1411" spans="1:15" x14ac:dyDescent="0.25">
      <c r="A1411" s="94" t="s">
        <v>1944</v>
      </c>
      <c r="B1411" s="27" t="s">
        <v>31</v>
      </c>
      <c r="C1411" s="28">
        <v>70932</v>
      </c>
      <c r="D1411" s="29" t="s">
        <v>225</v>
      </c>
      <c r="E1411" s="30" t="s">
        <v>27</v>
      </c>
      <c r="F1411" s="47">
        <v>1160</v>
      </c>
      <c r="G1411" s="32">
        <v>1</v>
      </c>
      <c r="H1411" s="48">
        <v>1160</v>
      </c>
      <c r="I1411" s="34">
        <f t="shared" si="279"/>
        <v>0.19</v>
      </c>
      <c r="J1411" s="34">
        <f t="shared" si="279"/>
        <v>0.82</v>
      </c>
      <c r="K1411" s="34">
        <f t="shared" si="280"/>
        <v>1171.5999999999999</v>
      </c>
      <c r="L1411" s="35">
        <f t="shared" si="281"/>
        <v>1171.5999999999999</v>
      </c>
      <c r="N1411" s="37">
        <v>0.25</v>
      </c>
      <c r="O1411" s="37">
        <v>1.06</v>
      </c>
    </row>
    <row r="1412" spans="1:15" ht="25.5" x14ac:dyDescent="0.25">
      <c r="A1412" s="94" t="s">
        <v>1945</v>
      </c>
      <c r="B1412" s="27" t="s">
        <v>129</v>
      </c>
      <c r="C1412" s="28">
        <v>91937</v>
      </c>
      <c r="D1412" s="29" t="s">
        <v>435</v>
      </c>
      <c r="E1412" s="30" t="s">
        <v>27</v>
      </c>
      <c r="F1412" s="31">
        <v>187</v>
      </c>
      <c r="G1412" s="32">
        <v>1</v>
      </c>
      <c r="H1412" s="33">
        <v>187</v>
      </c>
      <c r="I1412" s="34">
        <f t="shared" si="279"/>
        <v>3.97</v>
      </c>
      <c r="J1412" s="34">
        <f t="shared" si="279"/>
        <v>6.15</v>
      </c>
      <c r="K1412" s="34">
        <f t="shared" si="280"/>
        <v>1892.44</v>
      </c>
      <c r="L1412" s="35">
        <f t="shared" si="281"/>
        <v>1892.44</v>
      </c>
      <c r="N1412" s="37">
        <v>5.09</v>
      </c>
      <c r="O1412" s="37">
        <v>7.89</v>
      </c>
    </row>
    <row r="1413" spans="1:15" x14ac:dyDescent="0.25">
      <c r="A1413" s="94" t="s">
        <v>1946</v>
      </c>
      <c r="B1413" s="27" t="s">
        <v>31</v>
      </c>
      <c r="C1413" s="28">
        <v>71440</v>
      </c>
      <c r="D1413" s="29" t="s">
        <v>935</v>
      </c>
      <c r="E1413" s="30" t="s">
        <v>27</v>
      </c>
      <c r="F1413" s="31">
        <v>53</v>
      </c>
      <c r="G1413" s="32">
        <v>1</v>
      </c>
      <c r="H1413" s="33">
        <v>53</v>
      </c>
      <c r="I1413" s="34">
        <f t="shared" si="279"/>
        <v>5.9</v>
      </c>
      <c r="J1413" s="34">
        <f t="shared" si="279"/>
        <v>5.78</v>
      </c>
      <c r="K1413" s="34">
        <f t="shared" si="280"/>
        <v>619.04</v>
      </c>
      <c r="L1413" s="35">
        <f t="shared" si="281"/>
        <v>619.04</v>
      </c>
      <c r="N1413" s="37">
        <v>7.57</v>
      </c>
      <c r="O1413" s="37">
        <v>7.42</v>
      </c>
    </row>
    <row r="1414" spans="1:15" x14ac:dyDescent="0.25">
      <c r="A1414" s="94" t="s">
        <v>1947</v>
      </c>
      <c r="B1414" s="27" t="s">
        <v>31</v>
      </c>
      <c r="C1414" s="28">
        <v>71431</v>
      </c>
      <c r="D1414" s="29" t="s">
        <v>1948</v>
      </c>
      <c r="E1414" s="30" t="s">
        <v>27</v>
      </c>
      <c r="F1414" s="31">
        <v>6</v>
      </c>
      <c r="G1414" s="32">
        <v>1</v>
      </c>
      <c r="H1414" s="33">
        <v>6</v>
      </c>
      <c r="I1414" s="34">
        <f t="shared" si="279"/>
        <v>7.88</v>
      </c>
      <c r="J1414" s="34">
        <f t="shared" si="279"/>
        <v>7.99</v>
      </c>
      <c r="K1414" s="34">
        <f t="shared" si="280"/>
        <v>95.22</v>
      </c>
      <c r="L1414" s="35">
        <f t="shared" si="281"/>
        <v>95.22</v>
      </c>
      <c r="N1414" s="37">
        <v>10.11</v>
      </c>
      <c r="O1414" s="37">
        <v>10.25</v>
      </c>
    </row>
    <row r="1415" spans="1:15" x14ac:dyDescent="0.25">
      <c r="A1415" s="94" t="s">
        <v>1949</v>
      </c>
      <c r="B1415" s="27" t="s">
        <v>31</v>
      </c>
      <c r="C1415" s="28">
        <v>71441</v>
      </c>
      <c r="D1415" s="29" t="s">
        <v>938</v>
      </c>
      <c r="E1415" s="30" t="s">
        <v>27</v>
      </c>
      <c r="F1415" s="31">
        <v>2</v>
      </c>
      <c r="G1415" s="32">
        <v>1</v>
      </c>
      <c r="H1415" s="33">
        <v>2</v>
      </c>
      <c r="I1415" s="34">
        <f t="shared" si="279"/>
        <v>8.24</v>
      </c>
      <c r="J1415" s="34">
        <f t="shared" si="279"/>
        <v>10.199999999999999</v>
      </c>
      <c r="K1415" s="34">
        <f t="shared" si="280"/>
        <v>36.880000000000003</v>
      </c>
      <c r="L1415" s="35">
        <f t="shared" si="281"/>
        <v>36.880000000000003</v>
      </c>
      <c r="N1415" s="37">
        <v>10.57</v>
      </c>
      <c r="O1415" s="37">
        <v>13.08</v>
      </c>
    </row>
    <row r="1416" spans="1:15" ht="25.5" x14ac:dyDescent="0.25">
      <c r="A1416" s="94" t="s">
        <v>1950</v>
      </c>
      <c r="B1416" s="27" t="s">
        <v>129</v>
      </c>
      <c r="C1416" s="28">
        <v>91979</v>
      </c>
      <c r="D1416" s="29" t="s">
        <v>1951</v>
      </c>
      <c r="E1416" s="30" t="s">
        <v>27</v>
      </c>
      <c r="F1416" s="31">
        <v>1</v>
      </c>
      <c r="G1416" s="32">
        <v>1</v>
      </c>
      <c r="H1416" s="33">
        <v>1</v>
      </c>
      <c r="I1416" s="34">
        <f t="shared" si="279"/>
        <v>20.84</v>
      </c>
      <c r="J1416" s="34">
        <f t="shared" si="279"/>
        <v>14.67</v>
      </c>
      <c r="K1416" s="34">
        <f t="shared" si="280"/>
        <v>35.51</v>
      </c>
      <c r="L1416" s="35">
        <f t="shared" si="281"/>
        <v>35.51</v>
      </c>
      <c r="N1416" s="37">
        <v>26.73</v>
      </c>
      <c r="O1416" s="37">
        <v>18.809999999999999</v>
      </c>
    </row>
    <row r="1417" spans="1:15" x14ac:dyDescent="0.25">
      <c r="A1417" s="94" t="s">
        <v>1952</v>
      </c>
      <c r="B1417" s="27" t="s">
        <v>31</v>
      </c>
      <c r="C1417" s="28">
        <v>71442</v>
      </c>
      <c r="D1417" s="29" t="s">
        <v>233</v>
      </c>
      <c r="E1417" s="30" t="s">
        <v>27</v>
      </c>
      <c r="F1417" s="31">
        <v>6</v>
      </c>
      <c r="G1417" s="32">
        <v>1</v>
      </c>
      <c r="H1417" s="33">
        <v>6</v>
      </c>
      <c r="I1417" s="34">
        <f t="shared" ref="I1417:J1440" si="282">TRUNC((N1417*$O$9),2)</f>
        <v>12.37</v>
      </c>
      <c r="J1417" s="34">
        <f t="shared" si="282"/>
        <v>14.6</v>
      </c>
      <c r="K1417" s="34">
        <f t="shared" ref="K1417:K1440" si="283">TRUNC(F1417*($I1417+$J1417),2)</f>
        <v>161.82</v>
      </c>
      <c r="L1417" s="35">
        <f t="shared" ref="L1417:L1440" si="284">TRUNC(H1417*($I1417+$J1417),2)</f>
        <v>161.82</v>
      </c>
      <c r="N1417" s="37">
        <v>15.86</v>
      </c>
      <c r="O1417" s="37">
        <v>18.73</v>
      </c>
    </row>
    <row r="1418" spans="1:15" ht="25.5" x14ac:dyDescent="0.25">
      <c r="A1418" s="94" t="s">
        <v>1953</v>
      </c>
      <c r="B1418" s="27" t="s">
        <v>129</v>
      </c>
      <c r="C1418" s="28">
        <v>91969</v>
      </c>
      <c r="D1418" s="29" t="s">
        <v>1954</v>
      </c>
      <c r="E1418" s="30" t="s">
        <v>27</v>
      </c>
      <c r="F1418" s="31">
        <v>7</v>
      </c>
      <c r="G1418" s="32">
        <v>1</v>
      </c>
      <c r="H1418" s="33">
        <v>7</v>
      </c>
      <c r="I1418" s="34">
        <f t="shared" si="282"/>
        <v>30.17</v>
      </c>
      <c r="J1418" s="34">
        <f t="shared" si="282"/>
        <v>26.38</v>
      </c>
      <c r="K1418" s="34">
        <f t="shared" si="283"/>
        <v>395.85</v>
      </c>
      <c r="L1418" s="35">
        <f t="shared" si="284"/>
        <v>395.85</v>
      </c>
      <c r="N1418" s="37">
        <v>38.68</v>
      </c>
      <c r="O1418" s="37">
        <v>33.83</v>
      </c>
    </row>
    <row r="1419" spans="1:15" ht="25.5" x14ac:dyDescent="0.25">
      <c r="A1419" s="94" t="s">
        <v>1955</v>
      </c>
      <c r="B1419" s="27" t="s">
        <v>227</v>
      </c>
      <c r="C1419" s="56" t="s">
        <v>455</v>
      </c>
      <c r="D1419" s="29" t="s">
        <v>456</v>
      </c>
      <c r="E1419" s="30" t="s">
        <v>27</v>
      </c>
      <c r="F1419" s="31">
        <v>172</v>
      </c>
      <c r="G1419" s="32">
        <v>1</v>
      </c>
      <c r="H1419" s="33">
        <v>172</v>
      </c>
      <c r="I1419" s="34">
        <f t="shared" si="282"/>
        <v>71.19</v>
      </c>
      <c r="J1419" s="34">
        <f t="shared" si="282"/>
        <v>10.65</v>
      </c>
      <c r="K1419" s="34">
        <f t="shared" si="283"/>
        <v>14076.48</v>
      </c>
      <c r="L1419" s="35">
        <f t="shared" si="284"/>
        <v>14076.48</v>
      </c>
      <c r="N1419" s="37">
        <v>91.28</v>
      </c>
      <c r="O1419" s="37">
        <v>13.66</v>
      </c>
    </row>
    <row r="1420" spans="1:15" ht="25.5" x14ac:dyDescent="0.25">
      <c r="A1420" s="94" t="s">
        <v>1956</v>
      </c>
      <c r="B1420" s="27" t="s">
        <v>129</v>
      </c>
      <c r="C1420" s="28">
        <v>100903</v>
      </c>
      <c r="D1420" s="29" t="s">
        <v>458</v>
      </c>
      <c r="E1420" s="30" t="s">
        <v>27</v>
      </c>
      <c r="F1420" s="31">
        <v>344</v>
      </c>
      <c r="G1420" s="32">
        <v>1</v>
      </c>
      <c r="H1420" s="33">
        <v>344</v>
      </c>
      <c r="I1420" s="34">
        <f t="shared" si="282"/>
        <v>17.05</v>
      </c>
      <c r="J1420" s="34">
        <f t="shared" si="282"/>
        <v>5.26</v>
      </c>
      <c r="K1420" s="34">
        <f t="shared" si="283"/>
        <v>7674.64</v>
      </c>
      <c r="L1420" s="35">
        <f t="shared" si="284"/>
        <v>7674.64</v>
      </c>
      <c r="N1420" s="37">
        <v>21.86</v>
      </c>
      <c r="O1420" s="37">
        <v>6.75</v>
      </c>
    </row>
    <row r="1421" spans="1:15" x14ac:dyDescent="0.25">
      <c r="A1421" s="94" t="s">
        <v>1957</v>
      </c>
      <c r="B1421" s="27" t="s">
        <v>227</v>
      </c>
      <c r="C1421" s="56" t="s">
        <v>1958</v>
      </c>
      <c r="D1421" s="29" t="s">
        <v>1959</v>
      </c>
      <c r="E1421" s="30" t="s">
        <v>27</v>
      </c>
      <c r="F1421" s="31">
        <v>24</v>
      </c>
      <c r="G1421" s="32">
        <v>1</v>
      </c>
      <c r="H1421" s="33">
        <v>24</v>
      </c>
      <c r="I1421" s="34">
        <f t="shared" si="282"/>
        <v>36.56</v>
      </c>
      <c r="J1421" s="34">
        <f t="shared" si="282"/>
        <v>8.7200000000000006</v>
      </c>
      <c r="K1421" s="34">
        <f t="shared" si="283"/>
        <v>1086.72</v>
      </c>
      <c r="L1421" s="35">
        <f t="shared" si="284"/>
        <v>1086.72</v>
      </c>
      <c r="N1421" s="37">
        <v>46.88</v>
      </c>
      <c r="O1421" s="37">
        <v>11.18</v>
      </c>
    </row>
    <row r="1422" spans="1:15" x14ac:dyDescent="0.25">
      <c r="A1422" s="26" t="s">
        <v>1960</v>
      </c>
      <c r="B1422" s="27" t="s">
        <v>31</v>
      </c>
      <c r="C1422" s="28">
        <v>71645</v>
      </c>
      <c r="D1422" s="29" t="s">
        <v>1122</v>
      </c>
      <c r="E1422" s="30" t="s">
        <v>27</v>
      </c>
      <c r="F1422" s="32">
        <v>11</v>
      </c>
      <c r="G1422" s="32">
        <v>1</v>
      </c>
      <c r="H1422" s="33">
        <v>11</v>
      </c>
      <c r="I1422" s="34">
        <f t="shared" si="282"/>
        <v>148.12</v>
      </c>
      <c r="J1422" s="34">
        <f t="shared" si="282"/>
        <v>8.89</v>
      </c>
      <c r="K1422" s="34">
        <f t="shared" si="283"/>
        <v>1727.11</v>
      </c>
      <c r="L1422" s="35">
        <f t="shared" si="284"/>
        <v>1727.11</v>
      </c>
      <c r="N1422" s="37">
        <v>189.9</v>
      </c>
      <c r="O1422" s="37">
        <v>11.4</v>
      </c>
    </row>
    <row r="1423" spans="1:15" ht="25.5" x14ac:dyDescent="0.25">
      <c r="A1423" s="26" t="s">
        <v>1961</v>
      </c>
      <c r="B1423" s="27" t="s">
        <v>129</v>
      </c>
      <c r="C1423" s="28">
        <v>97610</v>
      </c>
      <c r="D1423" s="29" t="s">
        <v>1124</v>
      </c>
      <c r="E1423" s="30" t="s">
        <v>27</v>
      </c>
      <c r="F1423" s="32">
        <v>11</v>
      </c>
      <c r="G1423" s="32">
        <v>1</v>
      </c>
      <c r="H1423" s="33">
        <v>11</v>
      </c>
      <c r="I1423" s="34">
        <f t="shared" si="282"/>
        <v>9.0399999999999991</v>
      </c>
      <c r="J1423" s="34">
        <f t="shared" si="282"/>
        <v>3.52</v>
      </c>
      <c r="K1423" s="34">
        <f t="shared" si="283"/>
        <v>138.16</v>
      </c>
      <c r="L1423" s="35">
        <f t="shared" si="284"/>
        <v>138.16</v>
      </c>
      <c r="N1423" s="37">
        <v>11.6</v>
      </c>
      <c r="O1423" s="37">
        <v>4.5199999999999996</v>
      </c>
    </row>
    <row r="1424" spans="1:15" x14ac:dyDescent="0.25">
      <c r="A1424" s="26" t="s">
        <v>1962</v>
      </c>
      <c r="B1424" s="27" t="s">
        <v>31</v>
      </c>
      <c r="C1424" s="28">
        <v>70647</v>
      </c>
      <c r="D1424" s="29" t="s">
        <v>1963</v>
      </c>
      <c r="E1424" s="30" t="s">
        <v>27</v>
      </c>
      <c r="F1424" s="32">
        <v>3</v>
      </c>
      <c r="G1424" s="32">
        <v>1</v>
      </c>
      <c r="H1424" s="33">
        <v>3</v>
      </c>
      <c r="I1424" s="34">
        <f t="shared" si="282"/>
        <v>49.29</v>
      </c>
      <c r="J1424" s="34">
        <f t="shared" si="282"/>
        <v>41.34</v>
      </c>
      <c r="K1424" s="34">
        <f t="shared" si="283"/>
        <v>271.89</v>
      </c>
      <c r="L1424" s="35">
        <f t="shared" si="284"/>
        <v>271.89</v>
      </c>
      <c r="N1424" s="37">
        <v>63.2</v>
      </c>
      <c r="O1424" s="37">
        <v>53.01</v>
      </c>
    </row>
    <row r="1425" spans="1:15" x14ac:dyDescent="0.25">
      <c r="A1425" s="26" t="s">
        <v>1964</v>
      </c>
      <c r="B1425" s="27" t="s">
        <v>31</v>
      </c>
      <c r="C1425" s="28">
        <v>70710</v>
      </c>
      <c r="D1425" s="29" t="s">
        <v>1095</v>
      </c>
      <c r="E1425" s="30" t="s">
        <v>27</v>
      </c>
      <c r="F1425" s="32">
        <v>5</v>
      </c>
      <c r="G1425" s="32">
        <v>1</v>
      </c>
      <c r="H1425" s="33">
        <v>5</v>
      </c>
      <c r="I1425" s="34">
        <f t="shared" si="282"/>
        <v>58.64</v>
      </c>
      <c r="J1425" s="34">
        <f t="shared" si="282"/>
        <v>56.93</v>
      </c>
      <c r="K1425" s="34">
        <f t="shared" si="283"/>
        <v>577.85</v>
      </c>
      <c r="L1425" s="35">
        <f t="shared" si="284"/>
        <v>577.85</v>
      </c>
      <c r="N1425" s="37">
        <v>75.180000000000007</v>
      </c>
      <c r="O1425" s="37">
        <v>72.989999999999995</v>
      </c>
    </row>
    <row r="1426" spans="1:15" x14ac:dyDescent="0.25">
      <c r="A1426" s="26" t="s">
        <v>1965</v>
      </c>
      <c r="B1426" s="27" t="s">
        <v>31</v>
      </c>
      <c r="C1426" s="28">
        <v>70633</v>
      </c>
      <c r="D1426" s="29" t="s">
        <v>1966</v>
      </c>
      <c r="E1426" s="30" t="s">
        <v>83</v>
      </c>
      <c r="F1426" s="32">
        <v>0.6</v>
      </c>
      <c r="G1426" s="32">
        <v>1</v>
      </c>
      <c r="H1426" s="33">
        <v>0.6</v>
      </c>
      <c r="I1426" s="34">
        <f t="shared" si="282"/>
        <v>0</v>
      </c>
      <c r="J1426" s="34">
        <f t="shared" si="282"/>
        <v>32.96</v>
      </c>
      <c r="K1426" s="34">
        <f t="shared" si="283"/>
        <v>19.77</v>
      </c>
      <c r="L1426" s="35">
        <f t="shared" si="284"/>
        <v>19.77</v>
      </c>
      <c r="N1426" s="37">
        <v>0</v>
      </c>
      <c r="O1426" s="37">
        <v>42.26</v>
      </c>
    </row>
    <row r="1427" spans="1:15" x14ac:dyDescent="0.25">
      <c r="A1427" s="26" t="s">
        <v>1967</v>
      </c>
      <c r="B1427" s="27" t="s">
        <v>227</v>
      </c>
      <c r="C1427" s="56" t="s">
        <v>1968</v>
      </c>
      <c r="D1427" s="29" t="s">
        <v>1969</v>
      </c>
      <c r="E1427" s="30" t="s">
        <v>50</v>
      </c>
      <c r="F1427" s="32">
        <v>120</v>
      </c>
      <c r="G1427" s="32">
        <v>1</v>
      </c>
      <c r="H1427" s="33">
        <v>120</v>
      </c>
      <c r="I1427" s="34">
        <f t="shared" si="282"/>
        <v>17.61</v>
      </c>
      <c r="J1427" s="34">
        <f t="shared" si="282"/>
        <v>11.02</v>
      </c>
      <c r="K1427" s="34">
        <f t="shared" si="283"/>
        <v>3435.6</v>
      </c>
      <c r="L1427" s="35">
        <f t="shared" si="284"/>
        <v>3435.6</v>
      </c>
      <c r="N1427" s="37">
        <v>22.58</v>
      </c>
      <c r="O1427" s="37">
        <v>14.14</v>
      </c>
    </row>
    <row r="1428" spans="1:15" x14ac:dyDescent="0.25">
      <c r="A1428" s="26" t="s">
        <v>1970</v>
      </c>
      <c r="B1428" s="27" t="s">
        <v>31</v>
      </c>
      <c r="C1428" s="28">
        <v>71111</v>
      </c>
      <c r="D1428" s="29" t="s">
        <v>1971</v>
      </c>
      <c r="E1428" s="30" t="s">
        <v>27</v>
      </c>
      <c r="F1428" s="32">
        <v>2</v>
      </c>
      <c r="G1428" s="32">
        <v>1</v>
      </c>
      <c r="H1428" s="33">
        <v>2</v>
      </c>
      <c r="I1428" s="34">
        <f t="shared" si="282"/>
        <v>10.8</v>
      </c>
      <c r="J1428" s="34">
        <f t="shared" si="282"/>
        <v>5.51</v>
      </c>
      <c r="K1428" s="34">
        <f t="shared" si="283"/>
        <v>32.619999999999997</v>
      </c>
      <c r="L1428" s="35">
        <f t="shared" si="284"/>
        <v>32.619999999999997</v>
      </c>
      <c r="N1428" s="37">
        <v>13.85</v>
      </c>
      <c r="O1428" s="37">
        <v>7.07</v>
      </c>
    </row>
    <row r="1429" spans="1:15" x14ac:dyDescent="0.25">
      <c r="A1429" s="26" t="s">
        <v>1972</v>
      </c>
      <c r="B1429" s="27" t="s">
        <v>227</v>
      </c>
      <c r="C1429" s="56" t="s">
        <v>1973</v>
      </c>
      <c r="D1429" s="29" t="s">
        <v>1974</v>
      </c>
      <c r="E1429" s="30" t="s">
        <v>27</v>
      </c>
      <c r="F1429" s="32">
        <v>5</v>
      </c>
      <c r="G1429" s="32">
        <v>1</v>
      </c>
      <c r="H1429" s="33">
        <v>5</v>
      </c>
      <c r="I1429" s="34">
        <f t="shared" si="282"/>
        <v>6.33</v>
      </c>
      <c r="J1429" s="34">
        <f t="shared" si="282"/>
        <v>4.13</v>
      </c>
      <c r="K1429" s="34">
        <f t="shared" si="283"/>
        <v>52.3</v>
      </c>
      <c r="L1429" s="35">
        <f t="shared" si="284"/>
        <v>52.3</v>
      </c>
      <c r="N1429" s="37">
        <v>8.1199999999999992</v>
      </c>
      <c r="O1429" s="37">
        <v>5.3</v>
      </c>
    </row>
    <row r="1430" spans="1:15" x14ac:dyDescent="0.25">
      <c r="A1430" s="26" t="s">
        <v>1975</v>
      </c>
      <c r="B1430" s="27" t="s">
        <v>31</v>
      </c>
      <c r="C1430" s="28">
        <v>71159</v>
      </c>
      <c r="D1430" s="29" t="s">
        <v>1976</v>
      </c>
      <c r="E1430" s="30" t="s">
        <v>27</v>
      </c>
      <c r="F1430" s="32">
        <v>5</v>
      </c>
      <c r="G1430" s="32">
        <v>1</v>
      </c>
      <c r="H1430" s="33">
        <v>5</v>
      </c>
      <c r="I1430" s="34">
        <f t="shared" si="282"/>
        <v>20.67</v>
      </c>
      <c r="J1430" s="34">
        <f t="shared" si="282"/>
        <v>4.41</v>
      </c>
      <c r="K1430" s="34">
        <f t="shared" si="283"/>
        <v>125.4</v>
      </c>
      <c r="L1430" s="35">
        <f t="shared" si="284"/>
        <v>125.4</v>
      </c>
      <c r="N1430" s="37">
        <v>26.5</v>
      </c>
      <c r="O1430" s="37">
        <v>5.66</v>
      </c>
    </row>
    <row r="1431" spans="1:15" x14ac:dyDescent="0.25">
      <c r="A1431" s="26" t="s">
        <v>1977</v>
      </c>
      <c r="B1431" s="27" t="s">
        <v>227</v>
      </c>
      <c r="C1431" s="56" t="s">
        <v>1978</v>
      </c>
      <c r="D1431" s="29" t="s">
        <v>1979</v>
      </c>
      <c r="E1431" s="30" t="s">
        <v>27</v>
      </c>
      <c r="F1431" s="32">
        <v>80</v>
      </c>
      <c r="G1431" s="32">
        <v>1</v>
      </c>
      <c r="H1431" s="33">
        <v>80</v>
      </c>
      <c r="I1431" s="34">
        <f t="shared" si="282"/>
        <v>2.37</v>
      </c>
      <c r="J1431" s="34">
        <f t="shared" si="282"/>
        <v>5.51</v>
      </c>
      <c r="K1431" s="34">
        <f t="shared" si="283"/>
        <v>630.4</v>
      </c>
      <c r="L1431" s="35">
        <f t="shared" si="284"/>
        <v>630.4</v>
      </c>
      <c r="N1431" s="37">
        <v>3.04</v>
      </c>
      <c r="O1431" s="37">
        <v>7.07</v>
      </c>
    </row>
    <row r="1432" spans="1:15" ht="38.25" x14ac:dyDescent="0.25">
      <c r="A1432" s="38" t="s">
        <v>1980</v>
      </c>
      <c r="B1432" s="39" t="s">
        <v>129</v>
      </c>
      <c r="C1432" s="40">
        <v>91170</v>
      </c>
      <c r="D1432" s="29" t="s">
        <v>1981</v>
      </c>
      <c r="E1432" s="41" t="s">
        <v>50</v>
      </c>
      <c r="F1432" s="43">
        <v>20</v>
      </c>
      <c r="G1432" s="43">
        <v>1</v>
      </c>
      <c r="H1432" s="44">
        <v>20</v>
      </c>
      <c r="I1432" s="34">
        <f t="shared" si="282"/>
        <v>0.87</v>
      </c>
      <c r="J1432" s="34">
        <f t="shared" si="282"/>
        <v>1.26</v>
      </c>
      <c r="K1432" s="34">
        <f t="shared" si="283"/>
        <v>42.6</v>
      </c>
      <c r="L1432" s="35">
        <f t="shared" si="284"/>
        <v>42.6</v>
      </c>
      <c r="N1432" s="45">
        <v>1.1200000000000001</v>
      </c>
      <c r="O1432" s="45">
        <v>1.62</v>
      </c>
    </row>
    <row r="1433" spans="1:15" x14ac:dyDescent="0.25">
      <c r="A1433" s="26" t="s">
        <v>1982</v>
      </c>
      <c r="B1433" s="27" t="s">
        <v>227</v>
      </c>
      <c r="C1433" s="56" t="s">
        <v>1983</v>
      </c>
      <c r="D1433" s="29" t="s">
        <v>1984</v>
      </c>
      <c r="E1433" s="30" t="s">
        <v>27</v>
      </c>
      <c r="F1433" s="32">
        <v>87</v>
      </c>
      <c r="G1433" s="32">
        <v>1</v>
      </c>
      <c r="H1433" s="33">
        <v>87</v>
      </c>
      <c r="I1433" s="34">
        <f t="shared" si="282"/>
        <v>2.0499999999999998</v>
      </c>
      <c r="J1433" s="34">
        <f t="shared" si="282"/>
        <v>9.64</v>
      </c>
      <c r="K1433" s="34">
        <f t="shared" si="283"/>
        <v>1017.03</v>
      </c>
      <c r="L1433" s="35">
        <f t="shared" si="284"/>
        <v>1017.03</v>
      </c>
      <c r="N1433" s="37">
        <v>2.64</v>
      </c>
      <c r="O1433" s="37">
        <v>12.37</v>
      </c>
    </row>
    <row r="1434" spans="1:15" x14ac:dyDescent="0.25">
      <c r="A1434" s="26" t="s">
        <v>1985</v>
      </c>
      <c r="B1434" s="27" t="s">
        <v>31</v>
      </c>
      <c r="C1434" s="28">
        <v>72268</v>
      </c>
      <c r="D1434" s="29" t="s">
        <v>1986</v>
      </c>
      <c r="E1434" s="30" t="s">
        <v>27</v>
      </c>
      <c r="F1434" s="32">
        <v>10</v>
      </c>
      <c r="G1434" s="32">
        <v>1</v>
      </c>
      <c r="H1434" s="33">
        <v>10</v>
      </c>
      <c r="I1434" s="34">
        <f t="shared" si="282"/>
        <v>17.75</v>
      </c>
      <c r="J1434" s="34">
        <f t="shared" si="282"/>
        <v>4.41</v>
      </c>
      <c r="K1434" s="34">
        <f t="shared" si="283"/>
        <v>221.6</v>
      </c>
      <c r="L1434" s="35">
        <f t="shared" si="284"/>
        <v>221.6</v>
      </c>
      <c r="N1434" s="37">
        <v>22.76</v>
      </c>
      <c r="O1434" s="37">
        <v>5.66</v>
      </c>
    </row>
    <row r="1435" spans="1:15" x14ac:dyDescent="0.25">
      <c r="A1435" s="26" t="s">
        <v>1987</v>
      </c>
      <c r="B1435" s="27" t="s">
        <v>227</v>
      </c>
      <c r="C1435" s="56" t="s">
        <v>1988</v>
      </c>
      <c r="D1435" s="29" t="s">
        <v>1989</v>
      </c>
      <c r="E1435" s="30" t="s">
        <v>27</v>
      </c>
      <c r="F1435" s="32">
        <v>20</v>
      </c>
      <c r="G1435" s="32">
        <v>1</v>
      </c>
      <c r="H1435" s="33">
        <v>20</v>
      </c>
      <c r="I1435" s="34">
        <f t="shared" si="282"/>
        <v>28.97</v>
      </c>
      <c r="J1435" s="34">
        <f t="shared" si="282"/>
        <v>9.64</v>
      </c>
      <c r="K1435" s="34">
        <f t="shared" si="283"/>
        <v>772.2</v>
      </c>
      <c r="L1435" s="35">
        <f t="shared" si="284"/>
        <v>772.2</v>
      </c>
      <c r="N1435" s="37">
        <v>37.15</v>
      </c>
      <c r="O1435" s="37">
        <v>12.37</v>
      </c>
    </row>
    <row r="1436" spans="1:15" x14ac:dyDescent="0.25">
      <c r="A1436" s="26" t="s">
        <v>1990</v>
      </c>
      <c r="B1436" s="27" t="s">
        <v>31</v>
      </c>
      <c r="C1436" s="28">
        <v>72374</v>
      </c>
      <c r="D1436" s="29" t="s">
        <v>1991</v>
      </c>
      <c r="E1436" s="30" t="s">
        <v>27</v>
      </c>
      <c r="F1436" s="32">
        <v>8</v>
      </c>
      <c r="G1436" s="32">
        <v>1</v>
      </c>
      <c r="H1436" s="33">
        <v>8</v>
      </c>
      <c r="I1436" s="34">
        <f t="shared" si="282"/>
        <v>17.98</v>
      </c>
      <c r="J1436" s="34">
        <f t="shared" si="282"/>
        <v>4.41</v>
      </c>
      <c r="K1436" s="34">
        <f t="shared" si="283"/>
        <v>179.12</v>
      </c>
      <c r="L1436" s="35">
        <f t="shared" si="284"/>
        <v>179.12</v>
      </c>
      <c r="N1436" s="37">
        <v>23.06</v>
      </c>
      <c r="O1436" s="37">
        <v>5.66</v>
      </c>
    </row>
    <row r="1437" spans="1:15" x14ac:dyDescent="0.25">
      <c r="A1437" s="26" t="s">
        <v>1992</v>
      </c>
      <c r="B1437" s="27" t="s">
        <v>31</v>
      </c>
      <c r="C1437" s="28">
        <v>72375</v>
      </c>
      <c r="D1437" s="29" t="s">
        <v>1993</v>
      </c>
      <c r="E1437" s="30" t="s">
        <v>27</v>
      </c>
      <c r="F1437" s="32">
        <v>5</v>
      </c>
      <c r="G1437" s="32">
        <v>1</v>
      </c>
      <c r="H1437" s="33">
        <v>5</v>
      </c>
      <c r="I1437" s="34">
        <f t="shared" si="282"/>
        <v>18.68</v>
      </c>
      <c r="J1437" s="34">
        <f t="shared" si="282"/>
        <v>4.41</v>
      </c>
      <c r="K1437" s="34">
        <f t="shared" si="283"/>
        <v>115.45</v>
      </c>
      <c r="L1437" s="35">
        <f t="shared" si="284"/>
        <v>115.45</v>
      </c>
      <c r="N1437" s="37">
        <v>23.96</v>
      </c>
      <c r="O1437" s="37">
        <v>5.66</v>
      </c>
    </row>
    <row r="1438" spans="1:15" x14ac:dyDescent="0.25">
      <c r="A1438" s="26" t="s">
        <v>1994</v>
      </c>
      <c r="B1438" s="27" t="s">
        <v>227</v>
      </c>
      <c r="C1438" s="56" t="s">
        <v>1995</v>
      </c>
      <c r="D1438" s="29" t="s">
        <v>1996</v>
      </c>
      <c r="E1438" s="30" t="s">
        <v>50</v>
      </c>
      <c r="F1438" s="32">
        <v>200</v>
      </c>
      <c r="G1438" s="32">
        <v>1</v>
      </c>
      <c r="H1438" s="33">
        <v>200</v>
      </c>
      <c r="I1438" s="34">
        <f t="shared" si="282"/>
        <v>4.29</v>
      </c>
      <c r="J1438" s="34">
        <f t="shared" si="282"/>
        <v>6.89</v>
      </c>
      <c r="K1438" s="34">
        <f t="shared" si="283"/>
        <v>2236</v>
      </c>
      <c r="L1438" s="35">
        <f t="shared" si="284"/>
        <v>2236</v>
      </c>
      <c r="N1438" s="37">
        <v>5.51</v>
      </c>
      <c r="O1438" s="37">
        <v>8.84</v>
      </c>
    </row>
    <row r="1439" spans="1:15" x14ac:dyDescent="0.25">
      <c r="A1439" s="26" t="s">
        <v>1997</v>
      </c>
      <c r="B1439" s="27" t="s">
        <v>227</v>
      </c>
      <c r="C1439" s="56" t="s">
        <v>1998</v>
      </c>
      <c r="D1439" s="29" t="s">
        <v>1999</v>
      </c>
      <c r="E1439" s="30" t="s">
        <v>27</v>
      </c>
      <c r="F1439" s="32">
        <v>5</v>
      </c>
      <c r="G1439" s="32">
        <v>1</v>
      </c>
      <c r="H1439" s="33">
        <v>5</v>
      </c>
      <c r="I1439" s="34">
        <f t="shared" si="282"/>
        <v>31.74</v>
      </c>
      <c r="J1439" s="34">
        <f t="shared" si="282"/>
        <v>4.41</v>
      </c>
      <c r="K1439" s="34">
        <f t="shared" si="283"/>
        <v>180.75</v>
      </c>
      <c r="L1439" s="35">
        <f t="shared" si="284"/>
        <v>180.75</v>
      </c>
      <c r="N1439" s="37">
        <v>40.700000000000003</v>
      </c>
      <c r="O1439" s="37">
        <v>5.66</v>
      </c>
    </row>
    <row r="1440" spans="1:15" x14ac:dyDescent="0.25">
      <c r="A1440" s="26" t="s">
        <v>2000</v>
      </c>
      <c r="B1440" s="27" t="s">
        <v>31</v>
      </c>
      <c r="C1440" s="28">
        <v>72560</v>
      </c>
      <c r="D1440" s="29" t="s">
        <v>2001</v>
      </c>
      <c r="E1440" s="30" t="s">
        <v>27</v>
      </c>
      <c r="F1440" s="32">
        <v>6</v>
      </c>
      <c r="G1440" s="32">
        <v>1</v>
      </c>
      <c r="H1440" s="33">
        <v>6</v>
      </c>
      <c r="I1440" s="34">
        <f t="shared" si="282"/>
        <v>11.26</v>
      </c>
      <c r="J1440" s="34">
        <f t="shared" si="282"/>
        <v>4.41</v>
      </c>
      <c r="K1440" s="34">
        <f t="shared" si="283"/>
        <v>94.02</v>
      </c>
      <c r="L1440" s="35">
        <f t="shared" si="284"/>
        <v>94.02</v>
      </c>
      <c r="N1440" s="37">
        <v>14.44</v>
      </c>
      <c r="O1440" s="37">
        <v>5.66</v>
      </c>
    </row>
    <row r="1441" spans="1:15" ht="13.5" x14ac:dyDescent="0.2">
      <c r="A1441" s="49" t="s">
        <v>2002</v>
      </c>
      <c r="B1441" s="50"/>
      <c r="C1441" s="50"/>
      <c r="D1441" s="51" t="s">
        <v>1832</v>
      </c>
      <c r="E1441" s="50"/>
      <c r="F1441" s="50"/>
      <c r="G1441" s="50"/>
      <c r="H1441" s="50"/>
      <c r="I1441" s="52"/>
      <c r="J1441" s="52"/>
      <c r="K1441" s="53">
        <f>TRUNC(SUM(K1442:K1480),2)</f>
        <v>69728.72</v>
      </c>
      <c r="L1441" s="54">
        <f>TRUNC(SUM(L1442:L1480),2)</f>
        <v>69728.72</v>
      </c>
      <c r="N1441" s="46"/>
      <c r="O1441" s="46"/>
    </row>
    <row r="1442" spans="1:15" x14ac:dyDescent="0.25">
      <c r="A1442" s="26" t="s">
        <v>2003</v>
      </c>
      <c r="B1442" s="27" t="s">
        <v>31</v>
      </c>
      <c r="C1442" s="28">
        <v>70356</v>
      </c>
      <c r="D1442" s="29" t="s">
        <v>1897</v>
      </c>
      <c r="E1442" s="30" t="s">
        <v>27</v>
      </c>
      <c r="F1442" s="32">
        <v>17</v>
      </c>
      <c r="G1442" s="32">
        <v>1</v>
      </c>
      <c r="H1442" s="33">
        <v>17</v>
      </c>
      <c r="I1442" s="34">
        <f t="shared" ref="I1442:J1480" si="285">TRUNC((N1442*$O$9),2)</f>
        <v>1.63</v>
      </c>
      <c r="J1442" s="34">
        <f t="shared" si="285"/>
        <v>3.3</v>
      </c>
      <c r="K1442" s="34">
        <f t="shared" ref="K1442:K1480" si="286">TRUNC(F1442*($I1442+$J1442),2)</f>
        <v>83.81</v>
      </c>
      <c r="L1442" s="35">
        <f t="shared" ref="L1442:L1480" si="287">TRUNC(H1442*($I1442+$J1442),2)</f>
        <v>83.81</v>
      </c>
      <c r="N1442" s="37">
        <v>2.1</v>
      </c>
      <c r="O1442" s="37">
        <v>4.24</v>
      </c>
    </row>
    <row r="1443" spans="1:15" x14ac:dyDescent="0.25">
      <c r="A1443" s="26" t="s">
        <v>2004</v>
      </c>
      <c r="B1443" s="27" t="s">
        <v>31</v>
      </c>
      <c r="C1443" s="28">
        <v>70514</v>
      </c>
      <c r="D1443" s="29" t="s">
        <v>2005</v>
      </c>
      <c r="E1443" s="30" t="s">
        <v>50</v>
      </c>
      <c r="F1443" s="32">
        <v>527</v>
      </c>
      <c r="G1443" s="32">
        <v>1</v>
      </c>
      <c r="H1443" s="33">
        <v>527</v>
      </c>
      <c r="I1443" s="34">
        <f t="shared" si="285"/>
        <v>45.26</v>
      </c>
      <c r="J1443" s="34">
        <f t="shared" si="285"/>
        <v>4.68</v>
      </c>
      <c r="K1443" s="34">
        <f t="shared" si="286"/>
        <v>26318.38</v>
      </c>
      <c r="L1443" s="35">
        <f t="shared" si="287"/>
        <v>26318.38</v>
      </c>
      <c r="N1443" s="37">
        <v>58.03</v>
      </c>
      <c r="O1443" s="37">
        <v>6.01</v>
      </c>
    </row>
    <row r="1444" spans="1:15" x14ac:dyDescent="0.25">
      <c r="A1444" s="26" t="s">
        <v>2006</v>
      </c>
      <c r="B1444" s="27" t="s">
        <v>31</v>
      </c>
      <c r="C1444" s="28">
        <v>70542</v>
      </c>
      <c r="D1444" s="29" t="s">
        <v>2007</v>
      </c>
      <c r="E1444" s="30" t="s">
        <v>50</v>
      </c>
      <c r="F1444" s="32">
        <v>6</v>
      </c>
      <c r="G1444" s="32">
        <v>1</v>
      </c>
      <c r="H1444" s="33">
        <v>6</v>
      </c>
      <c r="I1444" s="34">
        <f t="shared" si="285"/>
        <v>16.98</v>
      </c>
      <c r="J1444" s="34">
        <f t="shared" si="285"/>
        <v>2.34</v>
      </c>
      <c r="K1444" s="34">
        <f t="shared" si="286"/>
        <v>115.92</v>
      </c>
      <c r="L1444" s="35">
        <f t="shared" si="287"/>
        <v>115.92</v>
      </c>
      <c r="N1444" s="37">
        <v>21.77</v>
      </c>
      <c r="O1444" s="37">
        <v>3.01</v>
      </c>
    </row>
    <row r="1445" spans="1:15" x14ac:dyDescent="0.25">
      <c r="A1445" s="26" t="s">
        <v>2008</v>
      </c>
      <c r="B1445" s="27" t="s">
        <v>31</v>
      </c>
      <c r="C1445" s="28">
        <v>70543</v>
      </c>
      <c r="D1445" s="29" t="s">
        <v>2009</v>
      </c>
      <c r="E1445" s="30" t="s">
        <v>50</v>
      </c>
      <c r="F1445" s="32">
        <v>3</v>
      </c>
      <c r="G1445" s="32">
        <v>1</v>
      </c>
      <c r="H1445" s="33">
        <v>3</v>
      </c>
      <c r="I1445" s="34">
        <f t="shared" si="285"/>
        <v>24.58</v>
      </c>
      <c r="J1445" s="34">
        <f t="shared" si="285"/>
        <v>4.41</v>
      </c>
      <c r="K1445" s="34">
        <f t="shared" si="286"/>
        <v>86.97</v>
      </c>
      <c r="L1445" s="35">
        <f t="shared" si="287"/>
        <v>86.97</v>
      </c>
      <c r="N1445" s="37">
        <v>31.52</v>
      </c>
      <c r="O1445" s="37">
        <v>5.66</v>
      </c>
    </row>
    <row r="1446" spans="1:15" x14ac:dyDescent="0.25">
      <c r="A1446" s="26" t="s">
        <v>2010</v>
      </c>
      <c r="B1446" s="27" t="s">
        <v>227</v>
      </c>
      <c r="C1446" s="56" t="s">
        <v>2011</v>
      </c>
      <c r="D1446" s="29" t="s">
        <v>2012</v>
      </c>
      <c r="E1446" s="30" t="s">
        <v>27</v>
      </c>
      <c r="F1446" s="32">
        <v>3</v>
      </c>
      <c r="G1446" s="32">
        <v>1</v>
      </c>
      <c r="H1446" s="33">
        <v>3</v>
      </c>
      <c r="I1446" s="34">
        <f t="shared" si="285"/>
        <v>14.15</v>
      </c>
      <c r="J1446" s="34">
        <f t="shared" si="285"/>
        <v>0.91</v>
      </c>
      <c r="K1446" s="34">
        <f t="shared" si="286"/>
        <v>45.18</v>
      </c>
      <c r="L1446" s="35">
        <f t="shared" si="287"/>
        <v>45.18</v>
      </c>
      <c r="N1446" s="37">
        <v>18.149999999999999</v>
      </c>
      <c r="O1446" s="37">
        <v>1.17</v>
      </c>
    </row>
    <row r="1447" spans="1:15" x14ac:dyDescent="0.25">
      <c r="A1447" s="26" t="s">
        <v>2013</v>
      </c>
      <c r="B1447" s="27" t="s">
        <v>227</v>
      </c>
      <c r="C1447" s="56" t="s">
        <v>2014</v>
      </c>
      <c r="D1447" s="29" t="s">
        <v>2015</v>
      </c>
      <c r="E1447" s="30" t="s">
        <v>27</v>
      </c>
      <c r="F1447" s="32">
        <v>3</v>
      </c>
      <c r="G1447" s="32">
        <v>1</v>
      </c>
      <c r="H1447" s="33">
        <v>3</v>
      </c>
      <c r="I1447" s="34">
        <f t="shared" si="285"/>
        <v>13.26</v>
      </c>
      <c r="J1447" s="34">
        <f t="shared" si="285"/>
        <v>0.91</v>
      </c>
      <c r="K1447" s="34">
        <f t="shared" si="286"/>
        <v>42.51</v>
      </c>
      <c r="L1447" s="35">
        <f t="shared" si="287"/>
        <v>42.51</v>
      </c>
      <c r="N1447" s="37">
        <v>17</v>
      </c>
      <c r="O1447" s="37">
        <v>1.17</v>
      </c>
    </row>
    <row r="1448" spans="1:15" x14ac:dyDescent="0.25">
      <c r="A1448" s="26" t="s">
        <v>2016</v>
      </c>
      <c r="B1448" s="27" t="s">
        <v>31</v>
      </c>
      <c r="C1448" s="28">
        <v>70791</v>
      </c>
      <c r="D1448" s="29" t="s">
        <v>2017</v>
      </c>
      <c r="E1448" s="30" t="s">
        <v>27</v>
      </c>
      <c r="F1448" s="32">
        <v>3</v>
      </c>
      <c r="G1448" s="32">
        <v>1</v>
      </c>
      <c r="H1448" s="33">
        <v>3</v>
      </c>
      <c r="I1448" s="34">
        <f t="shared" si="285"/>
        <v>349.49</v>
      </c>
      <c r="J1448" s="34">
        <f t="shared" si="285"/>
        <v>41.34</v>
      </c>
      <c r="K1448" s="34">
        <f t="shared" si="286"/>
        <v>1172.49</v>
      </c>
      <c r="L1448" s="35">
        <f t="shared" si="287"/>
        <v>1172.49</v>
      </c>
      <c r="N1448" s="37">
        <v>448.07</v>
      </c>
      <c r="O1448" s="37">
        <v>53.01</v>
      </c>
    </row>
    <row r="1449" spans="1:15" x14ac:dyDescent="0.25">
      <c r="A1449" s="26" t="s">
        <v>2018</v>
      </c>
      <c r="B1449" s="27" t="s">
        <v>31</v>
      </c>
      <c r="C1449" s="28">
        <v>70922</v>
      </c>
      <c r="D1449" s="29" t="s">
        <v>2019</v>
      </c>
      <c r="E1449" s="30" t="s">
        <v>27</v>
      </c>
      <c r="F1449" s="32">
        <v>1</v>
      </c>
      <c r="G1449" s="32">
        <v>1</v>
      </c>
      <c r="H1449" s="33">
        <v>1</v>
      </c>
      <c r="I1449" s="34">
        <f t="shared" si="285"/>
        <v>42.12</v>
      </c>
      <c r="J1449" s="34">
        <f t="shared" si="285"/>
        <v>5.51</v>
      </c>
      <c r="K1449" s="34">
        <f t="shared" si="286"/>
        <v>47.63</v>
      </c>
      <c r="L1449" s="35">
        <f t="shared" si="287"/>
        <v>47.63</v>
      </c>
      <c r="N1449" s="37">
        <v>54</v>
      </c>
      <c r="O1449" s="37">
        <v>7.07</v>
      </c>
    </row>
    <row r="1450" spans="1:15" x14ac:dyDescent="0.25">
      <c r="A1450" s="26" t="s">
        <v>2020</v>
      </c>
      <c r="B1450" s="27" t="s">
        <v>227</v>
      </c>
      <c r="C1450" s="56" t="s">
        <v>2021</v>
      </c>
      <c r="D1450" s="29" t="s">
        <v>2022</v>
      </c>
      <c r="E1450" s="30" t="s">
        <v>27</v>
      </c>
      <c r="F1450" s="32">
        <v>2</v>
      </c>
      <c r="G1450" s="32">
        <v>1</v>
      </c>
      <c r="H1450" s="33">
        <v>2</v>
      </c>
      <c r="I1450" s="34">
        <f t="shared" si="285"/>
        <v>19.809999999999999</v>
      </c>
      <c r="J1450" s="34">
        <f t="shared" si="285"/>
        <v>5.51</v>
      </c>
      <c r="K1450" s="34">
        <f t="shared" si="286"/>
        <v>50.64</v>
      </c>
      <c r="L1450" s="35">
        <f t="shared" si="287"/>
        <v>50.64</v>
      </c>
      <c r="N1450" s="37">
        <v>25.4</v>
      </c>
      <c r="O1450" s="37">
        <v>7.07</v>
      </c>
    </row>
    <row r="1451" spans="1:15" x14ac:dyDescent="0.25">
      <c r="A1451" s="26" t="s">
        <v>2023</v>
      </c>
      <c r="B1451" s="27" t="s">
        <v>227</v>
      </c>
      <c r="C1451" s="56" t="s">
        <v>2024</v>
      </c>
      <c r="D1451" s="29" t="s">
        <v>2025</v>
      </c>
      <c r="E1451" s="30" t="s">
        <v>27</v>
      </c>
      <c r="F1451" s="32">
        <v>1</v>
      </c>
      <c r="G1451" s="32">
        <v>1</v>
      </c>
      <c r="H1451" s="33">
        <v>1</v>
      </c>
      <c r="I1451" s="34">
        <f t="shared" si="285"/>
        <v>9.36</v>
      </c>
      <c r="J1451" s="34">
        <f t="shared" si="285"/>
        <v>5.51</v>
      </c>
      <c r="K1451" s="34">
        <f t="shared" si="286"/>
        <v>14.87</v>
      </c>
      <c r="L1451" s="35">
        <f t="shared" si="287"/>
        <v>14.87</v>
      </c>
      <c r="N1451" s="37">
        <v>12.01</v>
      </c>
      <c r="O1451" s="37">
        <v>7.07</v>
      </c>
    </row>
    <row r="1452" spans="1:15" x14ac:dyDescent="0.25">
      <c r="A1452" s="26" t="s">
        <v>2026</v>
      </c>
      <c r="B1452" s="27" t="s">
        <v>31</v>
      </c>
      <c r="C1452" s="28">
        <v>71016</v>
      </c>
      <c r="D1452" s="29" t="s">
        <v>2027</v>
      </c>
      <c r="E1452" s="30" t="s">
        <v>27</v>
      </c>
      <c r="F1452" s="32">
        <v>16</v>
      </c>
      <c r="G1452" s="32">
        <v>1</v>
      </c>
      <c r="H1452" s="33">
        <v>16</v>
      </c>
      <c r="I1452" s="34">
        <f t="shared" si="285"/>
        <v>5.74</v>
      </c>
      <c r="J1452" s="34">
        <f t="shared" si="285"/>
        <v>11.02</v>
      </c>
      <c r="K1452" s="34">
        <f t="shared" si="286"/>
        <v>268.16000000000003</v>
      </c>
      <c r="L1452" s="35">
        <f t="shared" si="287"/>
        <v>268.16000000000003</v>
      </c>
      <c r="N1452" s="37">
        <v>7.36</v>
      </c>
      <c r="O1452" s="37">
        <v>14.14</v>
      </c>
    </row>
    <row r="1453" spans="1:15" ht="25.5" x14ac:dyDescent="0.25">
      <c r="A1453" s="26" t="s">
        <v>2028</v>
      </c>
      <c r="B1453" s="27" t="s">
        <v>129</v>
      </c>
      <c r="C1453" s="28">
        <v>96977</v>
      </c>
      <c r="D1453" s="29" t="s">
        <v>2029</v>
      </c>
      <c r="E1453" s="30" t="s">
        <v>50</v>
      </c>
      <c r="F1453" s="32">
        <v>30</v>
      </c>
      <c r="G1453" s="32">
        <v>1</v>
      </c>
      <c r="H1453" s="33">
        <v>30</v>
      </c>
      <c r="I1453" s="34">
        <f t="shared" si="285"/>
        <v>43</v>
      </c>
      <c r="J1453" s="34">
        <f t="shared" si="285"/>
        <v>0.91</v>
      </c>
      <c r="K1453" s="34">
        <f t="shared" si="286"/>
        <v>1317.3</v>
      </c>
      <c r="L1453" s="35">
        <f t="shared" si="287"/>
        <v>1317.3</v>
      </c>
      <c r="N1453" s="37">
        <v>55.13</v>
      </c>
      <c r="O1453" s="37">
        <v>1.17</v>
      </c>
    </row>
    <row r="1454" spans="1:15" ht="25.5" x14ac:dyDescent="0.25">
      <c r="A1454" s="26" t="s">
        <v>2030</v>
      </c>
      <c r="B1454" s="27" t="s">
        <v>129</v>
      </c>
      <c r="C1454" s="28">
        <v>96974</v>
      </c>
      <c r="D1454" s="29" t="s">
        <v>2031</v>
      </c>
      <c r="E1454" s="30" t="s">
        <v>50</v>
      </c>
      <c r="F1454" s="32">
        <v>15</v>
      </c>
      <c r="G1454" s="32">
        <v>1</v>
      </c>
      <c r="H1454" s="33">
        <v>15</v>
      </c>
      <c r="I1454" s="34">
        <f t="shared" si="285"/>
        <v>48.33</v>
      </c>
      <c r="J1454" s="34">
        <f t="shared" si="285"/>
        <v>13.34</v>
      </c>
      <c r="K1454" s="34">
        <f t="shared" si="286"/>
        <v>925.05</v>
      </c>
      <c r="L1454" s="35">
        <f t="shared" si="287"/>
        <v>925.05</v>
      </c>
      <c r="N1454" s="37">
        <v>61.97</v>
      </c>
      <c r="O1454" s="37">
        <v>17.11</v>
      </c>
    </row>
    <row r="1455" spans="1:15" x14ac:dyDescent="0.25">
      <c r="A1455" s="26" t="s">
        <v>2032</v>
      </c>
      <c r="B1455" s="27" t="s">
        <v>227</v>
      </c>
      <c r="C1455" s="56" t="s">
        <v>2033</v>
      </c>
      <c r="D1455" s="29" t="s">
        <v>2034</v>
      </c>
      <c r="E1455" s="30" t="s">
        <v>27</v>
      </c>
      <c r="F1455" s="32">
        <v>4</v>
      </c>
      <c r="G1455" s="32">
        <v>1</v>
      </c>
      <c r="H1455" s="33">
        <v>4</v>
      </c>
      <c r="I1455" s="34">
        <f t="shared" si="285"/>
        <v>221.34</v>
      </c>
      <c r="J1455" s="34">
        <f t="shared" si="285"/>
        <v>12.68</v>
      </c>
      <c r="K1455" s="34">
        <f t="shared" si="286"/>
        <v>936.08</v>
      </c>
      <c r="L1455" s="35">
        <f t="shared" si="287"/>
        <v>936.08</v>
      </c>
      <c r="N1455" s="37">
        <v>283.77999999999997</v>
      </c>
      <c r="O1455" s="37">
        <v>16.260000000000002</v>
      </c>
    </row>
    <row r="1456" spans="1:15" ht="25.5" x14ac:dyDescent="0.25">
      <c r="A1456" s="38" t="s">
        <v>2035</v>
      </c>
      <c r="B1456" s="39" t="s">
        <v>129</v>
      </c>
      <c r="C1456" s="40">
        <v>91893</v>
      </c>
      <c r="D1456" s="29" t="s">
        <v>1917</v>
      </c>
      <c r="E1456" s="41" t="s">
        <v>27</v>
      </c>
      <c r="F1456" s="43">
        <v>1</v>
      </c>
      <c r="G1456" s="43">
        <v>1</v>
      </c>
      <c r="H1456" s="44">
        <v>1</v>
      </c>
      <c r="I1456" s="34">
        <f t="shared" si="285"/>
        <v>4.1100000000000003</v>
      </c>
      <c r="J1456" s="34">
        <f t="shared" si="285"/>
        <v>6.65</v>
      </c>
      <c r="K1456" s="34">
        <f t="shared" si="286"/>
        <v>10.76</v>
      </c>
      <c r="L1456" s="35">
        <f t="shared" si="287"/>
        <v>10.76</v>
      </c>
      <c r="N1456" s="45">
        <v>5.27</v>
      </c>
      <c r="O1456" s="45">
        <v>8.5299999999999994</v>
      </c>
    </row>
    <row r="1457" spans="1:15" x14ac:dyDescent="0.25">
      <c r="A1457" s="26" t="s">
        <v>2036</v>
      </c>
      <c r="B1457" s="27" t="s">
        <v>31</v>
      </c>
      <c r="C1457" s="28">
        <v>71216</v>
      </c>
      <c r="D1457" s="29" t="s">
        <v>1884</v>
      </c>
      <c r="E1457" s="30" t="s">
        <v>50</v>
      </c>
      <c r="F1457" s="32">
        <v>132</v>
      </c>
      <c r="G1457" s="32">
        <v>1</v>
      </c>
      <c r="H1457" s="33">
        <v>132</v>
      </c>
      <c r="I1457" s="34">
        <f t="shared" si="285"/>
        <v>62.56</v>
      </c>
      <c r="J1457" s="34">
        <f t="shared" si="285"/>
        <v>38.590000000000003</v>
      </c>
      <c r="K1457" s="34">
        <f t="shared" si="286"/>
        <v>13351.8</v>
      </c>
      <c r="L1457" s="35">
        <f t="shared" si="287"/>
        <v>13351.8</v>
      </c>
      <c r="N1457" s="37">
        <v>80.209999999999994</v>
      </c>
      <c r="O1457" s="37">
        <v>49.48</v>
      </c>
    </row>
    <row r="1458" spans="1:15" ht="25.5" x14ac:dyDescent="0.25">
      <c r="A1458" s="38" t="s">
        <v>2037</v>
      </c>
      <c r="B1458" s="39" t="s">
        <v>129</v>
      </c>
      <c r="C1458" s="40">
        <v>97668</v>
      </c>
      <c r="D1458" s="29" t="s">
        <v>2038</v>
      </c>
      <c r="E1458" s="41" t="s">
        <v>50</v>
      </c>
      <c r="F1458" s="43">
        <v>15</v>
      </c>
      <c r="G1458" s="43">
        <v>1</v>
      </c>
      <c r="H1458" s="44">
        <v>15</v>
      </c>
      <c r="I1458" s="34">
        <f t="shared" si="285"/>
        <v>5.94</v>
      </c>
      <c r="J1458" s="34">
        <f t="shared" si="285"/>
        <v>2.6</v>
      </c>
      <c r="K1458" s="34">
        <f t="shared" si="286"/>
        <v>128.1</v>
      </c>
      <c r="L1458" s="35">
        <f t="shared" si="287"/>
        <v>128.1</v>
      </c>
      <c r="N1458" s="45">
        <v>7.62</v>
      </c>
      <c r="O1458" s="45">
        <v>3.34</v>
      </c>
    </row>
    <row r="1459" spans="1:15" x14ac:dyDescent="0.25">
      <c r="A1459" s="26" t="s">
        <v>2039</v>
      </c>
      <c r="B1459" s="27" t="s">
        <v>31</v>
      </c>
      <c r="C1459" s="28">
        <v>71202</v>
      </c>
      <c r="D1459" s="29" t="s">
        <v>2040</v>
      </c>
      <c r="E1459" s="30" t="s">
        <v>50</v>
      </c>
      <c r="F1459" s="32">
        <v>67</v>
      </c>
      <c r="G1459" s="32">
        <v>1</v>
      </c>
      <c r="H1459" s="33">
        <v>67</v>
      </c>
      <c r="I1459" s="34">
        <f t="shared" si="285"/>
        <v>5.63</v>
      </c>
      <c r="J1459" s="34">
        <f t="shared" si="285"/>
        <v>5.51</v>
      </c>
      <c r="K1459" s="34">
        <f t="shared" si="286"/>
        <v>746.38</v>
      </c>
      <c r="L1459" s="35">
        <f t="shared" si="287"/>
        <v>746.38</v>
      </c>
      <c r="N1459" s="37">
        <v>7.22</v>
      </c>
      <c r="O1459" s="37">
        <v>7.07</v>
      </c>
    </row>
    <row r="1460" spans="1:15" x14ac:dyDescent="0.25">
      <c r="A1460" s="26" t="s">
        <v>2041</v>
      </c>
      <c r="B1460" s="27" t="s">
        <v>31</v>
      </c>
      <c r="C1460" s="28">
        <v>71268</v>
      </c>
      <c r="D1460" s="29" t="s">
        <v>2042</v>
      </c>
      <c r="E1460" s="30" t="s">
        <v>27</v>
      </c>
      <c r="F1460" s="32">
        <v>3</v>
      </c>
      <c r="G1460" s="32">
        <v>1</v>
      </c>
      <c r="H1460" s="33">
        <v>3</v>
      </c>
      <c r="I1460" s="34">
        <f t="shared" si="285"/>
        <v>9.77</v>
      </c>
      <c r="J1460" s="34">
        <f t="shared" si="285"/>
        <v>6.89</v>
      </c>
      <c r="K1460" s="34">
        <f t="shared" si="286"/>
        <v>49.98</v>
      </c>
      <c r="L1460" s="35">
        <f t="shared" si="287"/>
        <v>49.98</v>
      </c>
      <c r="N1460" s="37">
        <v>12.53</v>
      </c>
      <c r="O1460" s="37">
        <v>8.84</v>
      </c>
    </row>
    <row r="1461" spans="1:15" x14ac:dyDescent="0.25">
      <c r="A1461" s="26" t="s">
        <v>2043</v>
      </c>
      <c r="B1461" s="27" t="s">
        <v>227</v>
      </c>
      <c r="C1461" s="56" t="s">
        <v>2044</v>
      </c>
      <c r="D1461" s="29" t="s">
        <v>2045</v>
      </c>
      <c r="E1461" s="30" t="s">
        <v>50</v>
      </c>
      <c r="F1461" s="32">
        <v>4</v>
      </c>
      <c r="G1461" s="32">
        <v>1</v>
      </c>
      <c r="H1461" s="33">
        <v>4</v>
      </c>
      <c r="I1461" s="34">
        <f t="shared" si="285"/>
        <v>3.44</v>
      </c>
      <c r="J1461" s="34">
        <f t="shared" si="285"/>
        <v>5.51</v>
      </c>
      <c r="K1461" s="34">
        <f t="shared" si="286"/>
        <v>35.799999999999997</v>
      </c>
      <c r="L1461" s="35">
        <f t="shared" si="287"/>
        <v>35.799999999999997</v>
      </c>
      <c r="N1461" s="37">
        <v>4.42</v>
      </c>
      <c r="O1461" s="37">
        <v>7.07</v>
      </c>
    </row>
    <row r="1462" spans="1:15" x14ac:dyDescent="0.25">
      <c r="A1462" s="26" t="s">
        <v>2046</v>
      </c>
      <c r="B1462" s="27" t="s">
        <v>31</v>
      </c>
      <c r="C1462" s="28">
        <v>71365</v>
      </c>
      <c r="D1462" s="29" t="s">
        <v>2047</v>
      </c>
      <c r="E1462" s="30" t="s">
        <v>27</v>
      </c>
      <c r="F1462" s="32">
        <v>3</v>
      </c>
      <c r="G1462" s="32">
        <v>1</v>
      </c>
      <c r="H1462" s="33">
        <v>3</v>
      </c>
      <c r="I1462" s="34">
        <f t="shared" si="285"/>
        <v>29.6</v>
      </c>
      <c r="J1462" s="34">
        <f t="shared" si="285"/>
        <v>11.02</v>
      </c>
      <c r="K1462" s="34">
        <f t="shared" si="286"/>
        <v>121.86</v>
      </c>
      <c r="L1462" s="35">
        <f t="shared" si="287"/>
        <v>121.86</v>
      </c>
      <c r="N1462" s="37">
        <v>37.96</v>
      </c>
      <c r="O1462" s="37">
        <v>14.14</v>
      </c>
    </row>
    <row r="1463" spans="1:15" x14ac:dyDescent="0.25">
      <c r="A1463" s="26" t="s">
        <v>2048</v>
      </c>
      <c r="B1463" s="27" t="s">
        <v>129</v>
      </c>
      <c r="C1463" s="28">
        <v>96985</v>
      </c>
      <c r="D1463" s="29" t="s">
        <v>2049</v>
      </c>
      <c r="E1463" s="30" t="s">
        <v>27</v>
      </c>
      <c r="F1463" s="32">
        <v>8</v>
      </c>
      <c r="G1463" s="32">
        <v>1</v>
      </c>
      <c r="H1463" s="33">
        <v>8</v>
      </c>
      <c r="I1463" s="34">
        <f t="shared" si="285"/>
        <v>48.3</v>
      </c>
      <c r="J1463" s="34">
        <f t="shared" si="285"/>
        <v>6.99</v>
      </c>
      <c r="K1463" s="34">
        <f t="shared" si="286"/>
        <v>442.32</v>
      </c>
      <c r="L1463" s="35">
        <f t="shared" si="287"/>
        <v>442.32</v>
      </c>
      <c r="N1463" s="37">
        <v>61.93</v>
      </c>
      <c r="O1463" s="37">
        <v>8.9700000000000006</v>
      </c>
    </row>
    <row r="1464" spans="1:15" x14ac:dyDescent="0.25">
      <c r="A1464" s="26" t="s">
        <v>2050</v>
      </c>
      <c r="B1464" s="27" t="s">
        <v>227</v>
      </c>
      <c r="C1464" s="56" t="s">
        <v>2051</v>
      </c>
      <c r="D1464" s="29" t="s">
        <v>2052</v>
      </c>
      <c r="E1464" s="30" t="s">
        <v>50</v>
      </c>
      <c r="F1464" s="32">
        <v>3</v>
      </c>
      <c r="G1464" s="32">
        <v>1</v>
      </c>
      <c r="H1464" s="33">
        <v>3</v>
      </c>
      <c r="I1464" s="34">
        <f t="shared" si="285"/>
        <v>9.18</v>
      </c>
      <c r="J1464" s="34">
        <f t="shared" si="285"/>
        <v>11.02</v>
      </c>
      <c r="K1464" s="34">
        <f t="shared" si="286"/>
        <v>60.6</v>
      </c>
      <c r="L1464" s="35">
        <f t="shared" si="287"/>
        <v>60.6</v>
      </c>
      <c r="N1464" s="37">
        <v>11.77</v>
      </c>
      <c r="O1464" s="37">
        <v>14.14</v>
      </c>
    </row>
    <row r="1465" spans="1:15" x14ac:dyDescent="0.25">
      <c r="A1465" s="26" t="s">
        <v>2053</v>
      </c>
      <c r="B1465" s="27" t="s">
        <v>31</v>
      </c>
      <c r="C1465" s="28">
        <v>71476</v>
      </c>
      <c r="D1465" s="29" t="s">
        <v>2054</v>
      </c>
      <c r="E1465" s="30" t="s">
        <v>27</v>
      </c>
      <c r="F1465" s="32">
        <v>3</v>
      </c>
      <c r="G1465" s="32">
        <v>1</v>
      </c>
      <c r="H1465" s="33">
        <v>3</v>
      </c>
      <c r="I1465" s="34">
        <f t="shared" si="285"/>
        <v>67.11</v>
      </c>
      <c r="J1465" s="34">
        <f t="shared" si="285"/>
        <v>5.51</v>
      </c>
      <c r="K1465" s="34">
        <f t="shared" si="286"/>
        <v>217.86</v>
      </c>
      <c r="L1465" s="35">
        <f t="shared" si="287"/>
        <v>217.86</v>
      </c>
      <c r="N1465" s="37">
        <v>86.04</v>
      </c>
      <c r="O1465" s="37">
        <v>7.07</v>
      </c>
    </row>
    <row r="1466" spans="1:15" ht="25.5" x14ac:dyDescent="0.25">
      <c r="A1466" s="26" t="s">
        <v>2055</v>
      </c>
      <c r="B1466" s="27" t="s">
        <v>227</v>
      </c>
      <c r="C1466" s="56" t="s">
        <v>2056</v>
      </c>
      <c r="D1466" s="29" t="s">
        <v>2057</v>
      </c>
      <c r="E1466" s="30" t="s">
        <v>27</v>
      </c>
      <c r="F1466" s="32">
        <v>9</v>
      </c>
      <c r="G1466" s="32">
        <v>1</v>
      </c>
      <c r="H1466" s="33">
        <v>9</v>
      </c>
      <c r="I1466" s="34">
        <f t="shared" si="285"/>
        <v>62.19</v>
      </c>
      <c r="J1466" s="34">
        <f t="shared" si="285"/>
        <v>5.51</v>
      </c>
      <c r="K1466" s="34">
        <f t="shared" si="286"/>
        <v>609.29999999999995</v>
      </c>
      <c r="L1466" s="35">
        <f t="shared" si="287"/>
        <v>609.29999999999995</v>
      </c>
      <c r="N1466" s="37">
        <v>79.739999999999995</v>
      </c>
      <c r="O1466" s="37">
        <v>7.07</v>
      </c>
    </row>
    <row r="1467" spans="1:15" x14ac:dyDescent="0.25">
      <c r="A1467" s="26" t="s">
        <v>2058</v>
      </c>
      <c r="B1467" s="27" t="s">
        <v>31</v>
      </c>
      <c r="C1467" s="28">
        <v>71510</v>
      </c>
      <c r="D1467" s="29" t="s">
        <v>2059</v>
      </c>
      <c r="E1467" s="30" t="s">
        <v>27</v>
      </c>
      <c r="F1467" s="32">
        <v>9</v>
      </c>
      <c r="G1467" s="32">
        <v>1</v>
      </c>
      <c r="H1467" s="33">
        <v>9</v>
      </c>
      <c r="I1467" s="34">
        <f t="shared" si="285"/>
        <v>4.68</v>
      </c>
      <c r="J1467" s="34">
        <f t="shared" si="285"/>
        <v>5.51</v>
      </c>
      <c r="K1467" s="34">
        <f t="shared" si="286"/>
        <v>91.71</v>
      </c>
      <c r="L1467" s="35">
        <f t="shared" si="287"/>
        <v>91.71</v>
      </c>
      <c r="N1467" s="37">
        <v>6</v>
      </c>
      <c r="O1467" s="37">
        <v>7.07</v>
      </c>
    </row>
    <row r="1468" spans="1:15" x14ac:dyDescent="0.25">
      <c r="A1468" s="26" t="s">
        <v>2060</v>
      </c>
      <c r="B1468" s="27" t="s">
        <v>227</v>
      </c>
      <c r="C1468" s="56" t="s">
        <v>2061</v>
      </c>
      <c r="D1468" s="29" t="s">
        <v>2062</v>
      </c>
      <c r="E1468" s="30" t="s">
        <v>27</v>
      </c>
      <c r="F1468" s="32">
        <v>2</v>
      </c>
      <c r="G1468" s="32">
        <v>1</v>
      </c>
      <c r="H1468" s="33">
        <v>2</v>
      </c>
      <c r="I1468" s="34">
        <f t="shared" si="285"/>
        <v>36.549999999999997</v>
      </c>
      <c r="J1468" s="34">
        <f t="shared" si="285"/>
        <v>4.13</v>
      </c>
      <c r="K1468" s="34">
        <f t="shared" si="286"/>
        <v>81.36</v>
      </c>
      <c r="L1468" s="35">
        <f t="shared" si="287"/>
        <v>81.36</v>
      </c>
      <c r="N1468" s="37">
        <v>46.86</v>
      </c>
      <c r="O1468" s="37">
        <v>5.3</v>
      </c>
    </row>
    <row r="1469" spans="1:15" x14ac:dyDescent="0.25">
      <c r="A1469" s="26" t="s">
        <v>2063</v>
      </c>
      <c r="B1469" s="27" t="s">
        <v>227</v>
      </c>
      <c r="C1469" s="56" t="s">
        <v>2064</v>
      </c>
      <c r="D1469" s="29" t="s">
        <v>2065</v>
      </c>
      <c r="E1469" s="30" t="s">
        <v>27</v>
      </c>
      <c r="F1469" s="32">
        <v>4</v>
      </c>
      <c r="G1469" s="32">
        <v>1</v>
      </c>
      <c r="H1469" s="33">
        <v>4</v>
      </c>
      <c r="I1469" s="34">
        <f t="shared" si="285"/>
        <v>49.98</v>
      </c>
      <c r="J1469" s="34">
        <f t="shared" si="285"/>
        <v>4.13</v>
      </c>
      <c r="K1469" s="34">
        <f t="shared" si="286"/>
        <v>216.44</v>
      </c>
      <c r="L1469" s="35">
        <f t="shared" si="287"/>
        <v>216.44</v>
      </c>
      <c r="N1469" s="37">
        <v>64.08</v>
      </c>
      <c r="O1469" s="37">
        <v>5.3</v>
      </c>
    </row>
    <row r="1470" spans="1:15" x14ac:dyDescent="0.25">
      <c r="A1470" s="26" t="s">
        <v>2066</v>
      </c>
      <c r="B1470" s="27" t="s">
        <v>31</v>
      </c>
      <c r="C1470" s="28">
        <v>71795</v>
      </c>
      <c r="D1470" s="29" t="s">
        <v>2067</v>
      </c>
      <c r="E1470" s="30" t="s">
        <v>27</v>
      </c>
      <c r="F1470" s="32">
        <v>3</v>
      </c>
      <c r="G1470" s="32">
        <v>1</v>
      </c>
      <c r="H1470" s="33">
        <v>3</v>
      </c>
      <c r="I1470" s="34">
        <f t="shared" si="285"/>
        <v>9.2100000000000009</v>
      </c>
      <c r="J1470" s="34">
        <f t="shared" si="285"/>
        <v>8.26</v>
      </c>
      <c r="K1470" s="34">
        <f t="shared" si="286"/>
        <v>52.41</v>
      </c>
      <c r="L1470" s="35">
        <f t="shared" si="287"/>
        <v>52.41</v>
      </c>
      <c r="N1470" s="37">
        <v>11.82</v>
      </c>
      <c r="O1470" s="37">
        <v>10.6</v>
      </c>
    </row>
    <row r="1471" spans="1:15" ht="25.5" x14ac:dyDescent="0.25">
      <c r="A1471" s="26" t="s">
        <v>2068</v>
      </c>
      <c r="B1471" s="27" t="s">
        <v>31</v>
      </c>
      <c r="C1471" s="28">
        <v>71833</v>
      </c>
      <c r="D1471" s="29" t="s">
        <v>2069</v>
      </c>
      <c r="E1471" s="30" t="s">
        <v>27</v>
      </c>
      <c r="F1471" s="32">
        <v>6</v>
      </c>
      <c r="G1471" s="32">
        <v>1</v>
      </c>
      <c r="H1471" s="33">
        <v>6</v>
      </c>
      <c r="I1471" s="34">
        <f t="shared" si="285"/>
        <v>150.04</v>
      </c>
      <c r="J1471" s="34">
        <f t="shared" si="285"/>
        <v>41.34</v>
      </c>
      <c r="K1471" s="34">
        <f t="shared" si="286"/>
        <v>1148.28</v>
      </c>
      <c r="L1471" s="35">
        <f t="shared" si="287"/>
        <v>1148.28</v>
      </c>
      <c r="N1471" s="37">
        <v>192.37</v>
      </c>
      <c r="O1471" s="37">
        <v>53.01</v>
      </c>
    </row>
    <row r="1472" spans="1:15" x14ac:dyDescent="0.25">
      <c r="A1472" s="26" t="s">
        <v>2070</v>
      </c>
      <c r="B1472" s="27" t="s">
        <v>31</v>
      </c>
      <c r="C1472" s="28">
        <v>71841</v>
      </c>
      <c r="D1472" s="29" t="s">
        <v>2071</v>
      </c>
      <c r="E1472" s="30" t="s">
        <v>27</v>
      </c>
      <c r="F1472" s="32">
        <v>15</v>
      </c>
      <c r="G1472" s="32">
        <v>1</v>
      </c>
      <c r="H1472" s="33">
        <v>15</v>
      </c>
      <c r="I1472" s="34">
        <f t="shared" si="285"/>
        <v>8.11</v>
      </c>
      <c r="J1472" s="34">
        <f t="shared" si="285"/>
        <v>0.18</v>
      </c>
      <c r="K1472" s="34">
        <f t="shared" si="286"/>
        <v>124.35</v>
      </c>
      <c r="L1472" s="35">
        <f t="shared" si="287"/>
        <v>124.35</v>
      </c>
      <c r="N1472" s="37">
        <v>10.4</v>
      </c>
      <c r="O1472" s="37">
        <v>0.24</v>
      </c>
    </row>
    <row r="1473" spans="1:15" x14ac:dyDescent="0.25">
      <c r="A1473" s="26" t="s">
        <v>2072</v>
      </c>
      <c r="B1473" s="27" t="s">
        <v>227</v>
      </c>
      <c r="C1473" s="56" t="s">
        <v>2073</v>
      </c>
      <c r="D1473" s="29" t="s">
        <v>2074</v>
      </c>
      <c r="E1473" s="30" t="s">
        <v>27</v>
      </c>
      <c r="F1473" s="32">
        <v>33</v>
      </c>
      <c r="G1473" s="32">
        <v>1</v>
      </c>
      <c r="H1473" s="33">
        <v>33</v>
      </c>
      <c r="I1473" s="34">
        <f t="shared" si="285"/>
        <v>0.18</v>
      </c>
      <c r="J1473" s="34">
        <f t="shared" si="285"/>
        <v>0.1</v>
      </c>
      <c r="K1473" s="34">
        <f t="shared" si="286"/>
        <v>9.24</v>
      </c>
      <c r="L1473" s="35">
        <f t="shared" si="287"/>
        <v>9.24</v>
      </c>
      <c r="N1473" s="37">
        <v>0.24</v>
      </c>
      <c r="O1473" s="37">
        <v>0.13</v>
      </c>
    </row>
    <row r="1474" spans="1:15" ht="25.5" x14ac:dyDescent="0.25">
      <c r="A1474" s="26" t="s">
        <v>2075</v>
      </c>
      <c r="B1474" s="27" t="s">
        <v>227</v>
      </c>
      <c r="C1474" s="56" t="s">
        <v>2076</v>
      </c>
      <c r="D1474" s="29" t="s">
        <v>2077</v>
      </c>
      <c r="E1474" s="30" t="s">
        <v>50</v>
      </c>
      <c r="F1474" s="32">
        <v>1.8</v>
      </c>
      <c r="G1474" s="32">
        <v>1</v>
      </c>
      <c r="H1474" s="33">
        <v>1.8</v>
      </c>
      <c r="I1474" s="34">
        <f t="shared" si="285"/>
        <v>405.61</v>
      </c>
      <c r="J1474" s="34">
        <f t="shared" si="285"/>
        <v>438.82</v>
      </c>
      <c r="K1474" s="34">
        <f t="shared" si="286"/>
        <v>1519.97</v>
      </c>
      <c r="L1474" s="35">
        <f t="shared" si="287"/>
        <v>1519.97</v>
      </c>
      <c r="N1474" s="37">
        <v>520.02</v>
      </c>
      <c r="O1474" s="37">
        <v>562.6</v>
      </c>
    </row>
    <row r="1475" spans="1:15" x14ac:dyDescent="0.25">
      <c r="A1475" s="26" t="s">
        <v>2078</v>
      </c>
      <c r="B1475" s="27" t="s">
        <v>227</v>
      </c>
      <c r="C1475" s="56" t="s">
        <v>2079</v>
      </c>
      <c r="D1475" s="29" t="s">
        <v>2080</v>
      </c>
      <c r="E1475" s="30" t="s">
        <v>27</v>
      </c>
      <c r="F1475" s="32">
        <v>1</v>
      </c>
      <c r="G1475" s="32">
        <v>1</v>
      </c>
      <c r="H1475" s="33">
        <v>1</v>
      </c>
      <c r="I1475" s="34">
        <f t="shared" si="285"/>
        <v>4006.29</v>
      </c>
      <c r="J1475" s="34">
        <f t="shared" si="285"/>
        <v>0</v>
      </c>
      <c r="K1475" s="34">
        <f t="shared" si="286"/>
        <v>4006.29</v>
      </c>
      <c r="L1475" s="35">
        <f t="shared" si="287"/>
        <v>4006.29</v>
      </c>
      <c r="N1475" s="36">
        <v>5136.28</v>
      </c>
      <c r="O1475" s="37">
        <v>0</v>
      </c>
    </row>
    <row r="1476" spans="1:15" x14ac:dyDescent="0.25">
      <c r="A1476" s="26" t="s">
        <v>2081</v>
      </c>
      <c r="B1476" s="27" t="s">
        <v>31</v>
      </c>
      <c r="C1476" s="28">
        <v>72080</v>
      </c>
      <c r="D1476" s="29" t="s">
        <v>2082</v>
      </c>
      <c r="E1476" s="30" t="s">
        <v>67</v>
      </c>
      <c r="F1476" s="32">
        <v>4</v>
      </c>
      <c r="G1476" s="32">
        <v>1</v>
      </c>
      <c r="H1476" s="33">
        <v>4</v>
      </c>
      <c r="I1476" s="34">
        <f t="shared" si="285"/>
        <v>148.19999999999999</v>
      </c>
      <c r="J1476" s="34">
        <f t="shared" si="285"/>
        <v>0</v>
      </c>
      <c r="K1476" s="34">
        <f t="shared" si="286"/>
        <v>592.79999999999995</v>
      </c>
      <c r="L1476" s="35">
        <f t="shared" si="287"/>
        <v>592.79999999999995</v>
      </c>
      <c r="N1476" s="37">
        <v>190</v>
      </c>
      <c r="O1476" s="37">
        <v>0</v>
      </c>
    </row>
    <row r="1477" spans="1:15" x14ac:dyDescent="0.25">
      <c r="A1477" s="26" t="s">
        <v>2083</v>
      </c>
      <c r="B1477" s="27" t="s">
        <v>31</v>
      </c>
      <c r="C1477" s="28">
        <v>72330</v>
      </c>
      <c r="D1477" s="29" t="s">
        <v>2084</v>
      </c>
      <c r="E1477" s="30" t="s">
        <v>27</v>
      </c>
      <c r="F1477" s="32">
        <v>4</v>
      </c>
      <c r="G1477" s="32">
        <v>1</v>
      </c>
      <c r="H1477" s="33">
        <v>4</v>
      </c>
      <c r="I1477" s="34">
        <f t="shared" si="285"/>
        <v>20.059999999999999</v>
      </c>
      <c r="J1477" s="34">
        <f t="shared" si="285"/>
        <v>13.78</v>
      </c>
      <c r="K1477" s="34">
        <f t="shared" si="286"/>
        <v>135.36000000000001</v>
      </c>
      <c r="L1477" s="35">
        <f t="shared" si="287"/>
        <v>135.36000000000001</v>
      </c>
      <c r="N1477" s="37">
        <v>25.73</v>
      </c>
      <c r="O1477" s="37">
        <v>17.670000000000002</v>
      </c>
    </row>
    <row r="1478" spans="1:15" x14ac:dyDescent="0.25">
      <c r="A1478" s="26" t="s">
        <v>2085</v>
      </c>
      <c r="B1478" s="27" t="s">
        <v>31</v>
      </c>
      <c r="C1478" s="28">
        <v>72370</v>
      </c>
      <c r="D1478" s="29" t="s">
        <v>2086</v>
      </c>
      <c r="E1478" s="30" t="s">
        <v>27</v>
      </c>
      <c r="F1478" s="32">
        <v>2</v>
      </c>
      <c r="G1478" s="32">
        <v>1</v>
      </c>
      <c r="H1478" s="33">
        <v>2</v>
      </c>
      <c r="I1478" s="34">
        <f t="shared" si="285"/>
        <v>187.53</v>
      </c>
      <c r="J1478" s="34">
        <f t="shared" si="285"/>
        <v>41.34</v>
      </c>
      <c r="K1478" s="34">
        <f t="shared" si="286"/>
        <v>457.74</v>
      </c>
      <c r="L1478" s="35">
        <f t="shared" si="287"/>
        <v>457.74</v>
      </c>
      <c r="N1478" s="37">
        <v>240.43</v>
      </c>
      <c r="O1478" s="37">
        <v>53.01</v>
      </c>
    </row>
    <row r="1479" spans="1:15" x14ac:dyDescent="0.25">
      <c r="A1479" s="26" t="s">
        <v>2087</v>
      </c>
      <c r="B1479" s="27" t="s">
        <v>31</v>
      </c>
      <c r="C1479" s="28">
        <v>72372</v>
      </c>
      <c r="D1479" s="29" t="s">
        <v>2088</v>
      </c>
      <c r="E1479" s="30" t="s">
        <v>27</v>
      </c>
      <c r="F1479" s="32">
        <v>3</v>
      </c>
      <c r="G1479" s="32">
        <v>1</v>
      </c>
      <c r="H1479" s="33">
        <v>3</v>
      </c>
      <c r="I1479" s="34">
        <f t="shared" si="285"/>
        <v>35.49</v>
      </c>
      <c r="J1479" s="34">
        <f t="shared" si="285"/>
        <v>11.02</v>
      </c>
      <c r="K1479" s="34">
        <f t="shared" si="286"/>
        <v>139.53</v>
      </c>
      <c r="L1479" s="35">
        <f t="shared" si="287"/>
        <v>139.53</v>
      </c>
      <c r="N1479" s="37">
        <v>45.5</v>
      </c>
      <c r="O1479" s="37">
        <v>14.14</v>
      </c>
    </row>
    <row r="1480" spans="1:15" ht="38.25" x14ac:dyDescent="0.25">
      <c r="A1480" s="38" t="s">
        <v>2089</v>
      </c>
      <c r="B1480" s="39" t="s">
        <v>129</v>
      </c>
      <c r="C1480" s="40">
        <v>102105</v>
      </c>
      <c r="D1480" s="29" t="s">
        <v>2090</v>
      </c>
      <c r="E1480" s="41" t="s">
        <v>27</v>
      </c>
      <c r="F1480" s="43">
        <v>1</v>
      </c>
      <c r="G1480" s="43">
        <v>1</v>
      </c>
      <c r="H1480" s="44">
        <v>1</v>
      </c>
      <c r="I1480" s="34">
        <f t="shared" si="285"/>
        <v>13691.95</v>
      </c>
      <c r="J1480" s="34">
        <f t="shared" si="285"/>
        <v>261.54000000000002</v>
      </c>
      <c r="K1480" s="34">
        <f t="shared" si="286"/>
        <v>13953.49</v>
      </c>
      <c r="L1480" s="35">
        <f t="shared" si="287"/>
        <v>13953.49</v>
      </c>
      <c r="N1480" s="83">
        <v>17553.79</v>
      </c>
      <c r="O1480" s="45">
        <v>335.32</v>
      </c>
    </row>
    <row r="1481" spans="1:15" ht="13.5" x14ac:dyDescent="0.2">
      <c r="A1481" s="49" t="s">
        <v>2091</v>
      </c>
      <c r="B1481" s="50"/>
      <c r="C1481" s="50"/>
      <c r="D1481" s="51" t="s">
        <v>2092</v>
      </c>
      <c r="E1481" s="50"/>
      <c r="F1481" s="50"/>
      <c r="G1481" s="50"/>
      <c r="H1481" s="50"/>
      <c r="I1481" s="52"/>
      <c r="J1481" s="52"/>
      <c r="K1481" s="53">
        <f>TRUNC(SUM(K1482:K1493),2)</f>
        <v>1228.99</v>
      </c>
      <c r="L1481" s="54">
        <f>TRUNC(SUM(L1482:L1493),2)</f>
        <v>1228.99</v>
      </c>
      <c r="N1481" s="46"/>
      <c r="O1481" s="46"/>
    </row>
    <row r="1482" spans="1:15" x14ac:dyDescent="0.25">
      <c r="A1482" s="26" t="s">
        <v>2093</v>
      </c>
      <c r="B1482" s="27" t="s">
        <v>31</v>
      </c>
      <c r="C1482" s="28">
        <v>72578</v>
      </c>
      <c r="D1482" s="29" t="s">
        <v>463</v>
      </c>
      <c r="E1482" s="30" t="s">
        <v>27</v>
      </c>
      <c r="F1482" s="32">
        <v>2</v>
      </c>
      <c r="G1482" s="32">
        <v>1</v>
      </c>
      <c r="H1482" s="33">
        <v>2</v>
      </c>
      <c r="I1482" s="34">
        <f t="shared" ref="I1482:J1493" si="288">TRUNC((N1482*$O$9),2)</f>
        <v>6.54</v>
      </c>
      <c r="J1482" s="34">
        <f t="shared" si="288"/>
        <v>7.99</v>
      </c>
      <c r="K1482" s="34">
        <f t="shared" ref="K1482:K1493" si="289">TRUNC(F1482*($I1482+$J1482),2)</f>
        <v>29.06</v>
      </c>
      <c r="L1482" s="35">
        <f t="shared" ref="L1482:L1493" si="290">TRUNC(H1482*($I1482+$J1482),2)</f>
        <v>29.06</v>
      </c>
      <c r="N1482" s="37">
        <v>8.39</v>
      </c>
      <c r="O1482" s="37">
        <v>10.25</v>
      </c>
    </row>
    <row r="1483" spans="1:15" ht="25.5" x14ac:dyDescent="0.25">
      <c r="A1483" s="26" t="s">
        <v>2094</v>
      </c>
      <c r="B1483" s="27" t="s">
        <v>227</v>
      </c>
      <c r="C1483" s="56" t="s">
        <v>2095</v>
      </c>
      <c r="D1483" s="29" t="s">
        <v>2096</v>
      </c>
      <c r="E1483" s="30" t="s">
        <v>27</v>
      </c>
      <c r="F1483" s="32">
        <v>2</v>
      </c>
      <c r="G1483" s="32">
        <v>1</v>
      </c>
      <c r="H1483" s="33">
        <v>2</v>
      </c>
      <c r="I1483" s="34">
        <f t="shared" si="288"/>
        <v>383.04</v>
      </c>
      <c r="J1483" s="34">
        <f t="shared" si="288"/>
        <v>27.56</v>
      </c>
      <c r="K1483" s="34">
        <f t="shared" si="289"/>
        <v>821.2</v>
      </c>
      <c r="L1483" s="35">
        <f t="shared" si="290"/>
        <v>821.2</v>
      </c>
      <c r="N1483" s="37">
        <v>491.08</v>
      </c>
      <c r="O1483" s="37">
        <v>35.340000000000003</v>
      </c>
    </row>
    <row r="1484" spans="1:15" ht="25.5" x14ac:dyDescent="0.25">
      <c r="A1484" s="26" t="s">
        <v>2097</v>
      </c>
      <c r="B1484" s="27" t="s">
        <v>129</v>
      </c>
      <c r="C1484" s="28">
        <v>91926</v>
      </c>
      <c r="D1484" s="29" t="s">
        <v>241</v>
      </c>
      <c r="E1484" s="30" t="s">
        <v>50</v>
      </c>
      <c r="F1484" s="32">
        <v>20</v>
      </c>
      <c r="G1484" s="32">
        <v>1</v>
      </c>
      <c r="H1484" s="33">
        <v>20</v>
      </c>
      <c r="I1484" s="34">
        <f t="shared" si="288"/>
        <v>2.33</v>
      </c>
      <c r="J1484" s="34">
        <f t="shared" si="288"/>
        <v>0.78</v>
      </c>
      <c r="K1484" s="34">
        <f t="shared" si="289"/>
        <v>62.2</v>
      </c>
      <c r="L1484" s="35">
        <f t="shared" si="290"/>
        <v>62.2</v>
      </c>
      <c r="N1484" s="37">
        <v>2.99</v>
      </c>
      <c r="O1484" s="37">
        <v>1.01</v>
      </c>
    </row>
    <row r="1485" spans="1:15" x14ac:dyDescent="0.25">
      <c r="A1485" s="26" t="s">
        <v>2098</v>
      </c>
      <c r="B1485" s="27" t="s">
        <v>31</v>
      </c>
      <c r="C1485" s="28">
        <v>70561</v>
      </c>
      <c r="D1485" s="29" t="s">
        <v>430</v>
      </c>
      <c r="E1485" s="30" t="s">
        <v>50</v>
      </c>
      <c r="F1485" s="32">
        <v>10</v>
      </c>
      <c r="G1485" s="32">
        <v>1</v>
      </c>
      <c r="H1485" s="33">
        <v>10</v>
      </c>
      <c r="I1485" s="34">
        <f t="shared" si="288"/>
        <v>7.18</v>
      </c>
      <c r="J1485" s="34">
        <f t="shared" si="288"/>
        <v>3.75</v>
      </c>
      <c r="K1485" s="34">
        <f t="shared" si="289"/>
        <v>109.3</v>
      </c>
      <c r="L1485" s="35">
        <f t="shared" si="290"/>
        <v>109.3</v>
      </c>
      <c r="N1485" s="37">
        <v>9.2100000000000009</v>
      </c>
      <c r="O1485" s="37">
        <v>4.8099999999999996</v>
      </c>
    </row>
    <row r="1486" spans="1:15" ht="25.5" x14ac:dyDescent="0.25">
      <c r="A1486" s="38" t="s">
        <v>2099</v>
      </c>
      <c r="B1486" s="39" t="s">
        <v>129</v>
      </c>
      <c r="C1486" s="40">
        <v>91855</v>
      </c>
      <c r="D1486" s="29" t="s">
        <v>219</v>
      </c>
      <c r="E1486" s="41" t="s">
        <v>50</v>
      </c>
      <c r="F1486" s="43">
        <v>10</v>
      </c>
      <c r="G1486" s="43">
        <v>1</v>
      </c>
      <c r="H1486" s="44">
        <v>10</v>
      </c>
      <c r="I1486" s="34">
        <f t="shared" si="288"/>
        <v>4.1100000000000003</v>
      </c>
      <c r="J1486" s="34">
        <f t="shared" si="288"/>
        <v>3.71</v>
      </c>
      <c r="K1486" s="34">
        <f t="shared" si="289"/>
        <v>78.2</v>
      </c>
      <c r="L1486" s="35">
        <f t="shared" si="290"/>
        <v>78.2</v>
      </c>
      <c r="N1486" s="45">
        <v>5.28</v>
      </c>
      <c r="O1486" s="45">
        <v>4.76</v>
      </c>
    </row>
    <row r="1487" spans="1:15" x14ac:dyDescent="0.25">
      <c r="A1487" s="26" t="s">
        <v>2100</v>
      </c>
      <c r="B1487" s="27" t="s">
        <v>31</v>
      </c>
      <c r="C1487" s="28">
        <v>71201</v>
      </c>
      <c r="D1487" s="29" t="s">
        <v>1113</v>
      </c>
      <c r="E1487" s="30" t="s">
        <v>50</v>
      </c>
      <c r="F1487" s="32">
        <v>5</v>
      </c>
      <c r="G1487" s="32">
        <v>1</v>
      </c>
      <c r="H1487" s="33">
        <v>5</v>
      </c>
      <c r="I1487" s="34">
        <f t="shared" si="288"/>
        <v>3.71</v>
      </c>
      <c r="J1487" s="34">
        <f t="shared" si="288"/>
        <v>4.68</v>
      </c>
      <c r="K1487" s="34">
        <f t="shared" si="289"/>
        <v>41.95</v>
      </c>
      <c r="L1487" s="35">
        <f t="shared" si="290"/>
        <v>41.95</v>
      </c>
      <c r="N1487" s="37">
        <v>4.76</v>
      </c>
      <c r="O1487" s="37">
        <v>6.01</v>
      </c>
    </row>
    <row r="1488" spans="1:15" ht="25.5" x14ac:dyDescent="0.25">
      <c r="A1488" s="26" t="s">
        <v>2101</v>
      </c>
      <c r="B1488" s="27" t="s">
        <v>129</v>
      </c>
      <c r="C1488" s="28">
        <v>92867</v>
      </c>
      <c r="D1488" s="29" t="s">
        <v>2102</v>
      </c>
      <c r="E1488" s="30" t="s">
        <v>27</v>
      </c>
      <c r="F1488" s="32">
        <v>2</v>
      </c>
      <c r="G1488" s="32">
        <v>1</v>
      </c>
      <c r="H1488" s="33">
        <v>2</v>
      </c>
      <c r="I1488" s="34">
        <f t="shared" si="288"/>
        <v>6.65</v>
      </c>
      <c r="J1488" s="34">
        <f t="shared" si="288"/>
        <v>15.34</v>
      </c>
      <c r="K1488" s="34">
        <f t="shared" si="289"/>
        <v>43.98</v>
      </c>
      <c r="L1488" s="35">
        <f t="shared" si="290"/>
        <v>43.98</v>
      </c>
      <c r="N1488" s="37">
        <v>8.5299999999999994</v>
      </c>
      <c r="O1488" s="37">
        <v>19.670000000000002</v>
      </c>
    </row>
    <row r="1489" spans="1:15" ht="25.5" x14ac:dyDescent="0.25">
      <c r="A1489" s="26" t="s">
        <v>2103</v>
      </c>
      <c r="B1489" s="27" t="s">
        <v>129</v>
      </c>
      <c r="C1489" s="28">
        <v>92869</v>
      </c>
      <c r="D1489" s="29" t="s">
        <v>2104</v>
      </c>
      <c r="E1489" s="30" t="s">
        <v>27</v>
      </c>
      <c r="F1489" s="32">
        <v>2</v>
      </c>
      <c r="G1489" s="32">
        <v>1</v>
      </c>
      <c r="H1489" s="33">
        <v>2</v>
      </c>
      <c r="I1489" s="34">
        <f t="shared" si="288"/>
        <v>3.04</v>
      </c>
      <c r="J1489" s="34">
        <f t="shared" si="288"/>
        <v>4.6399999999999997</v>
      </c>
      <c r="K1489" s="34">
        <f t="shared" si="289"/>
        <v>15.36</v>
      </c>
      <c r="L1489" s="35">
        <f t="shared" si="290"/>
        <v>15.36</v>
      </c>
      <c r="N1489" s="37">
        <v>3.9</v>
      </c>
      <c r="O1489" s="37">
        <v>5.96</v>
      </c>
    </row>
    <row r="1490" spans="1:15" x14ac:dyDescent="0.25">
      <c r="A1490" s="26" t="s">
        <v>2105</v>
      </c>
      <c r="B1490" s="27" t="s">
        <v>31</v>
      </c>
      <c r="C1490" s="28">
        <v>70421</v>
      </c>
      <c r="D1490" s="29" t="s">
        <v>216</v>
      </c>
      <c r="E1490" s="30" t="s">
        <v>217</v>
      </c>
      <c r="F1490" s="32">
        <v>2</v>
      </c>
      <c r="G1490" s="32">
        <v>1</v>
      </c>
      <c r="H1490" s="33">
        <v>2</v>
      </c>
      <c r="I1490" s="34">
        <f t="shared" si="288"/>
        <v>1.45</v>
      </c>
      <c r="J1490" s="34">
        <f t="shared" si="288"/>
        <v>0.28000000000000003</v>
      </c>
      <c r="K1490" s="34">
        <f t="shared" si="289"/>
        <v>3.46</v>
      </c>
      <c r="L1490" s="35">
        <f t="shared" si="290"/>
        <v>3.46</v>
      </c>
      <c r="N1490" s="37">
        <v>1.87</v>
      </c>
      <c r="O1490" s="37">
        <v>0.36</v>
      </c>
    </row>
    <row r="1491" spans="1:15" ht="25.5" x14ac:dyDescent="0.25">
      <c r="A1491" s="38" t="s">
        <v>2106</v>
      </c>
      <c r="B1491" s="39" t="s">
        <v>129</v>
      </c>
      <c r="C1491" s="40">
        <v>91875</v>
      </c>
      <c r="D1491" s="29" t="s">
        <v>1115</v>
      </c>
      <c r="E1491" s="41" t="s">
        <v>27</v>
      </c>
      <c r="F1491" s="43">
        <v>2</v>
      </c>
      <c r="G1491" s="43">
        <v>1</v>
      </c>
      <c r="H1491" s="44">
        <v>2</v>
      </c>
      <c r="I1491" s="34">
        <f t="shared" si="288"/>
        <v>1.78</v>
      </c>
      <c r="J1491" s="34">
        <f t="shared" si="288"/>
        <v>3.81</v>
      </c>
      <c r="K1491" s="34">
        <f t="shared" si="289"/>
        <v>11.18</v>
      </c>
      <c r="L1491" s="35">
        <f t="shared" si="290"/>
        <v>11.18</v>
      </c>
      <c r="N1491" s="45">
        <v>2.29</v>
      </c>
      <c r="O1491" s="45">
        <v>4.8899999999999997</v>
      </c>
    </row>
    <row r="1492" spans="1:15" x14ac:dyDescent="0.25">
      <c r="A1492" s="26" t="s">
        <v>2107</v>
      </c>
      <c r="B1492" s="27" t="s">
        <v>31</v>
      </c>
      <c r="C1492" s="28">
        <v>71862</v>
      </c>
      <c r="D1492" s="29" t="s">
        <v>2108</v>
      </c>
      <c r="E1492" s="30" t="s">
        <v>27</v>
      </c>
      <c r="F1492" s="31">
        <v>10</v>
      </c>
      <c r="G1492" s="32">
        <v>1</v>
      </c>
      <c r="H1492" s="33">
        <v>10</v>
      </c>
      <c r="I1492" s="34">
        <f t="shared" si="288"/>
        <v>0.19</v>
      </c>
      <c r="J1492" s="34">
        <f t="shared" si="288"/>
        <v>0.49</v>
      </c>
      <c r="K1492" s="34">
        <f t="shared" si="289"/>
        <v>6.8</v>
      </c>
      <c r="L1492" s="35">
        <f t="shared" si="290"/>
        <v>6.8</v>
      </c>
      <c r="N1492" s="37">
        <v>0.25</v>
      </c>
      <c r="O1492" s="37">
        <v>0.64</v>
      </c>
    </row>
    <row r="1493" spans="1:15" x14ac:dyDescent="0.25">
      <c r="A1493" s="26" t="s">
        <v>2109</v>
      </c>
      <c r="B1493" s="27" t="s">
        <v>31</v>
      </c>
      <c r="C1493" s="28">
        <v>70392</v>
      </c>
      <c r="D1493" s="29" t="s">
        <v>2110</v>
      </c>
      <c r="E1493" s="30" t="s">
        <v>27</v>
      </c>
      <c r="F1493" s="31">
        <v>10</v>
      </c>
      <c r="G1493" s="32">
        <v>1</v>
      </c>
      <c r="H1493" s="33">
        <v>10</v>
      </c>
      <c r="I1493" s="34">
        <f t="shared" si="288"/>
        <v>0.2</v>
      </c>
      <c r="J1493" s="34">
        <f t="shared" si="288"/>
        <v>0.43</v>
      </c>
      <c r="K1493" s="34">
        <f t="shared" si="289"/>
        <v>6.3</v>
      </c>
      <c r="L1493" s="35">
        <f t="shared" si="290"/>
        <v>6.3</v>
      </c>
      <c r="N1493" s="37">
        <v>0.26</v>
      </c>
      <c r="O1493" s="37">
        <v>0.56000000000000005</v>
      </c>
    </row>
    <row r="1494" spans="1:15" ht="13.5" x14ac:dyDescent="0.2">
      <c r="A1494" s="49" t="s">
        <v>2111</v>
      </c>
      <c r="B1494" s="50"/>
      <c r="C1494" s="50"/>
      <c r="D1494" s="51" t="s">
        <v>2112</v>
      </c>
      <c r="E1494" s="50"/>
      <c r="F1494" s="50"/>
      <c r="G1494" s="50"/>
      <c r="H1494" s="50"/>
      <c r="I1494" s="52"/>
      <c r="J1494" s="52"/>
      <c r="K1494" s="53">
        <f>TRUNC(SUM(K1495:K1521),2)</f>
        <v>209309.07</v>
      </c>
      <c r="L1494" s="54">
        <f>TRUNC(SUM(L1495:L1521),2)</f>
        <v>209309.07</v>
      </c>
      <c r="N1494" s="46"/>
      <c r="O1494" s="46"/>
    </row>
    <row r="1495" spans="1:15" x14ac:dyDescent="0.25">
      <c r="A1495" s="26" t="s">
        <v>2113</v>
      </c>
      <c r="B1495" s="27" t="s">
        <v>31</v>
      </c>
      <c r="C1495" s="28">
        <v>40101</v>
      </c>
      <c r="D1495" s="29" t="s">
        <v>108</v>
      </c>
      <c r="E1495" s="30" t="s">
        <v>83</v>
      </c>
      <c r="F1495" s="31">
        <v>20</v>
      </c>
      <c r="G1495" s="32">
        <v>1</v>
      </c>
      <c r="H1495" s="33">
        <v>20</v>
      </c>
      <c r="I1495" s="34">
        <f t="shared" ref="I1495:J1521" si="291">TRUNC((N1495*$O$9),2)</f>
        <v>0</v>
      </c>
      <c r="J1495" s="34">
        <f t="shared" si="291"/>
        <v>24.96</v>
      </c>
      <c r="K1495" s="34">
        <f t="shared" ref="K1495:K1521" si="292">TRUNC(F1495*($I1495+$J1495),2)</f>
        <v>499.2</v>
      </c>
      <c r="L1495" s="35">
        <f t="shared" ref="L1495:L1521" si="293">TRUNC(H1495*($I1495+$J1495),2)</f>
        <v>499.2</v>
      </c>
      <c r="N1495" s="37">
        <v>0</v>
      </c>
      <c r="O1495" s="37">
        <v>32</v>
      </c>
    </row>
    <row r="1496" spans="1:15" x14ac:dyDescent="0.25">
      <c r="A1496" s="26" t="s">
        <v>2114</v>
      </c>
      <c r="B1496" s="27" t="s">
        <v>31</v>
      </c>
      <c r="C1496" s="28">
        <v>40902</v>
      </c>
      <c r="D1496" s="29" t="s">
        <v>110</v>
      </c>
      <c r="E1496" s="30" t="s">
        <v>83</v>
      </c>
      <c r="F1496" s="31">
        <v>20</v>
      </c>
      <c r="G1496" s="32">
        <v>1</v>
      </c>
      <c r="H1496" s="33">
        <v>20</v>
      </c>
      <c r="I1496" s="34">
        <f t="shared" si="291"/>
        <v>0</v>
      </c>
      <c r="J1496" s="34">
        <f t="shared" si="291"/>
        <v>16.53</v>
      </c>
      <c r="K1496" s="34">
        <f t="shared" si="292"/>
        <v>330.6</v>
      </c>
      <c r="L1496" s="35">
        <f t="shared" si="293"/>
        <v>330.6</v>
      </c>
      <c r="N1496" s="37">
        <v>0</v>
      </c>
      <c r="O1496" s="37">
        <v>21.2</v>
      </c>
    </row>
    <row r="1497" spans="1:15" x14ac:dyDescent="0.25">
      <c r="A1497" s="26" t="s">
        <v>2115</v>
      </c>
      <c r="B1497" s="27" t="s">
        <v>31</v>
      </c>
      <c r="C1497" s="28">
        <v>70543</v>
      </c>
      <c r="D1497" s="29" t="s">
        <v>2009</v>
      </c>
      <c r="E1497" s="30" t="s">
        <v>50</v>
      </c>
      <c r="F1497" s="47">
        <v>1160</v>
      </c>
      <c r="G1497" s="32">
        <v>1</v>
      </c>
      <c r="H1497" s="48">
        <v>1160</v>
      </c>
      <c r="I1497" s="34">
        <f t="shared" si="291"/>
        <v>24.58</v>
      </c>
      <c r="J1497" s="34">
        <f t="shared" si="291"/>
        <v>4.41</v>
      </c>
      <c r="K1497" s="34">
        <f t="shared" si="292"/>
        <v>33628.400000000001</v>
      </c>
      <c r="L1497" s="35">
        <f t="shared" si="293"/>
        <v>33628.400000000001</v>
      </c>
      <c r="N1497" s="37">
        <v>31.52</v>
      </c>
      <c r="O1497" s="37">
        <v>5.66</v>
      </c>
    </row>
    <row r="1498" spans="1:15" x14ac:dyDescent="0.25">
      <c r="A1498" s="26" t="s">
        <v>2116</v>
      </c>
      <c r="B1498" s="27" t="s">
        <v>31</v>
      </c>
      <c r="C1498" s="28">
        <v>70544</v>
      </c>
      <c r="D1498" s="29" t="s">
        <v>2117</v>
      </c>
      <c r="E1498" s="30" t="s">
        <v>50</v>
      </c>
      <c r="F1498" s="47">
        <v>3626</v>
      </c>
      <c r="G1498" s="32">
        <v>1</v>
      </c>
      <c r="H1498" s="48">
        <v>3626</v>
      </c>
      <c r="I1498" s="34">
        <f t="shared" si="291"/>
        <v>34.33</v>
      </c>
      <c r="J1498" s="34">
        <f t="shared" si="291"/>
        <v>4.68</v>
      </c>
      <c r="K1498" s="34">
        <f t="shared" si="292"/>
        <v>141450.26</v>
      </c>
      <c r="L1498" s="35">
        <f t="shared" si="293"/>
        <v>141450.26</v>
      </c>
      <c r="N1498" s="37">
        <v>44.02</v>
      </c>
      <c r="O1498" s="37">
        <v>6.01</v>
      </c>
    </row>
    <row r="1499" spans="1:15" ht="25.5" x14ac:dyDescent="0.25">
      <c r="A1499" s="26" t="s">
        <v>2118</v>
      </c>
      <c r="B1499" s="27" t="s">
        <v>129</v>
      </c>
      <c r="C1499" s="28">
        <v>98111</v>
      </c>
      <c r="D1499" s="29" t="s">
        <v>2119</v>
      </c>
      <c r="E1499" s="30" t="s">
        <v>27</v>
      </c>
      <c r="F1499" s="31">
        <v>49</v>
      </c>
      <c r="G1499" s="32">
        <v>1</v>
      </c>
      <c r="H1499" s="33">
        <v>49</v>
      </c>
      <c r="I1499" s="34">
        <f t="shared" si="291"/>
        <v>33.32</v>
      </c>
      <c r="J1499" s="34">
        <f t="shared" si="291"/>
        <v>4.3</v>
      </c>
      <c r="K1499" s="34">
        <f t="shared" si="292"/>
        <v>1843.38</v>
      </c>
      <c r="L1499" s="35">
        <f t="shared" si="293"/>
        <v>1843.38</v>
      </c>
      <c r="N1499" s="37">
        <v>42.73</v>
      </c>
      <c r="O1499" s="37">
        <v>5.52</v>
      </c>
    </row>
    <row r="1500" spans="1:15" ht="38.25" x14ac:dyDescent="0.25">
      <c r="A1500" s="26" t="s">
        <v>2120</v>
      </c>
      <c r="B1500" s="27" t="s">
        <v>227</v>
      </c>
      <c r="C1500" s="56" t="s">
        <v>2121</v>
      </c>
      <c r="D1500" s="57" t="s">
        <v>2122</v>
      </c>
      <c r="E1500" s="30" t="s">
        <v>27</v>
      </c>
      <c r="F1500" s="31">
        <v>49</v>
      </c>
      <c r="G1500" s="32">
        <v>1</v>
      </c>
      <c r="H1500" s="33">
        <v>49</v>
      </c>
      <c r="I1500" s="34">
        <f t="shared" si="291"/>
        <v>102.07</v>
      </c>
      <c r="J1500" s="34">
        <f t="shared" si="291"/>
        <v>10.76</v>
      </c>
      <c r="K1500" s="34">
        <f t="shared" si="292"/>
        <v>5528.67</v>
      </c>
      <c r="L1500" s="35">
        <f t="shared" si="293"/>
        <v>5528.67</v>
      </c>
      <c r="N1500" s="37">
        <v>130.86000000000001</v>
      </c>
      <c r="O1500" s="37">
        <v>13.8</v>
      </c>
    </row>
    <row r="1501" spans="1:15" x14ac:dyDescent="0.25">
      <c r="A1501" s="26" t="s">
        <v>2123</v>
      </c>
      <c r="B1501" s="27" t="s">
        <v>31</v>
      </c>
      <c r="C1501" s="28">
        <v>71381</v>
      </c>
      <c r="D1501" s="29" t="s">
        <v>2124</v>
      </c>
      <c r="E1501" s="30" t="s">
        <v>27</v>
      </c>
      <c r="F1501" s="31">
        <v>54</v>
      </c>
      <c r="G1501" s="32">
        <v>1</v>
      </c>
      <c r="H1501" s="33">
        <v>54</v>
      </c>
      <c r="I1501" s="34">
        <f t="shared" si="291"/>
        <v>67.48</v>
      </c>
      <c r="J1501" s="34">
        <f t="shared" si="291"/>
        <v>11.02</v>
      </c>
      <c r="K1501" s="34">
        <f t="shared" si="292"/>
        <v>4239</v>
      </c>
      <c r="L1501" s="35">
        <f t="shared" si="293"/>
        <v>4239</v>
      </c>
      <c r="N1501" s="37">
        <v>86.52</v>
      </c>
      <c r="O1501" s="37">
        <v>14.14</v>
      </c>
    </row>
    <row r="1502" spans="1:15" ht="25.5" x14ac:dyDescent="0.25">
      <c r="A1502" s="38" t="s">
        <v>2125</v>
      </c>
      <c r="B1502" s="39" t="s">
        <v>227</v>
      </c>
      <c r="C1502" s="55" t="s">
        <v>2126</v>
      </c>
      <c r="D1502" s="29" t="s">
        <v>2127</v>
      </c>
      <c r="E1502" s="41" t="s">
        <v>27</v>
      </c>
      <c r="F1502" s="42">
        <v>54</v>
      </c>
      <c r="G1502" s="43">
        <v>1</v>
      </c>
      <c r="H1502" s="44">
        <v>54</v>
      </c>
      <c r="I1502" s="34">
        <f t="shared" si="291"/>
        <v>4.18</v>
      </c>
      <c r="J1502" s="34">
        <f t="shared" si="291"/>
        <v>16.53</v>
      </c>
      <c r="K1502" s="34">
        <f t="shared" si="292"/>
        <v>1118.3399999999999</v>
      </c>
      <c r="L1502" s="35">
        <f t="shared" si="293"/>
        <v>1118.3399999999999</v>
      </c>
      <c r="N1502" s="45">
        <v>5.36</v>
      </c>
      <c r="O1502" s="45">
        <v>21.2</v>
      </c>
    </row>
    <row r="1503" spans="1:15" x14ac:dyDescent="0.25">
      <c r="A1503" s="26" t="s">
        <v>2128</v>
      </c>
      <c r="B1503" s="27" t="s">
        <v>31</v>
      </c>
      <c r="C1503" s="28">
        <v>70255</v>
      </c>
      <c r="D1503" s="29" t="s">
        <v>2129</v>
      </c>
      <c r="E1503" s="30" t="s">
        <v>27</v>
      </c>
      <c r="F1503" s="31">
        <v>108</v>
      </c>
      <c r="G1503" s="32">
        <v>1</v>
      </c>
      <c r="H1503" s="33">
        <v>108</v>
      </c>
      <c r="I1503" s="34">
        <f t="shared" si="291"/>
        <v>9.8800000000000008</v>
      </c>
      <c r="J1503" s="34">
        <f t="shared" si="291"/>
        <v>6.89</v>
      </c>
      <c r="K1503" s="34">
        <f t="shared" si="292"/>
        <v>1811.16</v>
      </c>
      <c r="L1503" s="35">
        <f t="shared" si="293"/>
        <v>1811.16</v>
      </c>
      <c r="N1503" s="37">
        <v>12.67</v>
      </c>
      <c r="O1503" s="37">
        <v>8.84</v>
      </c>
    </row>
    <row r="1504" spans="1:15" x14ac:dyDescent="0.25">
      <c r="A1504" s="26" t="s">
        <v>2130</v>
      </c>
      <c r="B1504" s="27" t="s">
        <v>227</v>
      </c>
      <c r="C1504" s="56" t="s">
        <v>2073</v>
      </c>
      <c r="D1504" s="29" t="s">
        <v>2074</v>
      </c>
      <c r="E1504" s="30" t="s">
        <v>27</v>
      </c>
      <c r="F1504" s="31">
        <v>70</v>
      </c>
      <c r="G1504" s="32">
        <v>1</v>
      </c>
      <c r="H1504" s="33">
        <v>70</v>
      </c>
      <c r="I1504" s="34">
        <f t="shared" si="291"/>
        <v>0.18</v>
      </c>
      <c r="J1504" s="34">
        <f t="shared" si="291"/>
        <v>0.1</v>
      </c>
      <c r="K1504" s="34">
        <f t="shared" si="292"/>
        <v>19.600000000000001</v>
      </c>
      <c r="L1504" s="35">
        <f t="shared" si="293"/>
        <v>19.600000000000001</v>
      </c>
      <c r="N1504" s="37">
        <v>0.24</v>
      </c>
      <c r="O1504" s="37">
        <v>0.13</v>
      </c>
    </row>
    <row r="1505" spans="1:15" ht="38.25" x14ac:dyDescent="0.25">
      <c r="A1505" s="38" t="s">
        <v>2131</v>
      </c>
      <c r="B1505" s="39" t="s">
        <v>227</v>
      </c>
      <c r="C1505" s="55" t="s">
        <v>2132</v>
      </c>
      <c r="D1505" s="29" t="s">
        <v>2133</v>
      </c>
      <c r="E1505" s="41" t="s">
        <v>27</v>
      </c>
      <c r="F1505" s="42">
        <v>216</v>
      </c>
      <c r="G1505" s="43">
        <v>1</v>
      </c>
      <c r="H1505" s="44">
        <v>216</v>
      </c>
      <c r="I1505" s="34">
        <f t="shared" si="291"/>
        <v>1.23</v>
      </c>
      <c r="J1505" s="34">
        <f t="shared" si="291"/>
        <v>2.29</v>
      </c>
      <c r="K1505" s="34">
        <f t="shared" si="292"/>
        <v>760.32</v>
      </c>
      <c r="L1505" s="35">
        <f t="shared" si="293"/>
        <v>760.32</v>
      </c>
      <c r="N1505" s="45">
        <v>1.58</v>
      </c>
      <c r="O1505" s="45">
        <v>2.94</v>
      </c>
    </row>
    <row r="1506" spans="1:15" x14ac:dyDescent="0.25">
      <c r="A1506" s="26" t="s">
        <v>2134</v>
      </c>
      <c r="B1506" s="27" t="s">
        <v>31</v>
      </c>
      <c r="C1506" s="28">
        <v>71872</v>
      </c>
      <c r="D1506" s="29" t="s">
        <v>2135</v>
      </c>
      <c r="E1506" s="30" t="s">
        <v>27</v>
      </c>
      <c r="F1506" s="31">
        <v>108</v>
      </c>
      <c r="G1506" s="32">
        <v>1</v>
      </c>
      <c r="H1506" s="33">
        <v>108</v>
      </c>
      <c r="I1506" s="34">
        <f t="shared" si="291"/>
        <v>0.19</v>
      </c>
      <c r="J1506" s="34">
        <f t="shared" si="291"/>
        <v>0.18</v>
      </c>
      <c r="K1506" s="34">
        <f t="shared" si="292"/>
        <v>39.96</v>
      </c>
      <c r="L1506" s="35">
        <f t="shared" si="293"/>
        <v>39.96</v>
      </c>
      <c r="N1506" s="37">
        <v>0.25</v>
      </c>
      <c r="O1506" s="37">
        <v>0.24</v>
      </c>
    </row>
    <row r="1507" spans="1:15" x14ac:dyDescent="0.25">
      <c r="A1507" s="26" t="s">
        <v>2136</v>
      </c>
      <c r="B1507" s="27" t="s">
        <v>31</v>
      </c>
      <c r="C1507" s="28">
        <v>70251</v>
      </c>
      <c r="D1507" s="29" t="s">
        <v>2137</v>
      </c>
      <c r="E1507" s="30" t="s">
        <v>27</v>
      </c>
      <c r="F1507" s="31">
        <v>150</v>
      </c>
      <c r="G1507" s="32">
        <v>1</v>
      </c>
      <c r="H1507" s="33">
        <v>150</v>
      </c>
      <c r="I1507" s="34">
        <f t="shared" si="291"/>
        <v>0.06</v>
      </c>
      <c r="J1507" s="34">
        <f t="shared" si="291"/>
        <v>0</v>
      </c>
      <c r="K1507" s="34">
        <f t="shared" si="292"/>
        <v>9</v>
      </c>
      <c r="L1507" s="35">
        <f t="shared" si="293"/>
        <v>9</v>
      </c>
      <c r="N1507" s="37">
        <v>0.08</v>
      </c>
      <c r="O1507" s="37">
        <v>0</v>
      </c>
    </row>
    <row r="1508" spans="1:15" x14ac:dyDescent="0.25">
      <c r="A1508" s="26" t="s">
        <v>2138</v>
      </c>
      <c r="B1508" s="27" t="s">
        <v>31</v>
      </c>
      <c r="C1508" s="28">
        <v>70391</v>
      </c>
      <c r="D1508" s="29" t="s">
        <v>210</v>
      </c>
      <c r="E1508" s="30" t="s">
        <v>27</v>
      </c>
      <c r="F1508" s="31">
        <v>150</v>
      </c>
      <c r="G1508" s="32">
        <v>1</v>
      </c>
      <c r="H1508" s="33">
        <v>150</v>
      </c>
      <c r="I1508" s="34">
        <f t="shared" si="291"/>
        <v>0.13</v>
      </c>
      <c r="J1508" s="34">
        <f t="shared" si="291"/>
        <v>0.43</v>
      </c>
      <c r="K1508" s="34">
        <f t="shared" si="292"/>
        <v>84</v>
      </c>
      <c r="L1508" s="35">
        <f t="shared" si="293"/>
        <v>84</v>
      </c>
      <c r="N1508" s="37">
        <v>0.17</v>
      </c>
      <c r="O1508" s="37">
        <v>0.56000000000000005</v>
      </c>
    </row>
    <row r="1509" spans="1:15" ht="25.5" x14ac:dyDescent="0.25">
      <c r="A1509" s="26" t="s">
        <v>2139</v>
      </c>
      <c r="B1509" s="27" t="s">
        <v>129</v>
      </c>
      <c r="C1509" s="28">
        <v>95728</v>
      </c>
      <c r="D1509" s="29" t="s">
        <v>2140</v>
      </c>
      <c r="E1509" s="30" t="s">
        <v>50</v>
      </c>
      <c r="F1509" s="31">
        <v>200</v>
      </c>
      <c r="G1509" s="32">
        <v>1</v>
      </c>
      <c r="H1509" s="33">
        <v>200</v>
      </c>
      <c r="I1509" s="34">
        <f t="shared" si="291"/>
        <v>6.13</v>
      </c>
      <c r="J1509" s="34">
        <f t="shared" si="291"/>
        <v>6.87</v>
      </c>
      <c r="K1509" s="34">
        <f t="shared" si="292"/>
        <v>2600</v>
      </c>
      <c r="L1509" s="35">
        <f t="shared" si="293"/>
        <v>2600</v>
      </c>
      <c r="N1509" s="37">
        <v>7.87</v>
      </c>
      <c r="O1509" s="37">
        <v>8.81</v>
      </c>
    </row>
    <row r="1510" spans="1:15" x14ac:dyDescent="0.25">
      <c r="A1510" s="26" t="s">
        <v>2141</v>
      </c>
      <c r="B1510" s="27" t="s">
        <v>31</v>
      </c>
      <c r="C1510" s="28">
        <v>70372</v>
      </c>
      <c r="D1510" s="29" t="s">
        <v>2142</v>
      </c>
      <c r="E1510" s="30" t="s">
        <v>27</v>
      </c>
      <c r="F1510" s="31">
        <v>67</v>
      </c>
      <c r="G1510" s="32">
        <v>1</v>
      </c>
      <c r="H1510" s="33">
        <v>67</v>
      </c>
      <c r="I1510" s="34">
        <f t="shared" si="291"/>
        <v>1.32</v>
      </c>
      <c r="J1510" s="34">
        <f t="shared" si="291"/>
        <v>0.28000000000000003</v>
      </c>
      <c r="K1510" s="34">
        <f t="shared" si="292"/>
        <v>107.2</v>
      </c>
      <c r="L1510" s="35">
        <f t="shared" si="293"/>
        <v>107.2</v>
      </c>
      <c r="N1510" s="37">
        <v>1.7</v>
      </c>
      <c r="O1510" s="37">
        <v>0.36</v>
      </c>
    </row>
    <row r="1511" spans="1:15" x14ac:dyDescent="0.25">
      <c r="A1511" s="26" t="s">
        <v>2143</v>
      </c>
      <c r="B1511" s="27" t="s">
        <v>31</v>
      </c>
      <c r="C1511" s="28">
        <v>70392</v>
      </c>
      <c r="D1511" s="29" t="s">
        <v>2110</v>
      </c>
      <c r="E1511" s="30" t="s">
        <v>27</v>
      </c>
      <c r="F1511" s="47">
        <v>1000</v>
      </c>
      <c r="G1511" s="32">
        <v>1</v>
      </c>
      <c r="H1511" s="48">
        <v>1000</v>
      </c>
      <c r="I1511" s="34">
        <f t="shared" si="291"/>
        <v>0.2</v>
      </c>
      <c r="J1511" s="34">
        <f t="shared" si="291"/>
        <v>0.43</v>
      </c>
      <c r="K1511" s="34">
        <f t="shared" si="292"/>
        <v>630</v>
      </c>
      <c r="L1511" s="35">
        <f t="shared" si="293"/>
        <v>630</v>
      </c>
      <c r="N1511" s="37">
        <v>0.26</v>
      </c>
      <c r="O1511" s="37">
        <v>0.56000000000000005</v>
      </c>
    </row>
    <row r="1512" spans="1:15" x14ac:dyDescent="0.25">
      <c r="A1512" s="26" t="s">
        <v>2144</v>
      </c>
      <c r="B1512" s="27" t="s">
        <v>31</v>
      </c>
      <c r="C1512" s="28">
        <v>71862</v>
      </c>
      <c r="D1512" s="29" t="s">
        <v>2108</v>
      </c>
      <c r="E1512" s="30" t="s">
        <v>27</v>
      </c>
      <c r="F1512" s="47">
        <v>1000</v>
      </c>
      <c r="G1512" s="32">
        <v>1</v>
      </c>
      <c r="H1512" s="48">
        <v>1000</v>
      </c>
      <c r="I1512" s="34">
        <f t="shared" si="291"/>
        <v>0.19</v>
      </c>
      <c r="J1512" s="34">
        <f t="shared" si="291"/>
        <v>0.49</v>
      </c>
      <c r="K1512" s="34">
        <f t="shared" si="292"/>
        <v>680</v>
      </c>
      <c r="L1512" s="35">
        <f t="shared" si="293"/>
        <v>680</v>
      </c>
      <c r="N1512" s="37">
        <v>0.25</v>
      </c>
      <c r="O1512" s="37">
        <v>0.64</v>
      </c>
    </row>
    <row r="1513" spans="1:15" x14ac:dyDescent="0.25">
      <c r="A1513" s="26" t="s">
        <v>2145</v>
      </c>
      <c r="B1513" s="27" t="s">
        <v>227</v>
      </c>
      <c r="C1513" s="56" t="s">
        <v>2146</v>
      </c>
      <c r="D1513" s="29" t="s">
        <v>2147</v>
      </c>
      <c r="E1513" s="30" t="s">
        <v>27</v>
      </c>
      <c r="F1513" s="31">
        <v>100</v>
      </c>
      <c r="G1513" s="32">
        <v>1</v>
      </c>
      <c r="H1513" s="33">
        <v>100</v>
      </c>
      <c r="I1513" s="34">
        <f t="shared" si="291"/>
        <v>0.37</v>
      </c>
      <c r="J1513" s="34">
        <f t="shared" si="291"/>
        <v>9.73</v>
      </c>
      <c r="K1513" s="34">
        <f t="shared" si="292"/>
        <v>1010</v>
      </c>
      <c r="L1513" s="35">
        <f t="shared" si="293"/>
        <v>1010</v>
      </c>
      <c r="N1513" s="37">
        <v>0.48</v>
      </c>
      <c r="O1513" s="37">
        <v>12.48</v>
      </c>
    </row>
    <row r="1514" spans="1:15" x14ac:dyDescent="0.25">
      <c r="A1514" s="26" t="s">
        <v>2148</v>
      </c>
      <c r="B1514" s="27" t="s">
        <v>227</v>
      </c>
      <c r="C1514" s="56" t="s">
        <v>2149</v>
      </c>
      <c r="D1514" s="29" t="s">
        <v>2150</v>
      </c>
      <c r="E1514" s="30" t="s">
        <v>27</v>
      </c>
      <c r="F1514" s="31">
        <v>100</v>
      </c>
      <c r="G1514" s="32">
        <v>1</v>
      </c>
      <c r="H1514" s="33">
        <v>100</v>
      </c>
      <c r="I1514" s="34">
        <f t="shared" si="291"/>
        <v>9.33</v>
      </c>
      <c r="J1514" s="34">
        <f t="shared" si="291"/>
        <v>12.4</v>
      </c>
      <c r="K1514" s="34">
        <f t="shared" si="292"/>
        <v>2173</v>
      </c>
      <c r="L1514" s="35">
        <f t="shared" si="293"/>
        <v>2173</v>
      </c>
      <c r="N1514" s="37">
        <v>11.97</v>
      </c>
      <c r="O1514" s="37">
        <v>15.9</v>
      </c>
    </row>
    <row r="1515" spans="1:15" x14ac:dyDescent="0.25">
      <c r="A1515" s="26" t="s">
        <v>2151</v>
      </c>
      <c r="B1515" s="27" t="s">
        <v>31</v>
      </c>
      <c r="C1515" s="28">
        <v>72528</v>
      </c>
      <c r="D1515" s="29" t="s">
        <v>2152</v>
      </c>
      <c r="E1515" s="30" t="s">
        <v>27</v>
      </c>
      <c r="F1515" s="31">
        <v>200</v>
      </c>
      <c r="G1515" s="32">
        <v>1</v>
      </c>
      <c r="H1515" s="33">
        <v>200</v>
      </c>
      <c r="I1515" s="34">
        <f t="shared" si="291"/>
        <v>4.8899999999999997</v>
      </c>
      <c r="J1515" s="34">
        <f t="shared" si="291"/>
        <v>11.02</v>
      </c>
      <c r="K1515" s="34">
        <f t="shared" si="292"/>
        <v>3182</v>
      </c>
      <c r="L1515" s="35">
        <f t="shared" si="293"/>
        <v>3182</v>
      </c>
      <c r="N1515" s="37">
        <v>6.27</v>
      </c>
      <c r="O1515" s="37">
        <v>14.14</v>
      </c>
    </row>
    <row r="1516" spans="1:15" x14ac:dyDescent="0.25">
      <c r="A1516" s="26" t="s">
        <v>2153</v>
      </c>
      <c r="B1516" s="27" t="s">
        <v>31</v>
      </c>
      <c r="C1516" s="28">
        <v>72532</v>
      </c>
      <c r="D1516" s="29" t="s">
        <v>2154</v>
      </c>
      <c r="E1516" s="30" t="s">
        <v>27</v>
      </c>
      <c r="F1516" s="31">
        <v>100</v>
      </c>
      <c r="G1516" s="32">
        <v>1</v>
      </c>
      <c r="H1516" s="33">
        <v>100</v>
      </c>
      <c r="I1516" s="34">
        <f t="shared" si="291"/>
        <v>7.05</v>
      </c>
      <c r="J1516" s="34">
        <f t="shared" si="291"/>
        <v>11.02</v>
      </c>
      <c r="K1516" s="34">
        <f t="shared" si="292"/>
        <v>1807</v>
      </c>
      <c r="L1516" s="35">
        <f t="shared" si="293"/>
        <v>1807</v>
      </c>
      <c r="N1516" s="37">
        <v>9.0500000000000007</v>
      </c>
      <c r="O1516" s="37">
        <v>14.14</v>
      </c>
    </row>
    <row r="1517" spans="1:15" ht="38.25" x14ac:dyDescent="0.25">
      <c r="A1517" s="38" t="s">
        <v>2155</v>
      </c>
      <c r="B1517" s="39" t="s">
        <v>227</v>
      </c>
      <c r="C1517" s="55" t="s">
        <v>2132</v>
      </c>
      <c r="D1517" s="29" t="s">
        <v>2133</v>
      </c>
      <c r="E1517" s="41" t="s">
        <v>27</v>
      </c>
      <c r="F1517" s="42">
        <v>250</v>
      </c>
      <c r="G1517" s="43">
        <v>1</v>
      </c>
      <c r="H1517" s="44">
        <v>250</v>
      </c>
      <c r="I1517" s="34">
        <f t="shared" si="291"/>
        <v>1.23</v>
      </c>
      <c r="J1517" s="34">
        <f t="shared" si="291"/>
        <v>2.29</v>
      </c>
      <c r="K1517" s="34">
        <f t="shared" si="292"/>
        <v>880</v>
      </c>
      <c r="L1517" s="35">
        <f t="shared" si="293"/>
        <v>880</v>
      </c>
      <c r="N1517" s="45">
        <v>1.58</v>
      </c>
      <c r="O1517" s="45">
        <v>2.94</v>
      </c>
    </row>
    <row r="1518" spans="1:15" x14ac:dyDescent="0.25">
      <c r="A1518" s="26" t="s">
        <v>2156</v>
      </c>
      <c r="B1518" s="27" t="s">
        <v>31</v>
      </c>
      <c r="C1518" s="28">
        <v>71035</v>
      </c>
      <c r="D1518" s="29" t="s">
        <v>2157</v>
      </c>
      <c r="E1518" s="30" t="s">
        <v>27</v>
      </c>
      <c r="F1518" s="31">
        <v>60</v>
      </c>
      <c r="G1518" s="32">
        <v>1</v>
      </c>
      <c r="H1518" s="33">
        <v>60</v>
      </c>
      <c r="I1518" s="34">
        <f t="shared" si="291"/>
        <v>9.0299999999999994</v>
      </c>
      <c r="J1518" s="34">
        <f t="shared" si="291"/>
        <v>8.26</v>
      </c>
      <c r="K1518" s="34">
        <f t="shared" si="292"/>
        <v>1037.4000000000001</v>
      </c>
      <c r="L1518" s="35">
        <f t="shared" si="293"/>
        <v>1037.4000000000001</v>
      </c>
      <c r="N1518" s="37">
        <v>11.58</v>
      </c>
      <c r="O1518" s="37">
        <v>10.6</v>
      </c>
    </row>
    <row r="1519" spans="1:15" x14ac:dyDescent="0.25">
      <c r="A1519" s="26" t="s">
        <v>2158</v>
      </c>
      <c r="B1519" s="27" t="s">
        <v>31</v>
      </c>
      <c r="C1519" s="28">
        <v>72661</v>
      </c>
      <c r="D1519" s="29" t="s">
        <v>2159</v>
      </c>
      <c r="E1519" s="30" t="s">
        <v>50</v>
      </c>
      <c r="F1519" s="31">
        <v>60</v>
      </c>
      <c r="G1519" s="32">
        <v>1</v>
      </c>
      <c r="H1519" s="33">
        <v>60</v>
      </c>
      <c r="I1519" s="34">
        <f t="shared" si="291"/>
        <v>6.34</v>
      </c>
      <c r="J1519" s="34">
        <f t="shared" si="291"/>
        <v>6.61</v>
      </c>
      <c r="K1519" s="34">
        <f t="shared" si="292"/>
        <v>777</v>
      </c>
      <c r="L1519" s="35">
        <f t="shared" si="293"/>
        <v>777</v>
      </c>
      <c r="N1519" s="37">
        <v>8.14</v>
      </c>
      <c r="O1519" s="37">
        <v>8.48</v>
      </c>
    </row>
    <row r="1520" spans="1:15" ht="25.5" x14ac:dyDescent="0.25">
      <c r="A1520" s="26" t="s">
        <v>2160</v>
      </c>
      <c r="B1520" s="27" t="s">
        <v>227</v>
      </c>
      <c r="C1520" s="56" t="s">
        <v>2161</v>
      </c>
      <c r="D1520" s="29" t="s">
        <v>2162</v>
      </c>
      <c r="E1520" s="30" t="s">
        <v>27</v>
      </c>
      <c r="F1520" s="31">
        <v>216</v>
      </c>
      <c r="G1520" s="32">
        <v>1</v>
      </c>
      <c r="H1520" s="33">
        <v>216</v>
      </c>
      <c r="I1520" s="34">
        <f t="shared" si="291"/>
        <v>5.45</v>
      </c>
      <c r="J1520" s="34">
        <f t="shared" si="291"/>
        <v>8.26</v>
      </c>
      <c r="K1520" s="34">
        <f t="shared" si="292"/>
        <v>2961.36</v>
      </c>
      <c r="L1520" s="35">
        <f t="shared" si="293"/>
        <v>2961.36</v>
      </c>
      <c r="N1520" s="37">
        <v>6.99</v>
      </c>
      <c r="O1520" s="37">
        <v>10.6</v>
      </c>
    </row>
    <row r="1521" spans="1:15" x14ac:dyDescent="0.25">
      <c r="A1521" s="26" t="s">
        <v>2163</v>
      </c>
      <c r="B1521" s="27" t="s">
        <v>129</v>
      </c>
      <c r="C1521" s="28">
        <v>96989</v>
      </c>
      <c r="D1521" s="29" t="s">
        <v>2164</v>
      </c>
      <c r="E1521" s="30" t="s">
        <v>27</v>
      </c>
      <c r="F1521" s="31">
        <v>1</v>
      </c>
      <c r="G1521" s="32">
        <v>1</v>
      </c>
      <c r="H1521" s="33">
        <v>1</v>
      </c>
      <c r="I1521" s="34">
        <f t="shared" si="291"/>
        <v>98.75</v>
      </c>
      <c r="J1521" s="34">
        <f t="shared" si="291"/>
        <v>3.47</v>
      </c>
      <c r="K1521" s="34">
        <f t="shared" si="292"/>
        <v>102.22</v>
      </c>
      <c r="L1521" s="35">
        <f t="shared" si="293"/>
        <v>102.22</v>
      </c>
      <c r="N1521" s="37">
        <v>126.61</v>
      </c>
      <c r="O1521" s="37">
        <v>4.46</v>
      </c>
    </row>
    <row r="1522" spans="1:15" ht="13.5" x14ac:dyDescent="0.2">
      <c r="A1522" s="49" t="s">
        <v>2165</v>
      </c>
      <c r="B1522" s="50"/>
      <c r="C1522" s="50"/>
      <c r="D1522" s="51" t="s">
        <v>2166</v>
      </c>
      <c r="E1522" s="50"/>
      <c r="F1522" s="50"/>
      <c r="G1522" s="50"/>
      <c r="H1522" s="50"/>
      <c r="I1522" s="52"/>
      <c r="J1522" s="52"/>
      <c r="K1522" s="53">
        <f>TRUNC(SUM(K1523:K1541),2)</f>
        <v>6312.64</v>
      </c>
      <c r="L1522" s="54">
        <f>TRUNC(SUM(L1523:L1541),2)</f>
        <v>6312.64</v>
      </c>
      <c r="N1522" s="46"/>
      <c r="O1522" s="46"/>
    </row>
    <row r="1523" spans="1:15" x14ac:dyDescent="0.25">
      <c r="A1523" s="26" t="s">
        <v>2167</v>
      </c>
      <c r="B1523" s="27" t="s">
        <v>31</v>
      </c>
      <c r="C1523" s="28">
        <v>70645</v>
      </c>
      <c r="D1523" s="29" t="s">
        <v>2168</v>
      </c>
      <c r="E1523" s="30" t="s">
        <v>27</v>
      </c>
      <c r="F1523" s="31">
        <v>1</v>
      </c>
      <c r="G1523" s="32">
        <v>1</v>
      </c>
      <c r="H1523" s="33">
        <v>1</v>
      </c>
      <c r="I1523" s="34">
        <f t="shared" ref="I1523:J1541" si="294">TRUNC((N1523*$O$9),2)</f>
        <v>22.27</v>
      </c>
      <c r="J1523" s="34">
        <f t="shared" si="294"/>
        <v>19.29</v>
      </c>
      <c r="K1523" s="34">
        <f t="shared" ref="K1523:K1541" si="295">TRUNC(F1523*($I1523+$J1523),2)</f>
        <v>41.56</v>
      </c>
      <c r="L1523" s="35">
        <f t="shared" ref="L1523:L1541" si="296">TRUNC(H1523*($I1523+$J1523),2)</f>
        <v>41.56</v>
      </c>
      <c r="N1523" s="37">
        <v>28.56</v>
      </c>
      <c r="O1523" s="37">
        <v>24.74</v>
      </c>
    </row>
    <row r="1524" spans="1:15" x14ac:dyDescent="0.25">
      <c r="A1524" s="26" t="s">
        <v>2169</v>
      </c>
      <c r="B1524" s="27" t="s">
        <v>31</v>
      </c>
      <c r="C1524" s="28">
        <v>70424</v>
      </c>
      <c r="D1524" s="29" t="s">
        <v>2170</v>
      </c>
      <c r="E1524" s="30" t="s">
        <v>217</v>
      </c>
      <c r="F1524" s="31">
        <v>11</v>
      </c>
      <c r="G1524" s="32">
        <v>1</v>
      </c>
      <c r="H1524" s="33">
        <v>11</v>
      </c>
      <c r="I1524" s="34">
        <f t="shared" si="294"/>
        <v>3.29</v>
      </c>
      <c r="J1524" s="34">
        <f t="shared" si="294"/>
        <v>1.0900000000000001</v>
      </c>
      <c r="K1524" s="34">
        <f t="shared" si="295"/>
        <v>48.18</v>
      </c>
      <c r="L1524" s="35">
        <f t="shared" si="296"/>
        <v>48.18</v>
      </c>
      <c r="N1524" s="37">
        <v>4.22</v>
      </c>
      <c r="O1524" s="37">
        <v>1.41</v>
      </c>
    </row>
    <row r="1525" spans="1:15" x14ac:dyDescent="0.25">
      <c r="A1525" s="26" t="s">
        <v>2171</v>
      </c>
      <c r="B1525" s="27" t="s">
        <v>227</v>
      </c>
      <c r="C1525" s="56" t="s">
        <v>2172</v>
      </c>
      <c r="D1525" s="29" t="s">
        <v>2173</v>
      </c>
      <c r="E1525" s="30" t="s">
        <v>27</v>
      </c>
      <c r="F1525" s="31">
        <v>1</v>
      </c>
      <c r="G1525" s="32">
        <v>1</v>
      </c>
      <c r="H1525" s="33">
        <v>1</v>
      </c>
      <c r="I1525" s="34">
        <f t="shared" si="294"/>
        <v>143.52000000000001</v>
      </c>
      <c r="J1525" s="34">
        <f t="shared" si="294"/>
        <v>55.13</v>
      </c>
      <c r="K1525" s="34">
        <f t="shared" si="295"/>
        <v>198.65</v>
      </c>
      <c r="L1525" s="35">
        <f t="shared" si="296"/>
        <v>198.65</v>
      </c>
      <c r="N1525" s="37">
        <v>184</v>
      </c>
      <c r="O1525" s="37">
        <v>70.680000000000007</v>
      </c>
    </row>
    <row r="1526" spans="1:15" x14ac:dyDescent="0.25">
      <c r="A1526" s="26" t="s">
        <v>2174</v>
      </c>
      <c r="B1526" s="27" t="s">
        <v>31</v>
      </c>
      <c r="C1526" s="28">
        <v>70305</v>
      </c>
      <c r="D1526" s="29" t="s">
        <v>2175</v>
      </c>
      <c r="E1526" s="30" t="s">
        <v>27</v>
      </c>
      <c r="F1526" s="31">
        <v>1</v>
      </c>
      <c r="G1526" s="32">
        <v>1</v>
      </c>
      <c r="H1526" s="33">
        <v>1</v>
      </c>
      <c r="I1526" s="34">
        <f t="shared" si="294"/>
        <v>22.97</v>
      </c>
      <c r="J1526" s="34">
        <f t="shared" si="294"/>
        <v>13.78</v>
      </c>
      <c r="K1526" s="34">
        <f t="shared" si="295"/>
        <v>36.75</v>
      </c>
      <c r="L1526" s="35">
        <f t="shared" si="296"/>
        <v>36.75</v>
      </c>
      <c r="N1526" s="37">
        <v>29.46</v>
      </c>
      <c r="O1526" s="37">
        <v>17.670000000000002</v>
      </c>
    </row>
    <row r="1527" spans="1:15" x14ac:dyDescent="0.25">
      <c r="A1527" s="26" t="s">
        <v>2176</v>
      </c>
      <c r="B1527" s="27" t="s">
        <v>31</v>
      </c>
      <c r="C1527" s="28">
        <v>70779</v>
      </c>
      <c r="D1527" s="29" t="s">
        <v>2177</v>
      </c>
      <c r="E1527" s="30" t="s">
        <v>27</v>
      </c>
      <c r="F1527" s="31">
        <v>1</v>
      </c>
      <c r="G1527" s="32">
        <v>1</v>
      </c>
      <c r="H1527" s="33">
        <v>1</v>
      </c>
      <c r="I1527" s="34">
        <f t="shared" si="294"/>
        <v>588.52</v>
      </c>
      <c r="J1527" s="34">
        <f t="shared" si="294"/>
        <v>100.19</v>
      </c>
      <c r="K1527" s="34">
        <f t="shared" si="295"/>
        <v>688.71</v>
      </c>
      <c r="L1527" s="35">
        <f t="shared" si="296"/>
        <v>688.71</v>
      </c>
      <c r="N1527" s="37">
        <v>754.52</v>
      </c>
      <c r="O1527" s="37">
        <v>128.44999999999999</v>
      </c>
    </row>
    <row r="1528" spans="1:15" ht="25.5" x14ac:dyDescent="0.25">
      <c r="A1528" s="26" t="s">
        <v>2178</v>
      </c>
      <c r="B1528" s="27" t="s">
        <v>129</v>
      </c>
      <c r="C1528" s="28">
        <v>93672</v>
      </c>
      <c r="D1528" s="29" t="s">
        <v>1850</v>
      </c>
      <c r="E1528" s="30" t="s">
        <v>27</v>
      </c>
      <c r="F1528" s="31">
        <v>1</v>
      </c>
      <c r="G1528" s="32">
        <v>1</v>
      </c>
      <c r="H1528" s="33">
        <v>1</v>
      </c>
      <c r="I1528" s="34">
        <f t="shared" si="294"/>
        <v>53.19</v>
      </c>
      <c r="J1528" s="34">
        <f t="shared" si="294"/>
        <v>11.2</v>
      </c>
      <c r="K1528" s="34">
        <f t="shared" si="295"/>
        <v>64.39</v>
      </c>
      <c r="L1528" s="35">
        <f t="shared" si="296"/>
        <v>64.39</v>
      </c>
      <c r="N1528" s="37">
        <v>68.2</v>
      </c>
      <c r="O1528" s="37">
        <v>14.37</v>
      </c>
    </row>
    <row r="1529" spans="1:15" ht="25.5" x14ac:dyDescent="0.25">
      <c r="A1529" s="26" t="s">
        <v>2179</v>
      </c>
      <c r="B1529" s="27" t="s">
        <v>129</v>
      </c>
      <c r="C1529" s="28">
        <v>93667</v>
      </c>
      <c r="D1529" s="29" t="s">
        <v>2180</v>
      </c>
      <c r="E1529" s="30" t="s">
        <v>27</v>
      </c>
      <c r="F1529" s="31">
        <v>3</v>
      </c>
      <c r="G1529" s="32">
        <v>1</v>
      </c>
      <c r="H1529" s="33">
        <v>3</v>
      </c>
      <c r="I1529" s="34">
        <f t="shared" si="294"/>
        <v>48.85</v>
      </c>
      <c r="J1529" s="34">
        <f t="shared" si="294"/>
        <v>2.9</v>
      </c>
      <c r="K1529" s="34">
        <f t="shared" si="295"/>
        <v>155.25</v>
      </c>
      <c r="L1529" s="35">
        <f t="shared" si="296"/>
        <v>155.25</v>
      </c>
      <c r="N1529" s="37">
        <v>62.64</v>
      </c>
      <c r="O1529" s="37">
        <v>3.72</v>
      </c>
    </row>
    <row r="1530" spans="1:15" x14ac:dyDescent="0.25">
      <c r="A1530" s="26" t="s">
        <v>2181</v>
      </c>
      <c r="B1530" s="27" t="s">
        <v>31</v>
      </c>
      <c r="C1530" s="28">
        <v>71184</v>
      </c>
      <c r="D1530" s="29" t="s">
        <v>247</v>
      </c>
      <c r="E1530" s="30" t="s">
        <v>27</v>
      </c>
      <c r="F1530" s="31">
        <v>4</v>
      </c>
      <c r="G1530" s="32">
        <v>1</v>
      </c>
      <c r="H1530" s="33">
        <v>4</v>
      </c>
      <c r="I1530" s="34">
        <f t="shared" si="294"/>
        <v>69.62</v>
      </c>
      <c r="J1530" s="34">
        <f t="shared" si="294"/>
        <v>27.56</v>
      </c>
      <c r="K1530" s="34">
        <f t="shared" si="295"/>
        <v>388.72</v>
      </c>
      <c r="L1530" s="35">
        <f t="shared" si="296"/>
        <v>388.72</v>
      </c>
      <c r="N1530" s="37">
        <v>89.26</v>
      </c>
      <c r="O1530" s="37">
        <v>35.340000000000003</v>
      </c>
    </row>
    <row r="1531" spans="1:15" x14ac:dyDescent="0.25">
      <c r="A1531" s="26" t="s">
        <v>2182</v>
      </c>
      <c r="B1531" s="27" t="s">
        <v>31</v>
      </c>
      <c r="C1531" s="28">
        <v>71063</v>
      </c>
      <c r="D1531" s="29" t="s">
        <v>2183</v>
      </c>
      <c r="E1531" s="30" t="s">
        <v>27</v>
      </c>
      <c r="F1531" s="31">
        <v>2</v>
      </c>
      <c r="G1531" s="32">
        <v>1</v>
      </c>
      <c r="H1531" s="33">
        <v>2</v>
      </c>
      <c r="I1531" s="34">
        <f t="shared" si="294"/>
        <v>83.95</v>
      </c>
      <c r="J1531" s="34">
        <f t="shared" si="294"/>
        <v>63.39</v>
      </c>
      <c r="K1531" s="34">
        <f t="shared" si="295"/>
        <v>294.68</v>
      </c>
      <c r="L1531" s="35">
        <f t="shared" si="296"/>
        <v>294.68</v>
      </c>
      <c r="N1531" s="37">
        <v>107.64</v>
      </c>
      <c r="O1531" s="37">
        <v>81.28</v>
      </c>
    </row>
    <row r="1532" spans="1:15" x14ac:dyDescent="0.25">
      <c r="A1532" s="26" t="s">
        <v>2184</v>
      </c>
      <c r="B1532" s="27" t="s">
        <v>31</v>
      </c>
      <c r="C1532" s="28">
        <v>70893</v>
      </c>
      <c r="D1532" s="29" t="s">
        <v>2185</v>
      </c>
      <c r="E1532" s="30" t="s">
        <v>27</v>
      </c>
      <c r="F1532" s="31">
        <v>1</v>
      </c>
      <c r="G1532" s="32">
        <v>1</v>
      </c>
      <c r="H1532" s="33">
        <v>1</v>
      </c>
      <c r="I1532" s="34">
        <f t="shared" si="294"/>
        <v>251.91</v>
      </c>
      <c r="J1532" s="34">
        <f t="shared" si="294"/>
        <v>79.94</v>
      </c>
      <c r="K1532" s="34">
        <f t="shared" si="295"/>
        <v>331.85</v>
      </c>
      <c r="L1532" s="35">
        <f t="shared" si="296"/>
        <v>331.85</v>
      </c>
      <c r="N1532" s="37">
        <v>322.97000000000003</v>
      </c>
      <c r="O1532" s="37">
        <v>102.49</v>
      </c>
    </row>
    <row r="1533" spans="1:15" x14ac:dyDescent="0.25">
      <c r="A1533" s="26" t="s">
        <v>2186</v>
      </c>
      <c r="B1533" s="27" t="s">
        <v>31</v>
      </c>
      <c r="C1533" s="28">
        <v>70779</v>
      </c>
      <c r="D1533" s="29" t="s">
        <v>2177</v>
      </c>
      <c r="E1533" s="30" t="s">
        <v>27</v>
      </c>
      <c r="F1533" s="31">
        <v>1</v>
      </c>
      <c r="G1533" s="32">
        <v>1</v>
      </c>
      <c r="H1533" s="33">
        <v>1</v>
      </c>
      <c r="I1533" s="34">
        <f t="shared" si="294"/>
        <v>588.52</v>
      </c>
      <c r="J1533" s="34">
        <f t="shared" si="294"/>
        <v>100.19</v>
      </c>
      <c r="K1533" s="34">
        <f t="shared" si="295"/>
        <v>688.71</v>
      </c>
      <c r="L1533" s="35">
        <f t="shared" si="296"/>
        <v>688.71</v>
      </c>
      <c r="N1533" s="37">
        <v>754.52</v>
      </c>
      <c r="O1533" s="37">
        <v>128.44999999999999</v>
      </c>
    </row>
    <row r="1534" spans="1:15" x14ac:dyDescent="0.25">
      <c r="A1534" s="26" t="s">
        <v>2187</v>
      </c>
      <c r="B1534" s="27" t="s">
        <v>31</v>
      </c>
      <c r="C1534" s="28">
        <v>81894</v>
      </c>
      <c r="D1534" s="29" t="s">
        <v>2188</v>
      </c>
      <c r="E1534" s="30" t="s">
        <v>27</v>
      </c>
      <c r="F1534" s="31">
        <v>2</v>
      </c>
      <c r="G1534" s="32">
        <v>1</v>
      </c>
      <c r="H1534" s="33">
        <v>2</v>
      </c>
      <c r="I1534" s="34">
        <f t="shared" si="294"/>
        <v>34.35</v>
      </c>
      <c r="J1534" s="34">
        <f t="shared" si="294"/>
        <v>22.23</v>
      </c>
      <c r="K1534" s="34">
        <f t="shared" si="295"/>
        <v>113.16</v>
      </c>
      <c r="L1534" s="35">
        <f t="shared" si="296"/>
        <v>113.16</v>
      </c>
      <c r="N1534" s="37">
        <v>44.05</v>
      </c>
      <c r="O1534" s="37">
        <v>28.51</v>
      </c>
    </row>
    <row r="1535" spans="1:15" x14ac:dyDescent="0.25">
      <c r="A1535" s="26" t="s">
        <v>2189</v>
      </c>
      <c r="B1535" s="27" t="s">
        <v>31</v>
      </c>
      <c r="C1535" s="28">
        <v>70561</v>
      </c>
      <c r="D1535" s="29" t="s">
        <v>430</v>
      </c>
      <c r="E1535" s="30" t="s">
        <v>50</v>
      </c>
      <c r="F1535" s="31">
        <v>20</v>
      </c>
      <c r="G1535" s="32">
        <v>1</v>
      </c>
      <c r="H1535" s="33">
        <v>20</v>
      </c>
      <c r="I1535" s="34">
        <f t="shared" si="294"/>
        <v>7.18</v>
      </c>
      <c r="J1535" s="34">
        <f t="shared" si="294"/>
        <v>3.75</v>
      </c>
      <c r="K1535" s="34">
        <f t="shared" si="295"/>
        <v>218.6</v>
      </c>
      <c r="L1535" s="35">
        <f t="shared" si="296"/>
        <v>218.6</v>
      </c>
      <c r="N1535" s="37">
        <v>9.2100000000000009</v>
      </c>
      <c r="O1535" s="37">
        <v>4.8099999999999996</v>
      </c>
    </row>
    <row r="1536" spans="1:15" x14ac:dyDescent="0.25">
      <c r="A1536" s="26" t="s">
        <v>2190</v>
      </c>
      <c r="B1536" s="27" t="s">
        <v>31</v>
      </c>
      <c r="C1536" s="28">
        <v>71184</v>
      </c>
      <c r="D1536" s="29" t="s">
        <v>247</v>
      </c>
      <c r="E1536" s="30" t="s">
        <v>27</v>
      </c>
      <c r="F1536" s="31">
        <v>4</v>
      </c>
      <c r="G1536" s="32">
        <v>1</v>
      </c>
      <c r="H1536" s="33">
        <v>4</v>
      </c>
      <c r="I1536" s="34">
        <f t="shared" si="294"/>
        <v>69.62</v>
      </c>
      <c r="J1536" s="34">
        <f t="shared" si="294"/>
        <v>27.56</v>
      </c>
      <c r="K1536" s="34">
        <f t="shared" si="295"/>
        <v>388.72</v>
      </c>
      <c r="L1536" s="35">
        <f t="shared" si="296"/>
        <v>388.72</v>
      </c>
      <c r="N1536" s="37">
        <v>89.26</v>
      </c>
      <c r="O1536" s="37">
        <v>35.340000000000003</v>
      </c>
    </row>
    <row r="1537" spans="1:15" x14ac:dyDescent="0.25">
      <c r="A1537" s="26" t="s">
        <v>2191</v>
      </c>
      <c r="B1537" s="27" t="s">
        <v>31</v>
      </c>
      <c r="C1537" s="28">
        <v>70288</v>
      </c>
      <c r="D1537" s="29" t="s">
        <v>2192</v>
      </c>
      <c r="E1537" s="30" t="s">
        <v>27</v>
      </c>
      <c r="F1537" s="31">
        <v>4</v>
      </c>
      <c r="G1537" s="32">
        <v>1</v>
      </c>
      <c r="H1537" s="33">
        <v>4</v>
      </c>
      <c r="I1537" s="34">
        <f t="shared" si="294"/>
        <v>7.06</v>
      </c>
      <c r="J1537" s="34">
        <f t="shared" si="294"/>
        <v>6.42</v>
      </c>
      <c r="K1537" s="34">
        <f t="shared" si="295"/>
        <v>53.92</v>
      </c>
      <c r="L1537" s="35">
        <f t="shared" si="296"/>
        <v>53.92</v>
      </c>
      <c r="N1537" s="37">
        <v>9.06</v>
      </c>
      <c r="O1537" s="37">
        <v>8.24</v>
      </c>
    </row>
    <row r="1538" spans="1:15" ht="25.5" x14ac:dyDescent="0.25">
      <c r="A1538" s="26" t="s">
        <v>2193</v>
      </c>
      <c r="B1538" s="27" t="s">
        <v>129</v>
      </c>
      <c r="C1538" s="28">
        <v>92980</v>
      </c>
      <c r="D1538" s="29" t="s">
        <v>2194</v>
      </c>
      <c r="E1538" s="30" t="s">
        <v>50</v>
      </c>
      <c r="F1538" s="31">
        <v>171</v>
      </c>
      <c r="G1538" s="32">
        <v>1</v>
      </c>
      <c r="H1538" s="33">
        <v>171</v>
      </c>
      <c r="I1538" s="34">
        <f t="shared" si="294"/>
        <v>7.44</v>
      </c>
      <c r="J1538" s="34">
        <f t="shared" si="294"/>
        <v>0.23</v>
      </c>
      <c r="K1538" s="34">
        <f t="shared" si="295"/>
        <v>1311.57</v>
      </c>
      <c r="L1538" s="35">
        <f t="shared" si="296"/>
        <v>1311.57</v>
      </c>
      <c r="N1538" s="37">
        <v>9.5500000000000007</v>
      </c>
      <c r="O1538" s="37">
        <v>0.3</v>
      </c>
    </row>
    <row r="1539" spans="1:15" x14ac:dyDescent="0.25">
      <c r="A1539" s="26" t="s">
        <v>2195</v>
      </c>
      <c r="B1539" s="27" t="s">
        <v>31</v>
      </c>
      <c r="C1539" s="28">
        <v>71203</v>
      </c>
      <c r="D1539" s="29" t="s">
        <v>2196</v>
      </c>
      <c r="E1539" s="30" t="s">
        <v>50</v>
      </c>
      <c r="F1539" s="31">
        <v>35</v>
      </c>
      <c r="G1539" s="32">
        <v>1</v>
      </c>
      <c r="H1539" s="33">
        <v>35</v>
      </c>
      <c r="I1539" s="34">
        <f t="shared" si="294"/>
        <v>9.56</v>
      </c>
      <c r="J1539" s="34">
        <f t="shared" si="294"/>
        <v>10.199999999999999</v>
      </c>
      <c r="K1539" s="34">
        <f t="shared" si="295"/>
        <v>691.6</v>
      </c>
      <c r="L1539" s="35">
        <f t="shared" si="296"/>
        <v>691.6</v>
      </c>
      <c r="N1539" s="37">
        <v>12.26</v>
      </c>
      <c r="O1539" s="37">
        <v>13.08</v>
      </c>
    </row>
    <row r="1540" spans="1:15" x14ac:dyDescent="0.25">
      <c r="A1540" s="26" t="s">
        <v>2197</v>
      </c>
      <c r="B1540" s="27" t="s">
        <v>31</v>
      </c>
      <c r="C1540" s="28">
        <v>70710</v>
      </c>
      <c r="D1540" s="29" t="s">
        <v>1095</v>
      </c>
      <c r="E1540" s="30" t="s">
        <v>27</v>
      </c>
      <c r="F1540" s="31">
        <v>5</v>
      </c>
      <c r="G1540" s="32">
        <v>1</v>
      </c>
      <c r="H1540" s="33">
        <v>5</v>
      </c>
      <c r="I1540" s="34">
        <f t="shared" si="294"/>
        <v>58.64</v>
      </c>
      <c r="J1540" s="34">
        <f t="shared" si="294"/>
        <v>56.93</v>
      </c>
      <c r="K1540" s="34">
        <f t="shared" si="295"/>
        <v>577.85</v>
      </c>
      <c r="L1540" s="35">
        <f t="shared" si="296"/>
        <v>577.85</v>
      </c>
      <c r="N1540" s="37">
        <v>75.180000000000007</v>
      </c>
      <c r="O1540" s="37">
        <v>72.989999999999995</v>
      </c>
    </row>
    <row r="1541" spans="1:15" x14ac:dyDescent="0.25">
      <c r="A1541" s="26" t="s">
        <v>2198</v>
      </c>
      <c r="B1541" s="27" t="s">
        <v>31</v>
      </c>
      <c r="C1541" s="28">
        <v>70633</v>
      </c>
      <c r="D1541" s="29" t="s">
        <v>1966</v>
      </c>
      <c r="E1541" s="30" t="s">
        <v>83</v>
      </c>
      <c r="F1541" s="31">
        <v>0.6</v>
      </c>
      <c r="G1541" s="32">
        <v>1</v>
      </c>
      <c r="H1541" s="33">
        <v>0.6</v>
      </c>
      <c r="I1541" s="34">
        <f t="shared" si="294"/>
        <v>0</v>
      </c>
      <c r="J1541" s="34">
        <f t="shared" si="294"/>
        <v>32.96</v>
      </c>
      <c r="K1541" s="34">
        <f t="shared" si="295"/>
        <v>19.77</v>
      </c>
      <c r="L1541" s="35">
        <f t="shared" si="296"/>
        <v>19.77</v>
      </c>
      <c r="N1541" s="37">
        <v>0</v>
      </c>
      <c r="O1541" s="37">
        <v>42.26</v>
      </c>
    </row>
    <row r="1542" spans="1:15" ht="13.5" x14ac:dyDescent="0.2">
      <c r="A1542" s="49" t="s">
        <v>2199</v>
      </c>
      <c r="B1542" s="50"/>
      <c r="C1542" s="50"/>
      <c r="D1542" s="51" t="s">
        <v>2200</v>
      </c>
      <c r="E1542" s="50"/>
      <c r="F1542" s="50"/>
      <c r="G1542" s="50"/>
      <c r="H1542" s="50"/>
      <c r="I1542" s="52"/>
      <c r="J1542" s="52"/>
      <c r="K1542" s="53">
        <f>TRUNC(SUM(K1543:K1557),2)</f>
        <v>4142.3900000000003</v>
      </c>
      <c r="L1542" s="54">
        <f>TRUNC(SUM(L1543:L1557),2)</f>
        <v>4142.3900000000003</v>
      </c>
      <c r="N1542" s="46"/>
      <c r="O1542" s="46"/>
    </row>
    <row r="1543" spans="1:15" x14ac:dyDescent="0.25">
      <c r="A1543" s="26" t="s">
        <v>2201</v>
      </c>
      <c r="B1543" s="27" t="s">
        <v>31</v>
      </c>
      <c r="C1543" s="28">
        <v>70700</v>
      </c>
      <c r="D1543" s="29" t="s">
        <v>2202</v>
      </c>
      <c r="E1543" s="30" t="s">
        <v>27</v>
      </c>
      <c r="F1543" s="31">
        <v>1</v>
      </c>
      <c r="G1543" s="32">
        <v>1</v>
      </c>
      <c r="H1543" s="33">
        <v>1</v>
      </c>
      <c r="I1543" s="34">
        <f t="shared" ref="I1543:J1557" si="297">TRUNC((N1543*$O$9),2)</f>
        <v>193.05</v>
      </c>
      <c r="J1543" s="34">
        <f t="shared" si="297"/>
        <v>55.13</v>
      </c>
      <c r="K1543" s="34">
        <f t="shared" ref="K1543:K1557" si="298">TRUNC(F1543*($I1543+$J1543),2)</f>
        <v>248.18</v>
      </c>
      <c r="L1543" s="35">
        <f t="shared" ref="L1543:L1557" si="299">TRUNC(H1543*($I1543+$J1543),2)</f>
        <v>248.18</v>
      </c>
      <c r="N1543" s="37">
        <v>247.5</v>
      </c>
      <c r="O1543" s="37">
        <v>70.680000000000007</v>
      </c>
    </row>
    <row r="1544" spans="1:15" x14ac:dyDescent="0.25">
      <c r="A1544" s="26" t="s">
        <v>2203</v>
      </c>
      <c r="B1544" s="27" t="s">
        <v>227</v>
      </c>
      <c r="C1544" s="56" t="s">
        <v>2172</v>
      </c>
      <c r="D1544" s="29" t="s">
        <v>2173</v>
      </c>
      <c r="E1544" s="30" t="s">
        <v>27</v>
      </c>
      <c r="F1544" s="31">
        <v>1</v>
      </c>
      <c r="G1544" s="32">
        <v>1</v>
      </c>
      <c r="H1544" s="33">
        <v>1</v>
      </c>
      <c r="I1544" s="34">
        <f t="shared" si="297"/>
        <v>143.52000000000001</v>
      </c>
      <c r="J1544" s="34">
        <f t="shared" si="297"/>
        <v>55.13</v>
      </c>
      <c r="K1544" s="34">
        <f t="shared" si="298"/>
        <v>198.65</v>
      </c>
      <c r="L1544" s="35">
        <f t="shared" si="299"/>
        <v>198.65</v>
      </c>
      <c r="N1544" s="37">
        <v>184</v>
      </c>
      <c r="O1544" s="37">
        <v>70.680000000000007</v>
      </c>
    </row>
    <row r="1545" spans="1:15" x14ac:dyDescent="0.25">
      <c r="A1545" s="26" t="s">
        <v>2204</v>
      </c>
      <c r="B1545" s="27" t="s">
        <v>31</v>
      </c>
      <c r="C1545" s="28">
        <v>70305</v>
      </c>
      <c r="D1545" s="29" t="s">
        <v>2175</v>
      </c>
      <c r="E1545" s="30" t="s">
        <v>27</v>
      </c>
      <c r="F1545" s="31">
        <v>3</v>
      </c>
      <c r="G1545" s="32">
        <v>1</v>
      </c>
      <c r="H1545" s="33">
        <v>3</v>
      </c>
      <c r="I1545" s="34">
        <f t="shared" si="297"/>
        <v>22.97</v>
      </c>
      <c r="J1545" s="34">
        <f t="shared" si="297"/>
        <v>13.78</v>
      </c>
      <c r="K1545" s="34">
        <f t="shared" si="298"/>
        <v>110.25</v>
      </c>
      <c r="L1545" s="35">
        <f t="shared" si="299"/>
        <v>110.25</v>
      </c>
      <c r="N1545" s="37">
        <v>29.46</v>
      </c>
      <c r="O1545" s="37">
        <v>17.670000000000002</v>
      </c>
    </row>
    <row r="1546" spans="1:15" x14ac:dyDescent="0.25">
      <c r="A1546" s="26" t="s">
        <v>2205</v>
      </c>
      <c r="B1546" s="27" t="s">
        <v>31</v>
      </c>
      <c r="C1546" s="28">
        <v>70776</v>
      </c>
      <c r="D1546" s="29" t="s">
        <v>2206</v>
      </c>
      <c r="E1546" s="30" t="s">
        <v>27</v>
      </c>
      <c r="F1546" s="31">
        <v>2</v>
      </c>
      <c r="G1546" s="32">
        <v>1</v>
      </c>
      <c r="H1546" s="33">
        <v>2</v>
      </c>
      <c r="I1546" s="34">
        <f t="shared" si="297"/>
        <v>393.36</v>
      </c>
      <c r="J1546" s="34">
        <f t="shared" si="297"/>
        <v>100.19</v>
      </c>
      <c r="K1546" s="34">
        <f t="shared" si="298"/>
        <v>987.1</v>
      </c>
      <c r="L1546" s="35">
        <f t="shared" si="299"/>
        <v>987.1</v>
      </c>
      <c r="N1546" s="37">
        <v>504.32</v>
      </c>
      <c r="O1546" s="37">
        <v>128.44999999999999</v>
      </c>
    </row>
    <row r="1547" spans="1:15" x14ac:dyDescent="0.25">
      <c r="A1547" s="26" t="s">
        <v>2207</v>
      </c>
      <c r="B1547" s="27" t="s">
        <v>31</v>
      </c>
      <c r="C1547" s="28">
        <v>70837</v>
      </c>
      <c r="D1547" s="29" t="s">
        <v>2208</v>
      </c>
      <c r="E1547" s="30" t="s">
        <v>27</v>
      </c>
      <c r="F1547" s="31">
        <v>1</v>
      </c>
      <c r="G1547" s="32">
        <v>1</v>
      </c>
      <c r="H1547" s="33">
        <v>1</v>
      </c>
      <c r="I1547" s="34">
        <f t="shared" si="297"/>
        <v>392.08</v>
      </c>
      <c r="J1547" s="34">
        <f t="shared" si="297"/>
        <v>100.19</v>
      </c>
      <c r="K1547" s="34">
        <f t="shared" si="298"/>
        <v>492.27</v>
      </c>
      <c r="L1547" s="35">
        <f t="shared" si="299"/>
        <v>492.27</v>
      </c>
      <c r="N1547" s="37">
        <v>502.67</v>
      </c>
      <c r="O1547" s="37">
        <v>128.44999999999999</v>
      </c>
    </row>
    <row r="1548" spans="1:15" ht="25.5" x14ac:dyDescent="0.25">
      <c r="A1548" s="26" t="s">
        <v>2209</v>
      </c>
      <c r="B1548" s="27" t="s">
        <v>129</v>
      </c>
      <c r="C1548" s="28">
        <v>93672</v>
      </c>
      <c r="D1548" s="29" t="s">
        <v>1850</v>
      </c>
      <c r="E1548" s="30" t="s">
        <v>27</v>
      </c>
      <c r="F1548" s="31">
        <v>1</v>
      </c>
      <c r="G1548" s="32">
        <v>1</v>
      </c>
      <c r="H1548" s="33">
        <v>1</v>
      </c>
      <c r="I1548" s="34">
        <f t="shared" si="297"/>
        <v>53.19</v>
      </c>
      <c r="J1548" s="34">
        <f t="shared" si="297"/>
        <v>11.2</v>
      </c>
      <c r="K1548" s="34">
        <f t="shared" si="298"/>
        <v>64.39</v>
      </c>
      <c r="L1548" s="35">
        <f t="shared" si="299"/>
        <v>64.39</v>
      </c>
      <c r="N1548" s="37">
        <v>68.2</v>
      </c>
      <c r="O1548" s="37">
        <v>14.37</v>
      </c>
    </row>
    <row r="1549" spans="1:15" ht="25.5" x14ac:dyDescent="0.25">
      <c r="A1549" s="26" t="s">
        <v>2210</v>
      </c>
      <c r="B1549" s="27" t="s">
        <v>129</v>
      </c>
      <c r="C1549" s="28">
        <v>93671</v>
      </c>
      <c r="D1549" s="29" t="s">
        <v>245</v>
      </c>
      <c r="E1549" s="30" t="s">
        <v>27</v>
      </c>
      <c r="F1549" s="31">
        <v>2</v>
      </c>
      <c r="G1549" s="32">
        <v>1</v>
      </c>
      <c r="H1549" s="33">
        <v>2</v>
      </c>
      <c r="I1549" s="34">
        <f t="shared" si="297"/>
        <v>51.68</v>
      </c>
      <c r="J1549" s="34">
        <f t="shared" si="297"/>
        <v>7.54</v>
      </c>
      <c r="K1549" s="34">
        <f t="shared" si="298"/>
        <v>118.44</v>
      </c>
      <c r="L1549" s="35">
        <f t="shared" si="299"/>
        <v>118.44</v>
      </c>
      <c r="N1549" s="37">
        <v>66.260000000000005</v>
      </c>
      <c r="O1549" s="37">
        <v>9.67</v>
      </c>
    </row>
    <row r="1550" spans="1:15" ht="25.5" x14ac:dyDescent="0.25">
      <c r="A1550" s="26" t="s">
        <v>2211</v>
      </c>
      <c r="B1550" s="27" t="s">
        <v>129</v>
      </c>
      <c r="C1550" s="28">
        <v>93670</v>
      </c>
      <c r="D1550" s="29" t="s">
        <v>947</v>
      </c>
      <c r="E1550" s="30" t="s">
        <v>27</v>
      </c>
      <c r="F1550" s="31">
        <v>1</v>
      </c>
      <c r="G1550" s="32">
        <v>1</v>
      </c>
      <c r="H1550" s="33">
        <v>1</v>
      </c>
      <c r="I1550" s="34">
        <f t="shared" si="297"/>
        <v>50.41</v>
      </c>
      <c r="J1550" s="34">
        <f t="shared" si="297"/>
        <v>5.48</v>
      </c>
      <c r="K1550" s="34">
        <f t="shared" si="298"/>
        <v>55.89</v>
      </c>
      <c r="L1550" s="35">
        <f t="shared" si="299"/>
        <v>55.89</v>
      </c>
      <c r="N1550" s="37">
        <v>64.63</v>
      </c>
      <c r="O1550" s="37">
        <v>7.03</v>
      </c>
    </row>
    <row r="1551" spans="1:15" x14ac:dyDescent="0.25">
      <c r="A1551" s="26" t="s">
        <v>2212</v>
      </c>
      <c r="B1551" s="27" t="s">
        <v>31</v>
      </c>
      <c r="C1551" s="28">
        <v>70286</v>
      </c>
      <c r="D1551" s="29" t="s">
        <v>2213</v>
      </c>
      <c r="E1551" s="30" t="s">
        <v>27</v>
      </c>
      <c r="F1551" s="31">
        <v>4</v>
      </c>
      <c r="G1551" s="32">
        <v>1</v>
      </c>
      <c r="H1551" s="33">
        <v>4</v>
      </c>
      <c r="I1551" s="34">
        <f t="shared" si="297"/>
        <v>4.79</v>
      </c>
      <c r="J1551" s="34">
        <f t="shared" si="297"/>
        <v>5.51</v>
      </c>
      <c r="K1551" s="34">
        <f t="shared" si="298"/>
        <v>41.2</v>
      </c>
      <c r="L1551" s="35">
        <f t="shared" si="299"/>
        <v>41.2</v>
      </c>
      <c r="N1551" s="37">
        <v>6.15</v>
      </c>
      <c r="O1551" s="37">
        <v>7.07</v>
      </c>
    </row>
    <row r="1552" spans="1:15" x14ac:dyDescent="0.25">
      <c r="A1552" s="26" t="s">
        <v>2214</v>
      </c>
      <c r="B1552" s="27" t="s">
        <v>31</v>
      </c>
      <c r="C1552" s="28">
        <v>70288</v>
      </c>
      <c r="D1552" s="29" t="s">
        <v>2192</v>
      </c>
      <c r="E1552" s="30" t="s">
        <v>27</v>
      </c>
      <c r="F1552" s="31">
        <v>8</v>
      </c>
      <c r="G1552" s="32">
        <v>1</v>
      </c>
      <c r="H1552" s="33">
        <v>8</v>
      </c>
      <c r="I1552" s="34">
        <f t="shared" si="297"/>
        <v>7.06</v>
      </c>
      <c r="J1552" s="34">
        <f t="shared" si="297"/>
        <v>6.42</v>
      </c>
      <c r="K1552" s="34">
        <f t="shared" si="298"/>
        <v>107.84</v>
      </c>
      <c r="L1552" s="35">
        <f t="shared" si="299"/>
        <v>107.84</v>
      </c>
      <c r="N1552" s="37">
        <v>9.06</v>
      </c>
      <c r="O1552" s="37">
        <v>8.24</v>
      </c>
    </row>
    <row r="1553" spans="1:15" x14ac:dyDescent="0.25">
      <c r="A1553" s="26" t="s">
        <v>2215</v>
      </c>
      <c r="B1553" s="27" t="s">
        <v>31</v>
      </c>
      <c r="C1553" s="28">
        <v>71184</v>
      </c>
      <c r="D1553" s="29" t="s">
        <v>247</v>
      </c>
      <c r="E1553" s="30" t="s">
        <v>27</v>
      </c>
      <c r="F1553" s="31">
        <v>4</v>
      </c>
      <c r="G1553" s="32">
        <v>1</v>
      </c>
      <c r="H1553" s="33">
        <v>4</v>
      </c>
      <c r="I1553" s="34">
        <f t="shared" si="297"/>
        <v>69.62</v>
      </c>
      <c r="J1553" s="34">
        <f t="shared" si="297"/>
        <v>27.56</v>
      </c>
      <c r="K1553" s="34">
        <f t="shared" si="298"/>
        <v>388.72</v>
      </c>
      <c r="L1553" s="35">
        <f t="shared" si="299"/>
        <v>388.72</v>
      </c>
      <c r="N1553" s="37">
        <v>89.26</v>
      </c>
      <c r="O1553" s="37">
        <v>35.340000000000003</v>
      </c>
    </row>
    <row r="1554" spans="1:15" x14ac:dyDescent="0.25">
      <c r="A1554" s="26" t="s">
        <v>2216</v>
      </c>
      <c r="B1554" s="27" t="s">
        <v>31</v>
      </c>
      <c r="C1554" s="28">
        <v>70893</v>
      </c>
      <c r="D1554" s="29" t="s">
        <v>2185</v>
      </c>
      <c r="E1554" s="30" t="s">
        <v>27</v>
      </c>
      <c r="F1554" s="31">
        <v>2</v>
      </c>
      <c r="G1554" s="32">
        <v>1</v>
      </c>
      <c r="H1554" s="33">
        <v>2</v>
      </c>
      <c r="I1554" s="34">
        <f t="shared" si="297"/>
        <v>251.91</v>
      </c>
      <c r="J1554" s="34">
        <f t="shared" si="297"/>
        <v>79.94</v>
      </c>
      <c r="K1554" s="34">
        <f t="shared" si="298"/>
        <v>663.7</v>
      </c>
      <c r="L1554" s="35">
        <f t="shared" si="299"/>
        <v>663.7</v>
      </c>
      <c r="N1554" s="37">
        <v>322.97000000000003</v>
      </c>
      <c r="O1554" s="37">
        <v>102.49</v>
      </c>
    </row>
    <row r="1555" spans="1:15" x14ac:dyDescent="0.25">
      <c r="A1555" s="26" t="s">
        <v>2217</v>
      </c>
      <c r="B1555" s="27" t="s">
        <v>31</v>
      </c>
      <c r="C1555" s="28">
        <v>81894</v>
      </c>
      <c r="D1555" s="29" t="s">
        <v>2188</v>
      </c>
      <c r="E1555" s="30" t="s">
        <v>27</v>
      </c>
      <c r="F1555" s="31">
        <v>1</v>
      </c>
      <c r="G1555" s="32">
        <v>1</v>
      </c>
      <c r="H1555" s="33">
        <v>1</v>
      </c>
      <c r="I1555" s="34">
        <f t="shared" si="297"/>
        <v>34.35</v>
      </c>
      <c r="J1555" s="34">
        <f t="shared" si="297"/>
        <v>22.23</v>
      </c>
      <c r="K1555" s="34">
        <f t="shared" si="298"/>
        <v>56.58</v>
      </c>
      <c r="L1555" s="35">
        <f t="shared" si="299"/>
        <v>56.58</v>
      </c>
      <c r="N1555" s="37">
        <v>44.05</v>
      </c>
      <c r="O1555" s="37">
        <v>28.51</v>
      </c>
    </row>
    <row r="1556" spans="1:15" x14ac:dyDescent="0.25">
      <c r="A1556" s="26" t="s">
        <v>2218</v>
      </c>
      <c r="B1556" s="27" t="s">
        <v>31</v>
      </c>
      <c r="C1556" s="28">
        <v>70561</v>
      </c>
      <c r="D1556" s="29" t="s">
        <v>430</v>
      </c>
      <c r="E1556" s="30" t="s">
        <v>50</v>
      </c>
      <c r="F1556" s="31">
        <v>20</v>
      </c>
      <c r="G1556" s="32">
        <v>1</v>
      </c>
      <c r="H1556" s="33">
        <v>20</v>
      </c>
      <c r="I1556" s="34">
        <f t="shared" si="297"/>
        <v>7.18</v>
      </c>
      <c r="J1556" s="34">
        <f t="shared" si="297"/>
        <v>3.75</v>
      </c>
      <c r="K1556" s="34">
        <f t="shared" si="298"/>
        <v>218.6</v>
      </c>
      <c r="L1556" s="35">
        <f t="shared" si="299"/>
        <v>218.6</v>
      </c>
      <c r="N1556" s="37">
        <v>9.2100000000000009</v>
      </c>
      <c r="O1556" s="37">
        <v>4.8099999999999996</v>
      </c>
    </row>
    <row r="1557" spans="1:15" x14ac:dyDescent="0.25">
      <c r="A1557" s="26" t="s">
        <v>2219</v>
      </c>
      <c r="B1557" s="27" t="s">
        <v>31</v>
      </c>
      <c r="C1557" s="28">
        <v>71064</v>
      </c>
      <c r="D1557" s="29" t="s">
        <v>2220</v>
      </c>
      <c r="E1557" s="30" t="s">
        <v>27</v>
      </c>
      <c r="F1557" s="31">
        <v>2</v>
      </c>
      <c r="G1557" s="32">
        <v>1</v>
      </c>
      <c r="H1557" s="33">
        <v>2</v>
      </c>
      <c r="I1557" s="34">
        <f t="shared" si="297"/>
        <v>129.13999999999999</v>
      </c>
      <c r="J1557" s="34">
        <f t="shared" si="297"/>
        <v>66.150000000000006</v>
      </c>
      <c r="K1557" s="34">
        <f t="shared" si="298"/>
        <v>390.58</v>
      </c>
      <c r="L1557" s="35">
        <f t="shared" si="299"/>
        <v>390.58</v>
      </c>
      <c r="N1557" s="37">
        <v>165.57</v>
      </c>
      <c r="O1557" s="37">
        <v>84.82</v>
      </c>
    </row>
    <row r="1558" spans="1:15" ht="13.5" x14ac:dyDescent="0.2">
      <c r="A1558" s="49" t="s">
        <v>2221</v>
      </c>
      <c r="B1558" s="50"/>
      <c r="C1558" s="50"/>
      <c r="D1558" s="51" t="s">
        <v>2222</v>
      </c>
      <c r="E1558" s="50"/>
      <c r="F1558" s="50"/>
      <c r="G1558" s="50"/>
      <c r="H1558" s="50"/>
      <c r="I1558" s="52"/>
      <c r="J1558" s="52"/>
      <c r="K1558" s="53">
        <f>TRUNC(SUM(K1559:K1568),2)</f>
        <v>8020.69</v>
      </c>
      <c r="L1558" s="54">
        <f>TRUNC(SUM(L1559:L1568),2)</f>
        <v>8020.69</v>
      </c>
      <c r="N1558" s="46"/>
      <c r="O1558" s="46"/>
    </row>
    <row r="1559" spans="1:15" x14ac:dyDescent="0.25">
      <c r="A1559" s="26" t="s">
        <v>2223</v>
      </c>
      <c r="B1559" s="27" t="s">
        <v>31</v>
      </c>
      <c r="C1559" s="28">
        <v>70421</v>
      </c>
      <c r="D1559" s="29" t="s">
        <v>216</v>
      </c>
      <c r="E1559" s="30" t="s">
        <v>217</v>
      </c>
      <c r="F1559" s="31">
        <v>30</v>
      </c>
      <c r="G1559" s="32">
        <v>1</v>
      </c>
      <c r="H1559" s="33">
        <v>30</v>
      </c>
      <c r="I1559" s="34">
        <f t="shared" ref="I1559:J1568" si="300">TRUNC((N1559*$O$9),2)</f>
        <v>1.45</v>
      </c>
      <c r="J1559" s="34">
        <f t="shared" si="300"/>
        <v>0.28000000000000003</v>
      </c>
      <c r="K1559" s="34">
        <f t="shared" ref="K1559:K1568" si="301">TRUNC(F1559*($I1559+$J1559),2)</f>
        <v>51.9</v>
      </c>
      <c r="L1559" s="35">
        <f t="shared" ref="L1559:L1568" si="302">TRUNC(H1559*($I1559+$J1559),2)</f>
        <v>51.9</v>
      </c>
      <c r="N1559" s="37">
        <v>1.87</v>
      </c>
      <c r="O1559" s="37">
        <v>0.36</v>
      </c>
    </row>
    <row r="1560" spans="1:15" ht="25.5" x14ac:dyDescent="0.25">
      <c r="A1560" s="26" t="s">
        <v>2224</v>
      </c>
      <c r="B1560" s="27" t="s">
        <v>129</v>
      </c>
      <c r="C1560" s="28">
        <v>91926</v>
      </c>
      <c r="D1560" s="29" t="s">
        <v>241</v>
      </c>
      <c r="E1560" s="30" t="s">
        <v>50</v>
      </c>
      <c r="F1560" s="31">
        <v>357</v>
      </c>
      <c r="G1560" s="32">
        <v>1</v>
      </c>
      <c r="H1560" s="33">
        <v>357</v>
      </c>
      <c r="I1560" s="34">
        <f t="shared" si="300"/>
        <v>2.33</v>
      </c>
      <c r="J1560" s="34">
        <f t="shared" si="300"/>
        <v>0.78</v>
      </c>
      <c r="K1560" s="34">
        <f t="shared" si="301"/>
        <v>1110.27</v>
      </c>
      <c r="L1560" s="35">
        <f t="shared" si="302"/>
        <v>1110.27</v>
      </c>
      <c r="N1560" s="37">
        <v>2.99</v>
      </c>
      <c r="O1560" s="37">
        <v>1.01</v>
      </c>
    </row>
    <row r="1561" spans="1:15" x14ac:dyDescent="0.25">
      <c r="A1561" s="26" t="s">
        <v>2225</v>
      </c>
      <c r="B1561" s="27" t="s">
        <v>31</v>
      </c>
      <c r="C1561" s="28">
        <v>71211</v>
      </c>
      <c r="D1561" s="29" t="s">
        <v>204</v>
      </c>
      <c r="E1561" s="30" t="s">
        <v>50</v>
      </c>
      <c r="F1561" s="31">
        <v>171</v>
      </c>
      <c r="G1561" s="32">
        <v>1</v>
      </c>
      <c r="H1561" s="33">
        <v>171</v>
      </c>
      <c r="I1561" s="34">
        <f t="shared" si="300"/>
        <v>25.52</v>
      </c>
      <c r="J1561" s="34">
        <f t="shared" si="300"/>
        <v>8.26</v>
      </c>
      <c r="K1561" s="34">
        <f t="shared" si="301"/>
        <v>5776.38</v>
      </c>
      <c r="L1561" s="35">
        <f t="shared" si="302"/>
        <v>5776.38</v>
      </c>
      <c r="N1561" s="37">
        <v>32.729999999999997</v>
      </c>
      <c r="O1561" s="37">
        <v>10.6</v>
      </c>
    </row>
    <row r="1562" spans="1:15" x14ac:dyDescent="0.25">
      <c r="A1562" s="26" t="s">
        <v>2226</v>
      </c>
      <c r="B1562" s="27" t="s">
        <v>31</v>
      </c>
      <c r="C1562" s="28">
        <v>71701</v>
      </c>
      <c r="D1562" s="29" t="s">
        <v>214</v>
      </c>
      <c r="E1562" s="30" t="s">
        <v>27</v>
      </c>
      <c r="F1562" s="31">
        <v>30</v>
      </c>
      <c r="G1562" s="32">
        <v>1</v>
      </c>
      <c r="H1562" s="33">
        <v>30</v>
      </c>
      <c r="I1562" s="34">
        <f t="shared" si="300"/>
        <v>1.6</v>
      </c>
      <c r="J1562" s="34">
        <f t="shared" si="300"/>
        <v>1.0900000000000001</v>
      </c>
      <c r="K1562" s="34">
        <f t="shared" si="301"/>
        <v>80.7</v>
      </c>
      <c r="L1562" s="35">
        <f t="shared" si="302"/>
        <v>80.7</v>
      </c>
      <c r="N1562" s="37">
        <v>2.06</v>
      </c>
      <c r="O1562" s="37">
        <v>1.41</v>
      </c>
    </row>
    <row r="1563" spans="1:15" x14ac:dyDescent="0.25">
      <c r="A1563" s="26" t="s">
        <v>2227</v>
      </c>
      <c r="B1563" s="27" t="s">
        <v>31</v>
      </c>
      <c r="C1563" s="28">
        <v>71862</v>
      </c>
      <c r="D1563" s="29" t="s">
        <v>2108</v>
      </c>
      <c r="E1563" s="30" t="s">
        <v>27</v>
      </c>
      <c r="F1563" s="31">
        <v>300</v>
      </c>
      <c r="G1563" s="32">
        <v>1</v>
      </c>
      <c r="H1563" s="33">
        <v>300</v>
      </c>
      <c r="I1563" s="34">
        <f t="shared" si="300"/>
        <v>0.19</v>
      </c>
      <c r="J1563" s="34">
        <f t="shared" si="300"/>
        <v>0.49</v>
      </c>
      <c r="K1563" s="34">
        <f t="shared" si="301"/>
        <v>204</v>
      </c>
      <c r="L1563" s="35">
        <f t="shared" si="302"/>
        <v>204</v>
      </c>
      <c r="N1563" s="37">
        <v>0.25</v>
      </c>
      <c r="O1563" s="37">
        <v>0.64</v>
      </c>
    </row>
    <row r="1564" spans="1:15" x14ac:dyDescent="0.25">
      <c r="A1564" s="26" t="s">
        <v>2228</v>
      </c>
      <c r="B1564" s="27" t="s">
        <v>31</v>
      </c>
      <c r="C1564" s="28">
        <v>70392</v>
      </c>
      <c r="D1564" s="29" t="s">
        <v>2110</v>
      </c>
      <c r="E1564" s="30" t="s">
        <v>27</v>
      </c>
      <c r="F1564" s="31">
        <v>300</v>
      </c>
      <c r="G1564" s="32">
        <v>1</v>
      </c>
      <c r="H1564" s="33">
        <v>300</v>
      </c>
      <c r="I1564" s="34">
        <f t="shared" si="300"/>
        <v>0.2</v>
      </c>
      <c r="J1564" s="34">
        <f t="shared" si="300"/>
        <v>0.43</v>
      </c>
      <c r="K1564" s="34">
        <f t="shared" si="301"/>
        <v>189</v>
      </c>
      <c r="L1564" s="35">
        <f t="shared" si="302"/>
        <v>189</v>
      </c>
      <c r="N1564" s="37">
        <v>0.26</v>
      </c>
      <c r="O1564" s="37">
        <v>0.56000000000000005</v>
      </c>
    </row>
    <row r="1565" spans="1:15" x14ac:dyDescent="0.25">
      <c r="A1565" s="26" t="s">
        <v>2229</v>
      </c>
      <c r="B1565" s="27" t="s">
        <v>31</v>
      </c>
      <c r="C1565" s="28">
        <v>70645</v>
      </c>
      <c r="D1565" s="29" t="s">
        <v>2168</v>
      </c>
      <c r="E1565" s="30" t="s">
        <v>27</v>
      </c>
      <c r="F1565" s="31">
        <v>1</v>
      </c>
      <c r="G1565" s="32">
        <v>1</v>
      </c>
      <c r="H1565" s="33">
        <v>1</v>
      </c>
      <c r="I1565" s="34">
        <f t="shared" si="300"/>
        <v>22.27</v>
      </c>
      <c r="J1565" s="34">
        <f t="shared" si="300"/>
        <v>19.29</v>
      </c>
      <c r="K1565" s="34">
        <f t="shared" si="301"/>
        <v>41.56</v>
      </c>
      <c r="L1565" s="35">
        <f t="shared" si="302"/>
        <v>41.56</v>
      </c>
      <c r="N1565" s="37">
        <v>28.56</v>
      </c>
      <c r="O1565" s="37">
        <v>24.74</v>
      </c>
    </row>
    <row r="1566" spans="1:15" x14ac:dyDescent="0.25">
      <c r="A1566" s="26" t="s">
        <v>2230</v>
      </c>
      <c r="B1566" s="27" t="s">
        <v>31</v>
      </c>
      <c r="C1566" s="28">
        <v>70929</v>
      </c>
      <c r="D1566" s="29" t="s">
        <v>221</v>
      </c>
      <c r="E1566" s="30" t="s">
        <v>27</v>
      </c>
      <c r="F1566" s="31">
        <v>16</v>
      </c>
      <c r="G1566" s="32">
        <v>1</v>
      </c>
      <c r="H1566" s="33">
        <v>16</v>
      </c>
      <c r="I1566" s="34">
        <f t="shared" si="300"/>
        <v>6.31</v>
      </c>
      <c r="J1566" s="34">
        <f t="shared" si="300"/>
        <v>9.36</v>
      </c>
      <c r="K1566" s="34">
        <f t="shared" si="301"/>
        <v>250.72</v>
      </c>
      <c r="L1566" s="35">
        <f t="shared" si="302"/>
        <v>250.72</v>
      </c>
      <c r="N1566" s="37">
        <v>8.09</v>
      </c>
      <c r="O1566" s="37">
        <v>12.01</v>
      </c>
    </row>
    <row r="1567" spans="1:15" x14ac:dyDescent="0.25">
      <c r="A1567" s="26" t="s">
        <v>2231</v>
      </c>
      <c r="B1567" s="27" t="s">
        <v>31</v>
      </c>
      <c r="C1567" s="28">
        <v>72395</v>
      </c>
      <c r="D1567" s="29" t="s">
        <v>1943</v>
      </c>
      <c r="E1567" s="30" t="s">
        <v>27</v>
      </c>
      <c r="F1567" s="32">
        <v>80</v>
      </c>
      <c r="G1567" s="32">
        <v>1</v>
      </c>
      <c r="H1567" s="33">
        <v>80</v>
      </c>
      <c r="I1567" s="34">
        <f t="shared" si="300"/>
        <v>2.93</v>
      </c>
      <c r="J1567" s="34">
        <f t="shared" si="300"/>
        <v>0.82</v>
      </c>
      <c r="K1567" s="34">
        <f t="shared" si="301"/>
        <v>300</v>
      </c>
      <c r="L1567" s="35">
        <f t="shared" si="302"/>
        <v>300</v>
      </c>
      <c r="N1567" s="37">
        <v>3.76</v>
      </c>
      <c r="O1567" s="37">
        <v>1.06</v>
      </c>
    </row>
    <row r="1568" spans="1:15" x14ac:dyDescent="0.25">
      <c r="A1568" s="26" t="s">
        <v>2232</v>
      </c>
      <c r="B1568" s="27" t="s">
        <v>31</v>
      </c>
      <c r="C1568" s="28">
        <v>70932</v>
      </c>
      <c r="D1568" s="29" t="s">
        <v>225</v>
      </c>
      <c r="E1568" s="30" t="s">
        <v>27</v>
      </c>
      <c r="F1568" s="32">
        <v>16</v>
      </c>
      <c r="G1568" s="32">
        <v>1</v>
      </c>
      <c r="H1568" s="33">
        <v>16</v>
      </c>
      <c r="I1568" s="34">
        <f t="shared" si="300"/>
        <v>0.19</v>
      </c>
      <c r="J1568" s="34">
        <f t="shared" si="300"/>
        <v>0.82</v>
      </c>
      <c r="K1568" s="34">
        <f t="shared" si="301"/>
        <v>16.16</v>
      </c>
      <c r="L1568" s="35">
        <f t="shared" si="302"/>
        <v>16.16</v>
      </c>
      <c r="N1568" s="37">
        <v>0.25</v>
      </c>
      <c r="O1568" s="37">
        <v>1.06</v>
      </c>
    </row>
    <row r="1569" spans="1:15" x14ac:dyDescent="0.2">
      <c r="A1569" s="20" t="s">
        <v>2233</v>
      </c>
      <c r="B1569" s="21"/>
      <c r="C1569" s="21"/>
      <c r="D1569" s="22" t="s">
        <v>285</v>
      </c>
      <c r="E1569" s="21"/>
      <c r="F1569" s="21"/>
      <c r="G1569" s="21"/>
      <c r="H1569" s="21"/>
      <c r="I1569" s="23"/>
      <c r="J1569" s="23"/>
      <c r="K1569" s="24">
        <f t="shared" ref="K1569:L1584" si="303">TRUNC(SUM(K1570),2)</f>
        <v>2139.44</v>
      </c>
      <c r="L1569" s="25">
        <f t="shared" si="303"/>
        <v>2139.44</v>
      </c>
      <c r="N1569" s="46"/>
      <c r="O1569" s="46"/>
    </row>
    <row r="1570" spans="1:15" ht="13.5" x14ac:dyDescent="0.2">
      <c r="A1570" s="49" t="s">
        <v>2234</v>
      </c>
      <c r="B1570" s="50"/>
      <c r="C1570" s="50"/>
      <c r="D1570" s="51" t="s">
        <v>1832</v>
      </c>
      <c r="E1570" s="50"/>
      <c r="F1570" s="50"/>
      <c r="G1570" s="50"/>
      <c r="H1570" s="50"/>
      <c r="I1570" s="52"/>
      <c r="J1570" s="52"/>
      <c r="K1570" s="53">
        <f t="shared" si="303"/>
        <v>2139.44</v>
      </c>
      <c r="L1570" s="54">
        <f t="shared" si="303"/>
        <v>2139.44</v>
      </c>
      <c r="N1570" s="46"/>
      <c r="O1570" s="46"/>
    </row>
    <row r="1571" spans="1:15" x14ac:dyDescent="0.25">
      <c r="A1571" s="26" t="s">
        <v>2235</v>
      </c>
      <c r="B1571" s="27" t="s">
        <v>31</v>
      </c>
      <c r="C1571" s="28">
        <v>180302</v>
      </c>
      <c r="D1571" s="29" t="s">
        <v>2236</v>
      </c>
      <c r="E1571" s="30" t="s">
        <v>35</v>
      </c>
      <c r="F1571" s="32">
        <v>4</v>
      </c>
      <c r="G1571" s="32">
        <v>1</v>
      </c>
      <c r="H1571" s="33">
        <v>4</v>
      </c>
      <c r="I1571" s="34">
        <f>TRUNC((N1571*$O$9),2)</f>
        <v>501.18</v>
      </c>
      <c r="J1571" s="34">
        <f>TRUNC((O1571*$O$9),2)</f>
        <v>33.68</v>
      </c>
      <c r="K1571" s="34">
        <f>TRUNC(F1571*($I1571+$J1571),2)</f>
        <v>2139.44</v>
      </c>
      <c r="L1571" s="35">
        <f>TRUNC(H1571*($I1571+$J1571),2)</f>
        <v>2139.44</v>
      </c>
      <c r="N1571" s="37">
        <v>642.54999999999995</v>
      </c>
      <c r="O1571" s="37">
        <v>43.18</v>
      </c>
    </row>
    <row r="1572" spans="1:15" x14ac:dyDescent="0.2">
      <c r="A1572" s="20" t="s">
        <v>2237</v>
      </c>
      <c r="B1572" s="21"/>
      <c r="C1572" s="21"/>
      <c r="D1572" s="22" t="s">
        <v>292</v>
      </c>
      <c r="E1572" s="21"/>
      <c r="F1572" s="21"/>
      <c r="G1572" s="21"/>
      <c r="H1572" s="21"/>
      <c r="I1572" s="23"/>
      <c r="J1572" s="23"/>
      <c r="K1572" s="24">
        <f t="shared" si="303"/>
        <v>673.2</v>
      </c>
      <c r="L1572" s="25">
        <f t="shared" si="303"/>
        <v>673.2</v>
      </c>
      <c r="N1572" s="46"/>
      <c r="O1572" s="46"/>
    </row>
    <row r="1573" spans="1:15" ht="13.5" x14ac:dyDescent="0.2">
      <c r="A1573" s="49" t="s">
        <v>2238</v>
      </c>
      <c r="B1573" s="50"/>
      <c r="C1573" s="50"/>
      <c r="D1573" s="51" t="s">
        <v>1832</v>
      </c>
      <c r="E1573" s="50"/>
      <c r="F1573" s="50"/>
      <c r="G1573" s="50"/>
      <c r="H1573" s="50"/>
      <c r="I1573" s="52"/>
      <c r="J1573" s="52"/>
      <c r="K1573" s="53">
        <f>TRUNC(SUM(K1574:K1575),2)</f>
        <v>673.2</v>
      </c>
      <c r="L1573" s="54">
        <f>TRUNC(SUM(L1574:L1575),2)</f>
        <v>673.2</v>
      </c>
      <c r="N1573" s="46"/>
      <c r="O1573" s="46"/>
    </row>
    <row r="1574" spans="1:15" x14ac:dyDescent="0.25">
      <c r="A1574" s="26" t="s">
        <v>2239</v>
      </c>
      <c r="B1574" s="27" t="s">
        <v>31</v>
      </c>
      <c r="C1574" s="28">
        <v>200150</v>
      </c>
      <c r="D1574" s="29" t="s">
        <v>294</v>
      </c>
      <c r="E1574" s="30" t="s">
        <v>35</v>
      </c>
      <c r="F1574" s="32">
        <v>40</v>
      </c>
      <c r="G1574" s="32">
        <v>1</v>
      </c>
      <c r="H1574" s="33">
        <v>40</v>
      </c>
      <c r="I1574" s="34">
        <f t="shared" ref="I1574:J1575" si="304">TRUNC((N1574*$O$9),2)</f>
        <v>2.69</v>
      </c>
      <c r="J1574" s="34">
        <f t="shared" si="304"/>
        <v>0.89</v>
      </c>
      <c r="K1574" s="34">
        <f>TRUNC(F1574*($I1574+$J1574),2)</f>
        <v>143.19999999999999</v>
      </c>
      <c r="L1574" s="35">
        <f>TRUNC(H1574*($I1574+$J1574),2)</f>
        <v>143.19999999999999</v>
      </c>
      <c r="N1574" s="37">
        <v>3.46</v>
      </c>
      <c r="O1574" s="37">
        <v>1.1499999999999999</v>
      </c>
    </row>
    <row r="1575" spans="1:15" x14ac:dyDescent="0.25">
      <c r="A1575" s="26" t="s">
        <v>2240</v>
      </c>
      <c r="B1575" s="27" t="s">
        <v>31</v>
      </c>
      <c r="C1575" s="28">
        <v>200403</v>
      </c>
      <c r="D1575" s="29" t="s">
        <v>296</v>
      </c>
      <c r="E1575" s="30" t="s">
        <v>35</v>
      </c>
      <c r="F1575" s="32">
        <v>40</v>
      </c>
      <c r="G1575" s="32">
        <v>1</v>
      </c>
      <c r="H1575" s="33">
        <v>40</v>
      </c>
      <c r="I1575" s="34">
        <f t="shared" si="304"/>
        <v>2.2400000000000002</v>
      </c>
      <c r="J1575" s="34">
        <f t="shared" si="304"/>
        <v>11.01</v>
      </c>
      <c r="K1575" s="34">
        <f>TRUNC(F1575*($I1575+$J1575),2)</f>
        <v>530</v>
      </c>
      <c r="L1575" s="35">
        <f>TRUNC(H1575*($I1575+$J1575),2)</f>
        <v>530</v>
      </c>
      <c r="N1575" s="37">
        <v>2.88</v>
      </c>
      <c r="O1575" s="37">
        <v>14.12</v>
      </c>
    </row>
    <row r="1576" spans="1:15" x14ac:dyDescent="0.2">
      <c r="A1576" s="20" t="s">
        <v>2241</v>
      </c>
      <c r="B1576" s="21"/>
      <c r="C1576" s="21"/>
      <c r="D1576" s="22" t="s">
        <v>298</v>
      </c>
      <c r="E1576" s="21"/>
      <c r="F1576" s="21"/>
      <c r="G1576" s="21"/>
      <c r="H1576" s="21"/>
      <c r="I1576" s="23"/>
      <c r="J1576" s="23"/>
      <c r="K1576" s="24">
        <f t="shared" si="303"/>
        <v>204.3</v>
      </c>
      <c r="L1576" s="25">
        <f t="shared" si="303"/>
        <v>204.3</v>
      </c>
      <c r="N1576" s="46"/>
      <c r="O1576" s="46"/>
    </row>
    <row r="1577" spans="1:15" ht="13.5" x14ac:dyDescent="0.2">
      <c r="A1577" s="49" t="s">
        <v>2242</v>
      </c>
      <c r="B1577" s="50"/>
      <c r="C1577" s="50"/>
      <c r="D1577" s="51" t="s">
        <v>1832</v>
      </c>
      <c r="E1577" s="50"/>
      <c r="F1577" s="50"/>
      <c r="G1577" s="50"/>
      <c r="H1577" s="50"/>
      <c r="I1577" s="52"/>
      <c r="J1577" s="52"/>
      <c r="K1577" s="53">
        <f t="shared" si="303"/>
        <v>204.3</v>
      </c>
      <c r="L1577" s="54">
        <f t="shared" si="303"/>
        <v>204.3</v>
      </c>
      <c r="N1577" s="46"/>
      <c r="O1577" s="46"/>
    </row>
    <row r="1578" spans="1:15" x14ac:dyDescent="0.25">
      <c r="A1578" s="26" t="s">
        <v>2243</v>
      </c>
      <c r="B1578" s="27" t="s">
        <v>31</v>
      </c>
      <c r="C1578" s="28">
        <v>220102</v>
      </c>
      <c r="D1578" s="29" t="s">
        <v>306</v>
      </c>
      <c r="E1578" s="30" t="s">
        <v>35</v>
      </c>
      <c r="F1578" s="32">
        <v>7.5</v>
      </c>
      <c r="G1578" s="32">
        <v>1</v>
      </c>
      <c r="H1578" s="33">
        <v>7.5</v>
      </c>
      <c r="I1578" s="34">
        <f>TRUNC((N1578*$O$9),2)</f>
        <v>17.93</v>
      </c>
      <c r="J1578" s="34">
        <f>TRUNC((O1578*$O$9),2)</f>
        <v>9.31</v>
      </c>
      <c r="K1578" s="34">
        <f>TRUNC(F1578*($I1578+$J1578),2)</f>
        <v>204.3</v>
      </c>
      <c r="L1578" s="35">
        <f>TRUNC(H1578*($I1578+$J1578),2)</f>
        <v>204.3</v>
      </c>
      <c r="N1578" s="37">
        <v>22.99</v>
      </c>
      <c r="O1578" s="37">
        <v>11.94</v>
      </c>
    </row>
    <row r="1579" spans="1:15" x14ac:dyDescent="0.2">
      <c r="A1579" s="20" t="s">
        <v>2244</v>
      </c>
      <c r="B1579" s="21"/>
      <c r="C1579" s="21"/>
      <c r="D1579" s="22" t="s">
        <v>312</v>
      </c>
      <c r="E1579" s="21"/>
      <c r="F1579" s="21"/>
      <c r="G1579" s="21"/>
      <c r="H1579" s="21"/>
      <c r="I1579" s="23"/>
      <c r="J1579" s="23"/>
      <c r="K1579" s="24">
        <f t="shared" si="303"/>
        <v>565.91999999999996</v>
      </c>
      <c r="L1579" s="25">
        <f t="shared" si="303"/>
        <v>565.91999999999996</v>
      </c>
      <c r="N1579" s="46"/>
      <c r="O1579" s="46"/>
    </row>
    <row r="1580" spans="1:15" ht="13.5" x14ac:dyDescent="0.2">
      <c r="A1580" s="49" t="s">
        <v>2245</v>
      </c>
      <c r="B1580" s="50"/>
      <c r="C1580" s="50"/>
      <c r="D1580" s="51" t="s">
        <v>1832</v>
      </c>
      <c r="E1580" s="50"/>
      <c r="F1580" s="50"/>
      <c r="G1580" s="50"/>
      <c r="H1580" s="50"/>
      <c r="I1580" s="52"/>
      <c r="J1580" s="52"/>
      <c r="K1580" s="53">
        <f>TRUNC(SUM(K1581:K1582),2)</f>
        <v>565.91999999999996</v>
      </c>
      <c r="L1580" s="54">
        <f>TRUNC(SUM(L1581:L1582),2)</f>
        <v>565.91999999999996</v>
      </c>
      <c r="N1580" s="46"/>
      <c r="O1580" s="46"/>
    </row>
    <row r="1581" spans="1:15" x14ac:dyDescent="0.25">
      <c r="A1581" s="26" t="s">
        <v>2246</v>
      </c>
      <c r="B1581" s="27" t="s">
        <v>31</v>
      </c>
      <c r="C1581" s="28">
        <v>261000</v>
      </c>
      <c r="D1581" s="29" t="s">
        <v>316</v>
      </c>
      <c r="E1581" s="30" t="s">
        <v>35</v>
      </c>
      <c r="F1581" s="32">
        <v>40</v>
      </c>
      <c r="G1581" s="32">
        <v>1</v>
      </c>
      <c r="H1581" s="33">
        <v>40</v>
      </c>
      <c r="I1581" s="34">
        <f t="shared" ref="I1581:J1582" si="305">TRUNC((N1581*$O$9),2)</f>
        <v>4.4400000000000004</v>
      </c>
      <c r="J1581" s="34">
        <f t="shared" si="305"/>
        <v>5.83</v>
      </c>
      <c r="K1581" s="34">
        <f>TRUNC(F1581*($I1581+$J1581),2)</f>
        <v>410.8</v>
      </c>
      <c r="L1581" s="35">
        <f>TRUNC(H1581*($I1581+$J1581),2)</f>
        <v>410.8</v>
      </c>
      <c r="N1581" s="37">
        <v>5.7</v>
      </c>
      <c r="O1581" s="37">
        <v>7.48</v>
      </c>
    </row>
    <row r="1582" spans="1:15" x14ac:dyDescent="0.25">
      <c r="A1582" s="26" t="s">
        <v>2247</v>
      </c>
      <c r="B1582" s="27" t="s">
        <v>31</v>
      </c>
      <c r="C1582" s="28">
        <v>261602</v>
      </c>
      <c r="D1582" s="29" t="s">
        <v>825</v>
      </c>
      <c r="E1582" s="30" t="s">
        <v>35</v>
      </c>
      <c r="F1582" s="32">
        <v>8</v>
      </c>
      <c r="G1582" s="32">
        <v>1</v>
      </c>
      <c r="H1582" s="33">
        <v>8</v>
      </c>
      <c r="I1582" s="34">
        <f t="shared" si="305"/>
        <v>8.4700000000000006</v>
      </c>
      <c r="J1582" s="34">
        <f t="shared" si="305"/>
        <v>10.92</v>
      </c>
      <c r="K1582" s="34">
        <f>TRUNC(F1582*($I1582+$J1582),2)</f>
        <v>155.12</v>
      </c>
      <c r="L1582" s="35">
        <f>TRUNC(H1582*($I1582+$J1582),2)</f>
        <v>155.12</v>
      </c>
      <c r="N1582" s="37">
        <v>10.87</v>
      </c>
      <c r="O1582" s="37">
        <v>14.01</v>
      </c>
    </row>
    <row r="1583" spans="1:15" x14ac:dyDescent="0.2">
      <c r="A1583" s="20" t="s">
        <v>2248</v>
      </c>
      <c r="B1583" s="21"/>
      <c r="C1583" s="21"/>
      <c r="D1583" s="22" t="s">
        <v>52</v>
      </c>
      <c r="E1583" s="21"/>
      <c r="F1583" s="21"/>
      <c r="G1583" s="21"/>
      <c r="H1583" s="21"/>
      <c r="I1583" s="23"/>
      <c r="J1583" s="23"/>
      <c r="K1583" s="24">
        <f t="shared" si="303"/>
        <v>2094.1999999999998</v>
      </c>
      <c r="L1583" s="25">
        <f t="shared" si="303"/>
        <v>2094.1999999999998</v>
      </c>
      <c r="N1583" s="46"/>
      <c r="O1583" s="46"/>
    </row>
    <row r="1584" spans="1:15" ht="13.5" x14ac:dyDescent="0.2">
      <c r="A1584" s="49" t="s">
        <v>2249</v>
      </c>
      <c r="B1584" s="50"/>
      <c r="C1584" s="50"/>
      <c r="D1584" s="51" t="s">
        <v>1832</v>
      </c>
      <c r="E1584" s="50"/>
      <c r="F1584" s="50"/>
      <c r="G1584" s="50"/>
      <c r="H1584" s="50"/>
      <c r="I1584" s="52"/>
      <c r="J1584" s="52"/>
      <c r="K1584" s="53">
        <f t="shared" si="303"/>
        <v>2094.1999999999998</v>
      </c>
      <c r="L1584" s="54">
        <f t="shared" si="303"/>
        <v>2094.1999999999998</v>
      </c>
      <c r="N1584" s="46"/>
      <c r="O1584" s="46"/>
    </row>
    <row r="1585" spans="1:15" ht="25.5" x14ac:dyDescent="0.25">
      <c r="A1585" s="26" t="s">
        <v>2250</v>
      </c>
      <c r="B1585" s="27" t="s">
        <v>227</v>
      </c>
      <c r="C1585" s="56" t="s">
        <v>1517</v>
      </c>
      <c r="D1585" s="29" t="s">
        <v>1518</v>
      </c>
      <c r="E1585" s="30" t="s">
        <v>35</v>
      </c>
      <c r="F1585" s="32">
        <v>20</v>
      </c>
      <c r="G1585" s="32">
        <v>1</v>
      </c>
      <c r="H1585" s="33">
        <v>20</v>
      </c>
      <c r="I1585" s="34">
        <f>TRUNC((N1585*$O$9),2)</f>
        <v>70.78</v>
      </c>
      <c r="J1585" s="34">
        <f>TRUNC((O1585*$O$9),2)</f>
        <v>33.93</v>
      </c>
      <c r="K1585" s="34">
        <f>TRUNC(F1585*($I1585+$J1585),2)</f>
        <v>2094.1999999999998</v>
      </c>
      <c r="L1585" s="35">
        <f>TRUNC(H1585*($I1585+$J1585),2)</f>
        <v>2094.1999999999998</v>
      </c>
      <c r="N1585" s="37">
        <v>90.75</v>
      </c>
      <c r="O1585" s="37">
        <v>43.5</v>
      </c>
    </row>
    <row r="1586" spans="1:15" x14ac:dyDescent="0.2">
      <c r="A1586" s="11">
        <v>42</v>
      </c>
      <c r="B1586" s="12"/>
      <c r="C1586" s="12"/>
      <c r="D1586" s="13" t="s">
        <v>2251</v>
      </c>
      <c r="E1586" s="14" t="s">
        <v>27</v>
      </c>
      <c r="F1586" s="16">
        <v>1</v>
      </c>
      <c r="G1586" s="16">
        <v>1</v>
      </c>
      <c r="H1586" s="12"/>
      <c r="I1586" s="17"/>
      <c r="J1586" s="17"/>
      <c r="K1586" s="18">
        <f>TRUNC(SUM(K1587,K1590),2)</f>
        <v>17703.400000000001</v>
      </c>
      <c r="L1586" s="19">
        <f>TRUNC(SUM(L1587,L1590),2)</f>
        <v>17703.400000000001</v>
      </c>
      <c r="N1586" s="46"/>
      <c r="O1586" s="46"/>
    </row>
    <row r="1587" spans="1:15" x14ac:dyDescent="0.2">
      <c r="A1587" s="20" t="s">
        <v>2252</v>
      </c>
      <c r="B1587" s="21"/>
      <c r="C1587" s="21"/>
      <c r="D1587" s="22" t="s">
        <v>80</v>
      </c>
      <c r="E1587" s="21"/>
      <c r="F1587" s="21"/>
      <c r="G1587" s="21"/>
      <c r="H1587" s="21"/>
      <c r="I1587" s="23"/>
      <c r="J1587" s="23"/>
      <c r="K1587" s="24">
        <f>TRUNC(SUM(K1588:K1589),2)</f>
        <v>622.35</v>
      </c>
      <c r="L1587" s="25">
        <f>TRUNC(SUM(L1588:L1589),2)</f>
        <v>622.35</v>
      </c>
      <c r="N1587" s="46"/>
      <c r="O1587" s="46"/>
    </row>
    <row r="1588" spans="1:15" x14ac:dyDescent="0.25">
      <c r="A1588" s="26" t="s">
        <v>2253</v>
      </c>
      <c r="B1588" s="27" t="s">
        <v>31</v>
      </c>
      <c r="C1588" s="28">
        <v>40101</v>
      </c>
      <c r="D1588" s="29" t="s">
        <v>108</v>
      </c>
      <c r="E1588" s="30" t="s">
        <v>83</v>
      </c>
      <c r="F1588" s="32">
        <v>15</v>
      </c>
      <c r="G1588" s="32">
        <v>1</v>
      </c>
      <c r="H1588" s="33">
        <v>15</v>
      </c>
      <c r="I1588" s="34">
        <f t="shared" ref="I1588:J1589" si="306">TRUNC((N1588*$O$9),2)</f>
        <v>0</v>
      </c>
      <c r="J1588" s="34">
        <f t="shared" si="306"/>
        <v>24.96</v>
      </c>
      <c r="K1588" s="34">
        <f>TRUNC(F1588*($I1588+$J1588),2)</f>
        <v>374.4</v>
      </c>
      <c r="L1588" s="35">
        <f>TRUNC(H1588*($I1588+$J1588),2)</f>
        <v>374.4</v>
      </c>
      <c r="N1588" s="37">
        <v>0</v>
      </c>
      <c r="O1588" s="37">
        <v>32</v>
      </c>
    </row>
    <row r="1589" spans="1:15" x14ac:dyDescent="0.25">
      <c r="A1589" s="26" t="s">
        <v>2254</v>
      </c>
      <c r="B1589" s="27" t="s">
        <v>31</v>
      </c>
      <c r="C1589" s="28">
        <v>40902</v>
      </c>
      <c r="D1589" s="29" t="s">
        <v>110</v>
      </c>
      <c r="E1589" s="30" t="s">
        <v>83</v>
      </c>
      <c r="F1589" s="32">
        <v>15</v>
      </c>
      <c r="G1589" s="32">
        <v>1</v>
      </c>
      <c r="H1589" s="33">
        <v>15</v>
      </c>
      <c r="I1589" s="34">
        <f t="shared" si="306"/>
        <v>0</v>
      </c>
      <c r="J1589" s="34">
        <f t="shared" si="306"/>
        <v>16.53</v>
      </c>
      <c r="K1589" s="34">
        <f>TRUNC(F1589*($I1589+$J1589),2)</f>
        <v>247.95</v>
      </c>
      <c r="L1589" s="35">
        <f>TRUNC(H1589*($I1589+$J1589),2)</f>
        <v>247.95</v>
      </c>
      <c r="N1589" s="37">
        <v>0</v>
      </c>
      <c r="O1589" s="37">
        <v>21.2</v>
      </c>
    </row>
    <row r="1590" spans="1:15" x14ac:dyDescent="0.2">
      <c r="A1590" s="20" t="s">
        <v>2255</v>
      </c>
      <c r="B1590" s="21"/>
      <c r="C1590" s="21"/>
      <c r="D1590" s="22" t="s">
        <v>465</v>
      </c>
      <c r="E1590" s="21"/>
      <c r="F1590" s="21"/>
      <c r="G1590" s="21"/>
      <c r="H1590" s="21"/>
      <c r="I1590" s="23"/>
      <c r="J1590" s="23"/>
      <c r="K1590" s="24">
        <f>TRUNC(SUM(K1591,K1614,K1646,K1673),2)</f>
        <v>17081.05</v>
      </c>
      <c r="L1590" s="25">
        <f>TRUNC(SUM(L1591,L1614,L1646,L1673),2)</f>
        <v>17081.05</v>
      </c>
      <c r="N1590" s="46"/>
      <c r="O1590" s="46"/>
    </row>
    <row r="1591" spans="1:15" ht="13.5" x14ac:dyDescent="0.2">
      <c r="A1591" s="49" t="s">
        <v>2256</v>
      </c>
      <c r="B1591" s="50"/>
      <c r="C1591" s="50"/>
      <c r="D1591" s="51" t="s">
        <v>467</v>
      </c>
      <c r="E1591" s="50"/>
      <c r="F1591" s="50"/>
      <c r="G1591" s="50"/>
      <c r="H1591" s="50"/>
      <c r="I1591" s="52"/>
      <c r="J1591" s="52"/>
      <c r="K1591" s="53">
        <f>TRUNC(SUM(K1592,K1600,K1606,K1611),2)</f>
        <v>5006.45</v>
      </c>
      <c r="L1591" s="54">
        <f>TRUNC(SUM(L1592,L1600,L1606,L1611),2)</f>
        <v>5006.45</v>
      </c>
      <c r="N1591" s="46"/>
      <c r="O1591" s="46"/>
    </row>
    <row r="1592" spans="1:15" x14ac:dyDescent="0.2">
      <c r="A1592" s="58" t="s">
        <v>2257</v>
      </c>
      <c r="B1592" s="59"/>
      <c r="C1592" s="59"/>
      <c r="D1592" s="60" t="s">
        <v>1137</v>
      </c>
      <c r="E1592" s="59"/>
      <c r="F1592" s="59"/>
      <c r="G1592" s="59"/>
      <c r="H1592" s="59"/>
      <c r="I1592" s="61"/>
      <c r="J1592" s="61"/>
      <c r="K1592" s="62">
        <f>TRUNC(SUM(K1593:K1599),2)</f>
        <v>2848.44</v>
      </c>
      <c r="L1592" s="63">
        <f>TRUNC(SUM(L1593:L1599),2)</f>
        <v>2848.44</v>
      </c>
      <c r="N1592" s="46"/>
      <c r="O1592" s="46"/>
    </row>
    <row r="1593" spans="1:15" x14ac:dyDescent="0.25">
      <c r="A1593" s="26" t="s">
        <v>2258</v>
      </c>
      <c r="B1593" s="27" t="s">
        <v>31</v>
      </c>
      <c r="C1593" s="28">
        <v>80502</v>
      </c>
      <c r="D1593" s="29" t="s">
        <v>2259</v>
      </c>
      <c r="E1593" s="30" t="s">
        <v>27</v>
      </c>
      <c r="F1593" s="32">
        <v>4</v>
      </c>
      <c r="G1593" s="32">
        <v>1</v>
      </c>
      <c r="H1593" s="33">
        <v>4</v>
      </c>
      <c r="I1593" s="34">
        <f t="shared" ref="I1593:J1599" si="307">TRUNC((N1593*$O$9),2)</f>
        <v>181.1</v>
      </c>
      <c r="J1593" s="34">
        <f t="shared" si="307"/>
        <v>52.09</v>
      </c>
      <c r="K1593" s="34">
        <f t="shared" ref="K1593:K1599" si="308">TRUNC(F1593*($I1593+$J1593),2)</f>
        <v>932.76</v>
      </c>
      <c r="L1593" s="35">
        <f t="shared" ref="L1593:L1599" si="309">TRUNC(H1593*($I1593+$J1593),2)</f>
        <v>932.76</v>
      </c>
      <c r="N1593" s="37">
        <v>232.18</v>
      </c>
      <c r="O1593" s="37">
        <v>66.790000000000006</v>
      </c>
    </row>
    <row r="1594" spans="1:15" ht="25.5" x14ac:dyDescent="0.25">
      <c r="A1594" s="26" t="s">
        <v>2260</v>
      </c>
      <c r="B1594" s="27" t="s">
        <v>31</v>
      </c>
      <c r="C1594" s="28">
        <v>80517</v>
      </c>
      <c r="D1594" s="29" t="s">
        <v>1143</v>
      </c>
      <c r="E1594" s="30" t="s">
        <v>27</v>
      </c>
      <c r="F1594" s="32">
        <v>4</v>
      </c>
      <c r="G1594" s="32">
        <v>1</v>
      </c>
      <c r="H1594" s="33">
        <v>4</v>
      </c>
      <c r="I1594" s="34">
        <f t="shared" si="307"/>
        <v>229.14</v>
      </c>
      <c r="J1594" s="34">
        <f t="shared" si="307"/>
        <v>44.87</v>
      </c>
      <c r="K1594" s="34">
        <f t="shared" si="308"/>
        <v>1096.04</v>
      </c>
      <c r="L1594" s="35">
        <f t="shared" si="309"/>
        <v>1096.04</v>
      </c>
      <c r="N1594" s="37">
        <v>293.77</v>
      </c>
      <c r="O1594" s="37">
        <v>57.53</v>
      </c>
    </row>
    <row r="1595" spans="1:15" x14ac:dyDescent="0.25">
      <c r="A1595" s="26" t="s">
        <v>2261</v>
      </c>
      <c r="B1595" s="27" t="s">
        <v>31</v>
      </c>
      <c r="C1595" s="28">
        <v>80520</v>
      </c>
      <c r="D1595" s="29" t="s">
        <v>1147</v>
      </c>
      <c r="E1595" s="30" t="s">
        <v>348</v>
      </c>
      <c r="F1595" s="32">
        <v>4</v>
      </c>
      <c r="G1595" s="32">
        <v>1</v>
      </c>
      <c r="H1595" s="33">
        <v>4</v>
      </c>
      <c r="I1595" s="34">
        <f t="shared" si="307"/>
        <v>3.33</v>
      </c>
      <c r="J1595" s="34">
        <f t="shared" si="307"/>
        <v>5.51</v>
      </c>
      <c r="K1595" s="34">
        <f t="shared" si="308"/>
        <v>35.36</v>
      </c>
      <c r="L1595" s="35">
        <f t="shared" si="309"/>
        <v>35.36</v>
      </c>
      <c r="N1595" s="37">
        <v>4.28</v>
      </c>
      <c r="O1595" s="37">
        <v>7.07</v>
      </c>
    </row>
    <row r="1596" spans="1:15" ht="25.5" x14ac:dyDescent="0.25">
      <c r="A1596" s="26" t="s">
        <v>2262</v>
      </c>
      <c r="B1596" s="27" t="s">
        <v>31</v>
      </c>
      <c r="C1596" s="28">
        <v>80526</v>
      </c>
      <c r="D1596" s="29" t="s">
        <v>1155</v>
      </c>
      <c r="E1596" s="30" t="s">
        <v>27</v>
      </c>
      <c r="F1596" s="32">
        <v>4</v>
      </c>
      <c r="G1596" s="32">
        <v>1</v>
      </c>
      <c r="H1596" s="33">
        <v>4</v>
      </c>
      <c r="I1596" s="34">
        <f t="shared" si="307"/>
        <v>122.67</v>
      </c>
      <c r="J1596" s="34">
        <f t="shared" si="307"/>
        <v>4.13</v>
      </c>
      <c r="K1596" s="34">
        <f t="shared" si="308"/>
        <v>507.2</v>
      </c>
      <c r="L1596" s="35">
        <f t="shared" si="309"/>
        <v>507.2</v>
      </c>
      <c r="N1596" s="37">
        <v>157.27000000000001</v>
      </c>
      <c r="O1596" s="37">
        <v>5.3</v>
      </c>
    </row>
    <row r="1597" spans="1:15" x14ac:dyDescent="0.25">
      <c r="A1597" s="26" t="s">
        <v>2263</v>
      </c>
      <c r="B1597" s="27" t="s">
        <v>129</v>
      </c>
      <c r="C1597" s="28">
        <v>95544</v>
      </c>
      <c r="D1597" s="29" t="s">
        <v>1157</v>
      </c>
      <c r="E1597" s="30" t="s">
        <v>27</v>
      </c>
      <c r="F1597" s="32">
        <v>4</v>
      </c>
      <c r="G1597" s="32">
        <v>1</v>
      </c>
      <c r="H1597" s="33">
        <v>4</v>
      </c>
      <c r="I1597" s="34">
        <f t="shared" si="307"/>
        <v>17.93</v>
      </c>
      <c r="J1597" s="34">
        <f t="shared" si="307"/>
        <v>6.2</v>
      </c>
      <c r="K1597" s="34">
        <f t="shared" si="308"/>
        <v>96.52</v>
      </c>
      <c r="L1597" s="35">
        <f t="shared" si="309"/>
        <v>96.52</v>
      </c>
      <c r="N1597" s="37">
        <v>22.99</v>
      </c>
      <c r="O1597" s="37">
        <v>7.96</v>
      </c>
    </row>
    <row r="1598" spans="1:15" x14ac:dyDescent="0.25">
      <c r="A1598" s="26" t="s">
        <v>2264</v>
      </c>
      <c r="B1598" s="27" t="s">
        <v>31</v>
      </c>
      <c r="C1598" s="28">
        <v>80510</v>
      </c>
      <c r="D1598" s="29" t="s">
        <v>1153</v>
      </c>
      <c r="E1598" s="30" t="s">
        <v>27</v>
      </c>
      <c r="F1598" s="32">
        <v>4</v>
      </c>
      <c r="G1598" s="32">
        <v>1</v>
      </c>
      <c r="H1598" s="33">
        <v>4</v>
      </c>
      <c r="I1598" s="34">
        <f t="shared" si="307"/>
        <v>9.74</v>
      </c>
      <c r="J1598" s="34">
        <f t="shared" si="307"/>
        <v>4.13</v>
      </c>
      <c r="K1598" s="34">
        <f t="shared" si="308"/>
        <v>55.48</v>
      </c>
      <c r="L1598" s="35">
        <f t="shared" si="309"/>
        <v>55.48</v>
      </c>
      <c r="N1598" s="37">
        <v>12.49</v>
      </c>
      <c r="O1598" s="37">
        <v>5.3</v>
      </c>
    </row>
    <row r="1599" spans="1:15" x14ac:dyDescent="0.25">
      <c r="A1599" s="26" t="s">
        <v>2265</v>
      </c>
      <c r="B1599" s="27" t="s">
        <v>31</v>
      </c>
      <c r="C1599" s="28">
        <v>80514</v>
      </c>
      <c r="D1599" s="29" t="s">
        <v>1151</v>
      </c>
      <c r="E1599" s="30" t="s">
        <v>27</v>
      </c>
      <c r="F1599" s="32">
        <v>4</v>
      </c>
      <c r="G1599" s="32">
        <v>1</v>
      </c>
      <c r="H1599" s="33">
        <v>4</v>
      </c>
      <c r="I1599" s="34">
        <f t="shared" si="307"/>
        <v>27.41</v>
      </c>
      <c r="J1599" s="34">
        <f t="shared" si="307"/>
        <v>3.86</v>
      </c>
      <c r="K1599" s="34">
        <f t="shared" si="308"/>
        <v>125.08</v>
      </c>
      <c r="L1599" s="35">
        <f t="shared" si="309"/>
        <v>125.08</v>
      </c>
      <c r="N1599" s="37">
        <v>35.15</v>
      </c>
      <c r="O1599" s="37">
        <v>4.95</v>
      </c>
    </row>
    <row r="1600" spans="1:15" x14ac:dyDescent="0.2">
      <c r="A1600" s="58" t="s">
        <v>2266</v>
      </c>
      <c r="B1600" s="59"/>
      <c r="C1600" s="59"/>
      <c r="D1600" s="60" t="s">
        <v>475</v>
      </c>
      <c r="E1600" s="59"/>
      <c r="F1600" s="59"/>
      <c r="G1600" s="59"/>
      <c r="H1600" s="59"/>
      <c r="I1600" s="61"/>
      <c r="J1600" s="61"/>
      <c r="K1600" s="62">
        <f>TRUNC(SUM(K1601:K1605),2)</f>
        <v>650.97</v>
      </c>
      <c r="L1600" s="63">
        <f>TRUNC(SUM(L1601:L1605),2)</f>
        <v>650.97</v>
      </c>
      <c r="N1600" s="46"/>
      <c r="O1600" s="46"/>
    </row>
    <row r="1601" spans="1:15" x14ac:dyDescent="0.25">
      <c r="A1601" s="26" t="s">
        <v>2267</v>
      </c>
      <c r="B1601" s="27" t="s">
        <v>31</v>
      </c>
      <c r="C1601" s="28">
        <v>80556</v>
      </c>
      <c r="D1601" s="29" t="s">
        <v>479</v>
      </c>
      <c r="E1601" s="30" t="s">
        <v>27</v>
      </c>
      <c r="F1601" s="32">
        <v>3</v>
      </c>
      <c r="G1601" s="32">
        <v>1</v>
      </c>
      <c r="H1601" s="33">
        <v>3</v>
      </c>
      <c r="I1601" s="34">
        <f t="shared" ref="I1601:J1605" si="310">TRUNC((N1601*$O$9),2)</f>
        <v>2.96</v>
      </c>
      <c r="J1601" s="34">
        <f t="shared" si="310"/>
        <v>6.89</v>
      </c>
      <c r="K1601" s="34">
        <f>TRUNC(F1601*($I1601+$J1601),2)</f>
        <v>29.55</v>
      </c>
      <c r="L1601" s="35">
        <f>TRUNC(H1601*($I1601+$J1601),2)</f>
        <v>29.55</v>
      </c>
      <c r="N1601" s="37">
        <v>3.8</v>
      </c>
      <c r="O1601" s="37">
        <v>8.84</v>
      </c>
    </row>
    <row r="1602" spans="1:15" x14ac:dyDescent="0.25">
      <c r="A1602" s="26" t="s">
        <v>2268</v>
      </c>
      <c r="B1602" s="27" t="s">
        <v>129</v>
      </c>
      <c r="C1602" s="28">
        <v>86883</v>
      </c>
      <c r="D1602" s="29" t="s">
        <v>481</v>
      </c>
      <c r="E1602" s="30" t="s">
        <v>27</v>
      </c>
      <c r="F1602" s="32">
        <v>3</v>
      </c>
      <c r="G1602" s="32">
        <v>1</v>
      </c>
      <c r="H1602" s="33">
        <v>3</v>
      </c>
      <c r="I1602" s="34">
        <f t="shared" si="310"/>
        <v>6.8</v>
      </c>
      <c r="J1602" s="34">
        <f t="shared" si="310"/>
        <v>1.65</v>
      </c>
      <c r="K1602" s="34">
        <f>TRUNC(F1602*($I1602+$J1602),2)</f>
        <v>25.35</v>
      </c>
      <c r="L1602" s="35">
        <f>TRUNC(H1602*($I1602+$J1602),2)</f>
        <v>25.35</v>
      </c>
      <c r="N1602" s="37">
        <v>8.73</v>
      </c>
      <c r="O1602" s="37">
        <v>2.12</v>
      </c>
    </row>
    <row r="1603" spans="1:15" x14ac:dyDescent="0.25">
      <c r="A1603" s="26" t="s">
        <v>2269</v>
      </c>
      <c r="B1603" s="27" t="s">
        <v>31</v>
      </c>
      <c r="C1603" s="28">
        <v>80570</v>
      </c>
      <c r="D1603" s="29" t="s">
        <v>2270</v>
      </c>
      <c r="E1603" s="30" t="s">
        <v>27</v>
      </c>
      <c r="F1603" s="32">
        <v>3</v>
      </c>
      <c r="G1603" s="32">
        <v>1</v>
      </c>
      <c r="H1603" s="33">
        <v>3</v>
      </c>
      <c r="I1603" s="34">
        <f t="shared" si="310"/>
        <v>52.31</v>
      </c>
      <c r="J1603" s="34">
        <f t="shared" si="310"/>
        <v>5.51</v>
      </c>
      <c r="K1603" s="34">
        <f>TRUNC(F1603*($I1603+$J1603),2)</f>
        <v>173.46</v>
      </c>
      <c r="L1603" s="35">
        <f>TRUNC(H1603*($I1603+$J1603),2)</f>
        <v>173.46</v>
      </c>
      <c r="N1603" s="37">
        <v>67.069999999999993</v>
      </c>
      <c r="O1603" s="37">
        <v>7.07</v>
      </c>
    </row>
    <row r="1604" spans="1:15" x14ac:dyDescent="0.25">
      <c r="A1604" s="26" t="s">
        <v>2271</v>
      </c>
      <c r="B1604" s="27" t="s">
        <v>31</v>
      </c>
      <c r="C1604" s="28">
        <v>80580</v>
      </c>
      <c r="D1604" s="29" t="s">
        <v>489</v>
      </c>
      <c r="E1604" s="30" t="s">
        <v>27</v>
      </c>
      <c r="F1604" s="32">
        <v>3</v>
      </c>
      <c r="G1604" s="32">
        <v>1</v>
      </c>
      <c r="H1604" s="33">
        <v>3</v>
      </c>
      <c r="I1604" s="34">
        <f t="shared" si="310"/>
        <v>50.73</v>
      </c>
      <c r="J1604" s="34">
        <f t="shared" si="310"/>
        <v>4.13</v>
      </c>
      <c r="K1604" s="34">
        <f>TRUNC(F1604*($I1604+$J1604),2)</f>
        <v>164.58</v>
      </c>
      <c r="L1604" s="35">
        <f>TRUNC(H1604*($I1604+$J1604),2)</f>
        <v>164.58</v>
      </c>
      <c r="N1604" s="37">
        <v>65.040000000000006</v>
      </c>
      <c r="O1604" s="37">
        <v>5.3</v>
      </c>
    </row>
    <row r="1605" spans="1:15" x14ac:dyDescent="0.25">
      <c r="A1605" s="26" t="s">
        <v>2272</v>
      </c>
      <c r="B1605" s="27" t="s">
        <v>31</v>
      </c>
      <c r="C1605" s="28">
        <v>80590</v>
      </c>
      <c r="D1605" s="29" t="s">
        <v>2273</v>
      </c>
      <c r="E1605" s="30" t="s">
        <v>27</v>
      </c>
      <c r="F1605" s="32">
        <v>3</v>
      </c>
      <c r="G1605" s="32">
        <v>1</v>
      </c>
      <c r="H1605" s="33">
        <v>3</v>
      </c>
      <c r="I1605" s="34">
        <f t="shared" si="310"/>
        <v>75.27</v>
      </c>
      <c r="J1605" s="34">
        <f t="shared" si="310"/>
        <v>10.74</v>
      </c>
      <c r="K1605" s="34">
        <f>TRUNC(F1605*($I1605+$J1605),2)</f>
        <v>258.02999999999997</v>
      </c>
      <c r="L1605" s="35">
        <f>TRUNC(H1605*($I1605+$J1605),2)</f>
        <v>258.02999999999997</v>
      </c>
      <c r="N1605" s="37">
        <v>96.5</v>
      </c>
      <c r="O1605" s="37">
        <v>13.78</v>
      </c>
    </row>
    <row r="1606" spans="1:15" x14ac:dyDescent="0.2">
      <c r="A1606" s="58" t="s">
        <v>2274</v>
      </c>
      <c r="B1606" s="59"/>
      <c r="C1606" s="59"/>
      <c r="D1606" s="60" t="s">
        <v>491</v>
      </c>
      <c r="E1606" s="59"/>
      <c r="F1606" s="59"/>
      <c r="G1606" s="59"/>
      <c r="H1606" s="59"/>
      <c r="I1606" s="61"/>
      <c r="J1606" s="61"/>
      <c r="K1606" s="62">
        <f>TRUNC(SUM(K1607:K1610),2)</f>
        <v>1290.48</v>
      </c>
      <c r="L1606" s="63">
        <f>TRUNC(SUM(L1607:L1610),2)</f>
        <v>1290.48</v>
      </c>
      <c r="N1606" s="46"/>
      <c r="O1606" s="46"/>
    </row>
    <row r="1607" spans="1:15" x14ac:dyDescent="0.25">
      <c r="A1607" s="26" t="s">
        <v>2275</v>
      </c>
      <c r="B1607" s="27" t="s">
        <v>31</v>
      </c>
      <c r="C1607" s="28">
        <v>80926</v>
      </c>
      <c r="D1607" s="29" t="s">
        <v>2276</v>
      </c>
      <c r="E1607" s="30" t="s">
        <v>27</v>
      </c>
      <c r="F1607" s="32">
        <v>2</v>
      </c>
      <c r="G1607" s="32">
        <v>1</v>
      </c>
      <c r="H1607" s="33">
        <v>2</v>
      </c>
      <c r="I1607" s="34">
        <f t="shared" ref="I1607:J1610" si="311">TRUNC((N1607*$O$9),2)</f>
        <v>58.6</v>
      </c>
      <c r="J1607" s="34">
        <f t="shared" si="311"/>
        <v>16.809999999999999</v>
      </c>
      <c r="K1607" s="34">
        <f>TRUNC(F1607*($I1607+$J1607),2)</f>
        <v>150.82</v>
      </c>
      <c r="L1607" s="35">
        <f>TRUNC(H1607*($I1607+$J1607),2)</f>
        <v>150.82</v>
      </c>
      <c r="N1607" s="37">
        <v>75.13</v>
      </c>
      <c r="O1607" s="37">
        <v>21.56</v>
      </c>
    </row>
    <row r="1608" spans="1:15" x14ac:dyDescent="0.25">
      <c r="A1608" s="26" t="s">
        <v>2277</v>
      </c>
      <c r="B1608" s="27" t="s">
        <v>31</v>
      </c>
      <c r="C1608" s="28">
        <v>80929</v>
      </c>
      <c r="D1608" s="29" t="s">
        <v>2278</v>
      </c>
      <c r="E1608" s="30" t="s">
        <v>27</v>
      </c>
      <c r="F1608" s="32">
        <v>1</v>
      </c>
      <c r="G1608" s="32">
        <v>1</v>
      </c>
      <c r="H1608" s="33">
        <v>1</v>
      </c>
      <c r="I1608" s="34">
        <f t="shared" si="311"/>
        <v>118.98</v>
      </c>
      <c r="J1608" s="34">
        <f t="shared" si="311"/>
        <v>26.18</v>
      </c>
      <c r="K1608" s="34">
        <f>TRUNC(F1608*($I1608+$J1608),2)</f>
        <v>145.16</v>
      </c>
      <c r="L1608" s="35">
        <f>TRUNC(H1608*($I1608+$J1608),2)</f>
        <v>145.16</v>
      </c>
      <c r="N1608" s="37">
        <v>152.54</v>
      </c>
      <c r="O1608" s="37">
        <v>33.57</v>
      </c>
    </row>
    <row r="1609" spans="1:15" x14ac:dyDescent="0.25">
      <c r="A1609" s="26" t="s">
        <v>2279</v>
      </c>
      <c r="B1609" s="27" t="s">
        <v>31</v>
      </c>
      <c r="C1609" s="28">
        <v>80981</v>
      </c>
      <c r="D1609" s="29" t="s">
        <v>2280</v>
      </c>
      <c r="E1609" s="30" t="s">
        <v>27</v>
      </c>
      <c r="F1609" s="32">
        <v>2</v>
      </c>
      <c r="G1609" s="32">
        <v>1</v>
      </c>
      <c r="H1609" s="33">
        <v>2</v>
      </c>
      <c r="I1609" s="34">
        <f t="shared" si="311"/>
        <v>391.65</v>
      </c>
      <c r="J1609" s="34">
        <f t="shared" si="311"/>
        <v>31.69</v>
      </c>
      <c r="K1609" s="34">
        <f>TRUNC(F1609*($I1609+$J1609),2)</f>
        <v>846.68</v>
      </c>
      <c r="L1609" s="35">
        <f>TRUNC(H1609*($I1609+$J1609),2)</f>
        <v>846.68</v>
      </c>
      <c r="N1609" s="37">
        <v>502.12</v>
      </c>
      <c r="O1609" s="37">
        <v>40.64</v>
      </c>
    </row>
    <row r="1610" spans="1:15" x14ac:dyDescent="0.25">
      <c r="A1610" s="26" t="s">
        <v>2281</v>
      </c>
      <c r="B1610" s="27" t="s">
        <v>31</v>
      </c>
      <c r="C1610" s="28">
        <v>80946</v>
      </c>
      <c r="D1610" s="29" t="s">
        <v>2282</v>
      </c>
      <c r="E1610" s="30" t="s">
        <v>27</v>
      </c>
      <c r="F1610" s="32">
        <v>2</v>
      </c>
      <c r="G1610" s="32">
        <v>1</v>
      </c>
      <c r="H1610" s="33">
        <v>2</v>
      </c>
      <c r="I1610" s="34">
        <f t="shared" si="311"/>
        <v>57.1</v>
      </c>
      <c r="J1610" s="34">
        <f t="shared" si="311"/>
        <v>16.809999999999999</v>
      </c>
      <c r="K1610" s="34">
        <f>TRUNC(F1610*($I1610+$J1610),2)</f>
        <v>147.82</v>
      </c>
      <c r="L1610" s="35">
        <f>TRUNC(H1610*($I1610+$J1610),2)</f>
        <v>147.82</v>
      </c>
      <c r="N1610" s="37">
        <v>73.209999999999994</v>
      </c>
      <c r="O1610" s="37">
        <v>21.56</v>
      </c>
    </row>
    <row r="1611" spans="1:15" x14ac:dyDescent="0.2">
      <c r="A1611" s="58" t="s">
        <v>2283</v>
      </c>
      <c r="B1611" s="59"/>
      <c r="C1611" s="59"/>
      <c r="D1611" s="60" t="s">
        <v>2284</v>
      </c>
      <c r="E1611" s="59"/>
      <c r="F1611" s="59"/>
      <c r="G1611" s="59"/>
      <c r="H1611" s="59"/>
      <c r="I1611" s="61"/>
      <c r="J1611" s="61"/>
      <c r="K1611" s="62">
        <f>TRUNC(SUM(K1612:K1613),2)</f>
        <v>216.56</v>
      </c>
      <c r="L1611" s="63">
        <f>TRUNC(SUM(L1612:L1613),2)</f>
        <v>216.56</v>
      </c>
      <c r="N1611" s="46"/>
      <c r="O1611" s="46"/>
    </row>
    <row r="1612" spans="1:15" x14ac:dyDescent="0.25">
      <c r="A1612" s="26" t="s">
        <v>2285</v>
      </c>
      <c r="B1612" s="27" t="s">
        <v>31</v>
      </c>
      <c r="C1612" s="28">
        <v>80721</v>
      </c>
      <c r="D1612" s="29" t="s">
        <v>1182</v>
      </c>
      <c r="E1612" s="30" t="s">
        <v>27</v>
      </c>
      <c r="F1612" s="32">
        <v>2</v>
      </c>
      <c r="G1612" s="32">
        <v>1</v>
      </c>
      <c r="H1612" s="33">
        <v>2</v>
      </c>
      <c r="I1612" s="34">
        <f t="shared" ref="I1612:J1613" si="312">TRUNC((N1612*$O$9),2)</f>
        <v>67.39</v>
      </c>
      <c r="J1612" s="34">
        <f t="shared" si="312"/>
        <v>13.78</v>
      </c>
      <c r="K1612" s="34">
        <f>TRUNC(F1612*($I1612+$J1612),2)</f>
        <v>162.34</v>
      </c>
      <c r="L1612" s="35">
        <f>TRUNC(H1612*($I1612+$J1612),2)</f>
        <v>162.34</v>
      </c>
      <c r="N1612" s="37">
        <v>86.4</v>
      </c>
      <c r="O1612" s="37">
        <v>17.670000000000002</v>
      </c>
    </row>
    <row r="1613" spans="1:15" x14ac:dyDescent="0.25">
      <c r="A1613" s="26" t="s">
        <v>2286</v>
      </c>
      <c r="B1613" s="27" t="s">
        <v>31</v>
      </c>
      <c r="C1613" s="28">
        <v>80741</v>
      </c>
      <c r="D1613" s="29" t="s">
        <v>1186</v>
      </c>
      <c r="E1613" s="30" t="s">
        <v>27</v>
      </c>
      <c r="F1613" s="32">
        <v>2</v>
      </c>
      <c r="G1613" s="32">
        <v>1</v>
      </c>
      <c r="H1613" s="33">
        <v>2</v>
      </c>
      <c r="I1613" s="34">
        <f t="shared" si="312"/>
        <v>20.22</v>
      </c>
      <c r="J1613" s="34">
        <f t="shared" si="312"/>
        <v>6.89</v>
      </c>
      <c r="K1613" s="34">
        <f>TRUNC(F1613*($I1613+$J1613),2)</f>
        <v>54.22</v>
      </c>
      <c r="L1613" s="35">
        <f>TRUNC(H1613*($I1613+$J1613),2)</f>
        <v>54.22</v>
      </c>
      <c r="N1613" s="37">
        <v>25.93</v>
      </c>
      <c r="O1613" s="37">
        <v>8.84</v>
      </c>
    </row>
    <row r="1614" spans="1:15" ht="13.5" x14ac:dyDescent="0.2">
      <c r="A1614" s="49" t="s">
        <v>2287</v>
      </c>
      <c r="B1614" s="50"/>
      <c r="C1614" s="50"/>
      <c r="D1614" s="51" t="s">
        <v>495</v>
      </c>
      <c r="E1614" s="50"/>
      <c r="F1614" s="50"/>
      <c r="G1614" s="50"/>
      <c r="H1614" s="50"/>
      <c r="I1614" s="52"/>
      <c r="J1614" s="52"/>
      <c r="K1614" s="53">
        <f>TRUNC(SUM(K1615,K1620,K1625,K1629,K1632,K1636,K1641,K1644),2)</f>
        <v>8919.6200000000008</v>
      </c>
      <c r="L1614" s="54">
        <f>TRUNC(SUM(L1615,L1620,L1625,L1629,L1632,L1636,L1641,L1644),2)</f>
        <v>8919.6200000000008</v>
      </c>
      <c r="N1614" s="46"/>
      <c r="O1614" s="46"/>
    </row>
    <row r="1615" spans="1:15" x14ac:dyDescent="0.2">
      <c r="A1615" s="58" t="s">
        <v>2288</v>
      </c>
      <c r="B1615" s="59"/>
      <c r="C1615" s="59"/>
      <c r="D1615" s="60" t="s">
        <v>497</v>
      </c>
      <c r="E1615" s="59"/>
      <c r="F1615" s="59"/>
      <c r="G1615" s="59"/>
      <c r="H1615" s="59"/>
      <c r="I1615" s="61"/>
      <c r="J1615" s="61"/>
      <c r="K1615" s="62">
        <f>TRUNC(SUM(K1616:K1619),2)</f>
        <v>7045.65</v>
      </c>
      <c r="L1615" s="63">
        <f>TRUNC(SUM(L1616:L1619),2)</f>
        <v>7045.65</v>
      </c>
      <c r="N1615" s="46"/>
      <c r="O1615" s="46"/>
    </row>
    <row r="1616" spans="1:15" x14ac:dyDescent="0.25">
      <c r="A1616" s="26" t="s">
        <v>2289</v>
      </c>
      <c r="B1616" s="27" t="s">
        <v>31</v>
      </c>
      <c r="C1616" s="28">
        <v>81003</v>
      </c>
      <c r="D1616" s="29" t="s">
        <v>499</v>
      </c>
      <c r="E1616" s="30" t="s">
        <v>50</v>
      </c>
      <c r="F1616" s="32">
        <v>12</v>
      </c>
      <c r="G1616" s="32">
        <v>1</v>
      </c>
      <c r="H1616" s="33">
        <v>12</v>
      </c>
      <c r="I1616" s="34">
        <f t="shared" ref="I1616:J1619" si="313">TRUNC((N1616*$O$9),2)</f>
        <v>3.13</v>
      </c>
      <c r="J1616" s="34">
        <f t="shared" si="313"/>
        <v>3.3</v>
      </c>
      <c r="K1616" s="34">
        <f>TRUNC(F1616*($I1616+$J1616),2)</f>
        <v>77.16</v>
      </c>
      <c r="L1616" s="35">
        <f>TRUNC(H1616*($I1616+$J1616),2)</f>
        <v>77.16</v>
      </c>
      <c r="N1616" s="37">
        <v>4.0199999999999996</v>
      </c>
      <c r="O1616" s="37">
        <v>4.24</v>
      </c>
    </row>
    <row r="1617" spans="1:15" ht="25.5" x14ac:dyDescent="0.25">
      <c r="A1617" s="26" t="s">
        <v>2290</v>
      </c>
      <c r="B1617" s="27" t="s">
        <v>129</v>
      </c>
      <c r="C1617" s="28">
        <v>89447</v>
      </c>
      <c r="D1617" s="29" t="s">
        <v>501</v>
      </c>
      <c r="E1617" s="30" t="s">
        <v>50</v>
      </c>
      <c r="F1617" s="32">
        <v>6</v>
      </c>
      <c r="G1617" s="32">
        <v>1</v>
      </c>
      <c r="H1617" s="33">
        <v>6</v>
      </c>
      <c r="I1617" s="34">
        <f t="shared" si="313"/>
        <v>10.19</v>
      </c>
      <c r="J1617" s="34">
        <f t="shared" si="313"/>
        <v>0.61</v>
      </c>
      <c r="K1617" s="34">
        <f>TRUNC(F1617*($I1617+$J1617),2)</f>
        <v>64.8</v>
      </c>
      <c r="L1617" s="35">
        <f>TRUNC(H1617*($I1617+$J1617),2)</f>
        <v>64.8</v>
      </c>
      <c r="N1617" s="37">
        <v>13.07</v>
      </c>
      <c r="O1617" s="37">
        <v>0.79</v>
      </c>
    </row>
    <row r="1618" spans="1:15" x14ac:dyDescent="0.25">
      <c r="A1618" s="26" t="s">
        <v>2291</v>
      </c>
      <c r="B1618" s="27" t="s">
        <v>31</v>
      </c>
      <c r="C1618" s="28">
        <v>81006</v>
      </c>
      <c r="D1618" s="29" t="s">
        <v>1197</v>
      </c>
      <c r="E1618" s="30" t="s">
        <v>50</v>
      </c>
      <c r="F1618" s="32">
        <v>9</v>
      </c>
      <c r="G1618" s="32">
        <v>1</v>
      </c>
      <c r="H1618" s="33">
        <v>9</v>
      </c>
      <c r="I1618" s="34">
        <f t="shared" si="313"/>
        <v>11.77</v>
      </c>
      <c r="J1618" s="34">
        <f t="shared" si="313"/>
        <v>6.14</v>
      </c>
      <c r="K1618" s="34">
        <f>TRUNC(F1618*($I1618+$J1618),2)</f>
        <v>161.19</v>
      </c>
      <c r="L1618" s="35">
        <f>TRUNC(H1618*($I1618+$J1618),2)</f>
        <v>161.19</v>
      </c>
      <c r="N1618" s="37">
        <v>15.1</v>
      </c>
      <c r="O1618" s="37">
        <v>7.88</v>
      </c>
    </row>
    <row r="1619" spans="1:15" x14ac:dyDescent="0.25">
      <c r="A1619" s="26" t="s">
        <v>2292</v>
      </c>
      <c r="B1619" s="27" t="s">
        <v>31</v>
      </c>
      <c r="C1619" s="28">
        <v>81008</v>
      </c>
      <c r="D1619" s="29" t="s">
        <v>2293</v>
      </c>
      <c r="E1619" s="30" t="s">
        <v>50</v>
      </c>
      <c r="F1619" s="32">
        <v>155</v>
      </c>
      <c r="G1619" s="32">
        <v>1</v>
      </c>
      <c r="H1619" s="33">
        <v>155</v>
      </c>
      <c r="I1619" s="34">
        <f t="shared" si="313"/>
        <v>32.32</v>
      </c>
      <c r="J1619" s="34">
        <f t="shared" si="313"/>
        <v>11.18</v>
      </c>
      <c r="K1619" s="34">
        <f>TRUNC(F1619*($I1619+$J1619),2)</f>
        <v>6742.5</v>
      </c>
      <c r="L1619" s="35">
        <f>TRUNC(H1619*($I1619+$J1619),2)</f>
        <v>6742.5</v>
      </c>
      <c r="N1619" s="37">
        <v>41.44</v>
      </c>
      <c r="O1619" s="37">
        <v>14.34</v>
      </c>
    </row>
    <row r="1620" spans="1:15" x14ac:dyDescent="0.2">
      <c r="A1620" s="58" t="s">
        <v>2294</v>
      </c>
      <c r="B1620" s="59"/>
      <c r="C1620" s="59"/>
      <c r="D1620" s="60" t="s">
        <v>503</v>
      </c>
      <c r="E1620" s="59"/>
      <c r="F1620" s="59"/>
      <c r="G1620" s="59"/>
      <c r="H1620" s="59"/>
      <c r="I1620" s="61"/>
      <c r="J1620" s="61"/>
      <c r="K1620" s="62">
        <f>TRUNC(SUM(K1621:K1624),2)</f>
        <v>616.46</v>
      </c>
      <c r="L1620" s="63">
        <f>TRUNC(SUM(L1621:L1624),2)</f>
        <v>616.46</v>
      </c>
      <c r="N1620" s="46"/>
      <c r="O1620" s="46"/>
    </row>
    <row r="1621" spans="1:15" x14ac:dyDescent="0.25">
      <c r="A1621" s="26" t="s">
        <v>2295</v>
      </c>
      <c r="B1621" s="27" t="s">
        <v>31</v>
      </c>
      <c r="C1621" s="28">
        <v>81066</v>
      </c>
      <c r="D1621" s="29" t="s">
        <v>722</v>
      </c>
      <c r="E1621" s="30" t="s">
        <v>27</v>
      </c>
      <c r="F1621" s="32">
        <v>4</v>
      </c>
      <c r="G1621" s="32">
        <v>1</v>
      </c>
      <c r="H1621" s="33">
        <v>4</v>
      </c>
      <c r="I1621" s="34">
        <f t="shared" ref="I1621:J1624" si="314">TRUNC((N1621*$O$9),2)</f>
        <v>0.84</v>
      </c>
      <c r="J1621" s="34">
        <f t="shared" si="314"/>
        <v>2.48</v>
      </c>
      <c r="K1621" s="34">
        <f>TRUNC(F1621*($I1621+$J1621),2)</f>
        <v>13.28</v>
      </c>
      <c r="L1621" s="35">
        <f>TRUNC(H1621*($I1621+$J1621),2)</f>
        <v>13.28</v>
      </c>
      <c r="N1621" s="37">
        <v>1.08</v>
      </c>
      <c r="O1621" s="37">
        <v>3.18</v>
      </c>
    </row>
    <row r="1622" spans="1:15" x14ac:dyDescent="0.25">
      <c r="A1622" s="26" t="s">
        <v>2296</v>
      </c>
      <c r="B1622" s="27" t="s">
        <v>31</v>
      </c>
      <c r="C1622" s="28">
        <v>81069</v>
      </c>
      <c r="D1622" s="29" t="s">
        <v>1202</v>
      </c>
      <c r="E1622" s="30" t="s">
        <v>27</v>
      </c>
      <c r="F1622" s="32">
        <v>6</v>
      </c>
      <c r="G1622" s="32">
        <v>1</v>
      </c>
      <c r="H1622" s="33">
        <v>6</v>
      </c>
      <c r="I1622" s="34">
        <f t="shared" si="314"/>
        <v>4.5999999999999996</v>
      </c>
      <c r="J1622" s="34">
        <f t="shared" si="314"/>
        <v>3.86</v>
      </c>
      <c r="K1622" s="34">
        <f>TRUNC(F1622*($I1622+$J1622),2)</f>
        <v>50.76</v>
      </c>
      <c r="L1622" s="35">
        <f>TRUNC(H1622*($I1622+$J1622),2)</f>
        <v>50.76</v>
      </c>
      <c r="N1622" s="37">
        <v>5.9</v>
      </c>
      <c r="O1622" s="37">
        <v>4.95</v>
      </c>
    </row>
    <row r="1623" spans="1:15" x14ac:dyDescent="0.25">
      <c r="A1623" s="26" t="s">
        <v>2297</v>
      </c>
      <c r="B1623" s="27" t="s">
        <v>31</v>
      </c>
      <c r="C1623" s="28">
        <v>81071</v>
      </c>
      <c r="D1623" s="29" t="s">
        <v>2298</v>
      </c>
      <c r="E1623" s="30" t="s">
        <v>27</v>
      </c>
      <c r="F1623" s="32">
        <v>4</v>
      </c>
      <c r="G1623" s="32">
        <v>1</v>
      </c>
      <c r="H1623" s="33">
        <v>4</v>
      </c>
      <c r="I1623" s="34">
        <f t="shared" si="314"/>
        <v>17.45</v>
      </c>
      <c r="J1623" s="34">
        <f t="shared" si="314"/>
        <v>5.0999999999999996</v>
      </c>
      <c r="K1623" s="34">
        <f>TRUNC(F1623*($I1623+$J1623),2)</f>
        <v>90.2</v>
      </c>
      <c r="L1623" s="35">
        <f>TRUNC(H1623*($I1623+$J1623),2)</f>
        <v>90.2</v>
      </c>
      <c r="N1623" s="37">
        <v>22.38</v>
      </c>
      <c r="O1623" s="37">
        <v>6.54</v>
      </c>
    </row>
    <row r="1624" spans="1:15" ht="25.5" x14ac:dyDescent="0.25">
      <c r="A1624" s="26" t="s">
        <v>2299</v>
      </c>
      <c r="B1624" s="27" t="s">
        <v>227</v>
      </c>
      <c r="C1624" s="56" t="s">
        <v>2300</v>
      </c>
      <c r="D1624" s="29" t="s">
        <v>2301</v>
      </c>
      <c r="E1624" s="30" t="s">
        <v>27</v>
      </c>
      <c r="F1624" s="32">
        <v>2</v>
      </c>
      <c r="G1624" s="32">
        <v>1</v>
      </c>
      <c r="H1624" s="33">
        <v>2</v>
      </c>
      <c r="I1624" s="34">
        <f t="shared" si="314"/>
        <v>227.25</v>
      </c>
      <c r="J1624" s="34">
        <f t="shared" si="314"/>
        <v>3.86</v>
      </c>
      <c r="K1624" s="34">
        <f>TRUNC(F1624*($I1624+$J1624),2)</f>
        <v>462.22</v>
      </c>
      <c r="L1624" s="35">
        <f>TRUNC(H1624*($I1624+$J1624),2)</f>
        <v>462.22</v>
      </c>
      <c r="N1624" s="37">
        <v>291.35000000000002</v>
      </c>
      <c r="O1624" s="37">
        <v>4.95</v>
      </c>
    </row>
    <row r="1625" spans="1:15" x14ac:dyDescent="0.2">
      <c r="A1625" s="58" t="s">
        <v>2302</v>
      </c>
      <c r="B1625" s="59"/>
      <c r="C1625" s="59"/>
      <c r="D1625" s="60" t="s">
        <v>1205</v>
      </c>
      <c r="E1625" s="59"/>
      <c r="F1625" s="59"/>
      <c r="G1625" s="59"/>
      <c r="H1625" s="59"/>
      <c r="I1625" s="61"/>
      <c r="J1625" s="61"/>
      <c r="K1625" s="62">
        <f>TRUNC(SUM(K1626:K1628),2)</f>
        <v>368.34</v>
      </c>
      <c r="L1625" s="63">
        <f>TRUNC(SUM(L1626:L1628),2)</f>
        <v>368.34</v>
      </c>
      <c r="N1625" s="46"/>
      <c r="O1625" s="46"/>
    </row>
    <row r="1626" spans="1:15" x14ac:dyDescent="0.25">
      <c r="A1626" s="26" t="s">
        <v>2303</v>
      </c>
      <c r="B1626" s="27" t="s">
        <v>31</v>
      </c>
      <c r="C1626" s="28">
        <v>81102</v>
      </c>
      <c r="D1626" s="29" t="s">
        <v>1207</v>
      </c>
      <c r="E1626" s="30" t="s">
        <v>27</v>
      </c>
      <c r="F1626" s="32">
        <v>2</v>
      </c>
      <c r="G1626" s="32">
        <v>1</v>
      </c>
      <c r="H1626" s="33">
        <v>2</v>
      </c>
      <c r="I1626" s="34">
        <f t="shared" ref="I1626:J1628" si="315">TRUNC((N1626*$O$9),2)</f>
        <v>0.74</v>
      </c>
      <c r="J1626" s="34">
        <f t="shared" si="315"/>
        <v>2.48</v>
      </c>
      <c r="K1626" s="34">
        <f>TRUNC(F1626*($I1626+$J1626),2)</f>
        <v>6.44</v>
      </c>
      <c r="L1626" s="35">
        <f>TRUNC(H1626*($I1626+$J1626),2)</f>
        <v>6.44</v>
      </c>
      <c r="N1626" s="37">
        <v>0.96</v>
      </c>
      <c r="O1626" s="37">
        <v>3.18</v>
      </c>
    </row>
    <row r="1627" spans="1:15" ht="38.25" x14ac:dyDescent="0.25">
      <c r="A1627" s="38" t="s">
        <v>2304</v>
      </c>
      <c r="B1627" s="39" t="s">
        <v>129</v>
      </c>
      <c r="C1627" s="40">
        <v>94663</v>
      </c>
      <c r="D1627" s="29" t="s">
        <v>2305</v>
      </c>
      <c r="E1627" s="41" t="s">
        <v>27</v>
      </c>
      <c r="F1627" s="43">
        <v>4</v>
      </c>
      <c r="G1627" s="43">
        <v>1</v>
      </c>
      <c r="H1627" s="44">
        <v>4</v>
      </c>
      <c r="I1627" s="34">
        <f t="shared" si="315"/>
        <v>7.67</v>
      </c>
      <c r="J1627" s="34">
        <f t="shared" si="315"/>
        <v>3.08</v>
      </c>
      <c r="K1627" s="34">
        <f>TRUNC(F1627*($I1627+$J1627),2)</f>
        <v>43</v>
      </c>
      <c r="L1627" s="35">
        <f>TRUNC(H1627*($I1627+$J1627),2)</f>
        <v>43</v>
      </c>
      <c r="N1627" s="45">
        <v>9.84</v>
      </c>
      <c r="O1627" s="45">
        <v>3.96</v>
      </c>
    </row>
    <row r="1628" spans="1:15" ht="38.25" x14ac:dyDescent="0.25">
      <c r="A1628" s="38" t="s">
        <v>2306</v>
      </c>
      <c r="B1628" s="39" t="s">
        <v>129</v>
      </c>
      <c r="C1628" s="40">
        <v>94667</v>
      </c>
      <c r="D1628" s="29" t="s">
        <v>2307</v>
      </c>
      <c r="E1628" s="41" t="s">
        <v>27</v>
      </c>
      <c r="F1628" s="43">
        <v>10</v>
      </c>
      <c r="G1628" s="43">
        <v>1</v>
      </c>
      <c r="H1628" s="44">
        <v>10</v>
      </c>
      <c r="I1628" s="34">
        <f t="shared" si="315"/>
        <v>26.91</v>
      </c>
      <c r="J1628" s="34">
        <f t="shared" si="315"/>
        <v>4.9800000000000004</v>
      </c>
      <c r="K1628" s="34">
        <f>TRUNC(F1628*($I1628+$J1628),2)</f>
        <v>318.89999999999998</v>
      </c>
      <c r="L1628" s="35">
        <f>TRUNC(H1628*($I1628+$J1628),2)</f>
        <v>318.89999999999998</v>
      </c>
      <c r="N1628" s="45">
        <v>34.51</v>
      </c>
      <c r="O1628" s="45">
        <v>6.39</v>
      </c>
    </row>
    <row r="1629" spans="1:15" x14ac:dyDescent="0.2">
      <c r="A1629" s="58" t="s">
        <v>2308</v>
      </c>
      <c r="B1629" s="59"/>
      <c r="C1629" s="59"/>
      <c r="D1629" s="60" t="s">
        <v>507</v>
      </c>
      <c r="E1629" s="59"/>
      <c r="F1629" s="59"/>
      <c r="G1629" s="59"/>
      <c r="H1629" s="59"/>
      <c r="I1629" s="61"/>
      <c r="J1629" s="61"/>
      <c r="K1629" s="62">
        <f>TRUNC(SUM(K1630:K1631),2)</f>
        <v>31.31</v>
      </c>
      <c r="L1629" s="63">
        <f>TRUNC(SUM(L1630:L1631),2)</f>
        <v>31.31</v>
      </c>
      <c r="N1629" s="46"/>
      <c r="O1629" s="46"/>
    </row>
    <row r="1630" spans="1:15" x14ac:dyDescent="0.25">
      <c r="A1630" s="26" t="s">
        <v>2309</v>
      </c>
      <c r="B1630" s="27" t="s">
        <v>31</v>
      </c>
      <c r="C1630" s="28">
        <v>81185</v>
      </c>
      <c r="D1630" s="29" t="s">
        <v>2310</v>
      </c>
      <c r="E1630" s="30" t="s">
        <v>27</v>
      </c>
      <c r="F1630" s="32">
        <v>1</v>
      </c>
      <c r="G1630" s="32">
        <v>1</v>
      </c>
      <c r="H1630" s="33">
        <v>1</v>
      </c>
      <c r="I1630" s="34">
        <f t="shared" ref="I1630:J1631" si="316">TRUNC((N1630*$O$9),2)</f>
        <v>15.89</v>
      </c>
      <c r="J1630" s="34">
        <f t="shared" si="316"/>
        <v>5.0999999999999996</v>
      </c>
      <c r="K1630" s="34">
        <f>TRUNC(F1630*($I1630+$J1630),2)</f>
        <v>20.99</v>
      </c>
      <c r="L1630" s="35">
        <f>TRUNC(H1630*($I1630+$J1630),2)</f>
        <v>20.99</v>
      </c>
      <c r="N1630" s="37">
        <v>20.38</v>
      </c>
      <c r="O1630" s="37">
        <v>6.54</v>
      </c>
    </row>
    <row r="1631" spans="1:15" ht="25.5" x14ac:dyDescent="0.25">
      <c r="A1631" s="26" t="s">
        <v>2311</v>
      </c>
      <c r="B1631" s="27" t="s">
        <v>129</v>
      </c>
      <c r="C1631" s="28">
        <v>89579</v>
      </c>
      <c r="D1631" s="29" t="s">
        <v>1218</v>
      </c>
      <c r="E1631" s="30" t="s">
        <v>27</v>
      </c>
      <c r="F1631" s="32">
        <v>1</v>
      </c>
      <c r="G1631" s="32">
        <v>1</v>
      </c>
      <c r="H1631" s="33">
        <v>1</v>
      </c>
      <c r="I1631" s="34">
        <f t="shared" si="316"/>
        <v>8.5500000000000007</v>
      </c>
      <c r="J1631" s="34">
        <f t="shared" si="316"/>
        <v>1.77</v>
      </c>
      <c r="K1631" s="34">
        <f>TRUNC(F1631*($I1631+$J1631),2)</f>
        <v>10.32</v>
      </c>
      <c r="L1631" s="35">
        <f>TRUNC(H1631*($I1631+$J1631),2)</f>
        <v>10.32</v>
      </c>
      <c r="N1631" s="37">
        <v>10.97</v>
      </c>
      <c r="O1631" s="37">
        <v>2.2799999999999998</v>
      </c>
    </row>
    <row r="1632" spans="1:15" x14ac:dyDescent="0.2">
      <c r="A1632" s="58" t="s">
        <v>2312</v>
      </c>
      <c r="B1632" s="59"/>
      <c r="C1632" s="59"/>
      <c r="D1632" s="60" t="s">
        <v>511</v>
      </c>
      <c r="E1632" s="59"/>
      <c r="F1632" s="59"/>
      <c r="G1632" s="59"/>
      <c r="H1632" s="59"/>
      <c r="I1632" s="61"/>
      <c r="J1632" s="61"/>
      <c r="K1632" s="62">
        <f>TRUNC(SUM(K1633:K1635),2)</f>
        <v>105.63</v>
      </c>
      <c r="L1632" s="63">
        <f>TRUNC(SUM(L1633:L1635),2)</f>
        <v>105.63</v>
      </c>
      <c r="N1632" s="46"/>
      <c r="O1632" s="46"/>
    </row>
    <row r="1633" spans="1:15" ht="25.5" x14ac:dyDescent="0.25">
      <c r="A1633" s="26" t="s">
        <v>2313</v>
      </c>
      <c r="B1633" s="27" t="s">
        <v>129</v>
      </c>
      <c r="C1633" s="28">
        <v>89481</v>
      </c>
      <c r="D1633" s="29" t="s">
        <v>513</v>
      </c>
      <c r="E1633" s="30" t="s">
        <v>27</v>
      </c>
      <c r="F1633" s="32">
        <v>6</v>
      </c>
      <c r="G1633" s="32">
        <v>1</v>
      </c>
      <c r="H1633" s="33">
        <v>6</v>
      </c>
      <c r="I1633" s="34">
        <f t="shared" ref="I1633:J1635" si="317">TRUNC((N1633*$O$9),2)</f>
        <v>2.13</v>
      </c>
      <c r="J1633" s="34">
        <f t="shared" si="317"/>
        <v>1.91</v>
      </c>
      <c r="K1633" s="34">
        <f>TRUNC(F1633*($I1633+$J1633),2)</f>
        <v>24.24</v>
      </c>
      <c r="L1633" s="35">
        <f>TRUNC(H1633*($I1633+$J1633),2)</f>
        <v>24.24</v>
      </c>
      <c r="N1633" s="37">
        <v>2.74</v>
      </c>
      <c r="O1633" s="37">
        <v>2.4500000000000002</v>
      </c>
    </row>
    <row r="1634" spans="1:15" ht="25.5" x14ac:dyDescent="0.25">
      <c r="A1634" s="26" t="s">
        <v>2314</v>
      </c>
      <c r="B1634" s="27" t="s">
        <v>129</v>
      </c>
      <c r="C1634" s="28">
        <v>89501</v>
      </c>
      <c r="D1634" s="29" t="s">
        <v>1223</v>
      </c>
      <c r="E1634" s="30" t="s">
        <v>27</v>
      </c>
      <c r="F1634" s="32">
        <v>2</v>
      </c>
      <c r="G1634" s="32">
        <v>1</v>
      </c>
      <c r="H1634" s="33">
        <v>2</v>
      </c>
      <c r="I1634" s="34">
        <f t="shared" si="317"/>
        <v>8.36</v>
      </c>
      <c r="J1634" s="34">
        <f t="shared" si="317"/>
        <v>3.43</v>
      </c>
      <c r="K1634" s="34">
        <f>TRUNC(F1634*($I1634+$J1634),2)</f>
        <v>23.58</v>
      </c>
      <c r="L1634" s="35">
        <f>TRUNC(H1634*($I1634+$J1634),2)</f>
        <v>23.58</v>
      </c>
      <c r="N1634" s="37">
        <v>10.72</v>
      </c>
      <c r="O1634" s="37">
        <v>4.41</v>
      </c>
    </row>
    <row r="1635" spans="1:15" x14ac:dyDescent="0.25">
      <c r="A1635" s="26" t="s">
        <v>2315</v>
      </c>
      <c r="B1635" s="27" t="s">
        <v>31</v>
      </c>
      <c r="C1635" s="28">
        <v>81381</v>
      </c>
      <c r="D1635" s="29" t="s">
        <v>519</v>
      </c>
      <c r="E1635" s="30" t="s">
        <v>27</v>
      </c>
      <c r="F1635" s="32">
        <v>3</v>
      </c>
      <c r="G1635" s="32">
        <v>1</v>
      </c>
      <c r="H1635" s="33">
        <v>3</v>
      </c>
      <c r="I1635" s="34">
        <f t="shared" si="317"/>
        <v>13.21</v>
      </c>
      <c r="J1635" s="34">
        <f t="shared" si="317"/>
        <v>6.06</v>
      </c>
      <c r="K1635" s="34">
        <f>TRUNC(F1635*($I1635+$J1635),2)</f>
        <v>57.81</v>
      </c>
      <c r="L1635" s="35">
        <f>TRUNC(H1635*($I1635+$J1635),2)</f>
        <v>57.81</v>
      </c>
      <c r="N1635" s="37">
        <v>16.940000000000001</v>
      </c>
      <c r="O1635" s="37">
        <v>7.78</v>
      </c>
    </row>
    <row r="1636" spans="1:15" x14ac:dyDescent="0.2">
      <c r="A1636" s="58" t="s">
        <v>2316</v>
      </c>
      <c r="B1636" s="59"/>
      <c r="C1636" s="59"/>
      <c r="D1636" s="60" t="s">
        <v>521</v>
      </c>
      <c r="E1636" s="59"/>
      <c r="F1636" s="59"/>
      <c r="G1636" s="59"/>
      <c r="H1636" s="59"/>
      <c r="I1636" s="61"/>
      <c r="J1636" s="61"/>
      <c r="K1636" s="62">
        <f>TRUNC(SUM(K1637:K1640),2)</f>
        <v>147</v>
      </c>
      <c r="L1636" s="63">
        <f>TRUNC(SUM(L1637:L1640),2)</f>
        <v>147</v>
      </c>
      <c r="N1636" s="46"/>
      <c r="O1636" s="46"/>
    </row>
    <row r="1637" spans="1:15" ht="25.5" x14ac:dyDescent="0.25">
      <c r="A1637" s="26" t="s">
        <v>2317</v>
      </c>
      <c r="B1637" s="27" t="s">
        <v>129</v>
      </c>
      <c r="C1637" s="28">
        <v>89617</v>
      </c>
      <c r="D1637" s="29" t="s">
        <v>523</v>
      </c>
      <c r="E1637" s="30" t="s">
        <v>27</v>
      </c>
      <c r="F1637" s="32">
        <v>2</v>
      </c>
      <c r="G1637" s="32">
        <v>1</v>
      </c>
      <c r="H1637" s="33">
        <v>2</v>
      </c>
      <c r="I1637" s="34">
        <f t="shared" ref="I1637:J1640" si="318">TRUNC((N1637*$O$9),2)</f>
        <v>3.23</v>
      </c>
      <c r="J1637" s="34">
        <f t="shared" si="318"/>
        <v>2.5499999999999998</v>
      </c>
      <c r="K1637" s="34">
        <f>TRUNC(F1637*($I1637+$J1637),2)</f>
        <v>11.56</v>
      </c>
      <c r="L1637" s="35">
        <f>TRUNC(H1637*($I1637+$J1637),2)</f>
        <v>11.56</v>
      </c>
      <c r="N1637" s="37">
        <v>4.1500000000000004</v>
      </c>
      <c r="O1637" s="37">
        <v>3.27</v>
      </c>
    </row>
    <row r="1638" spans="1:15" x14ac:dyDescent="0.25">
      <c r="A1638" s="26" t="s">
        <v>2318</v>
      </c>
      <c r="B1638" s="27" t="s">
        <v>31</v>
      </c>
      <c r="C1638" s="28">
        <v>81405</v>
      </c>
      <c r="D1638" s="29" t="s">
        <v>1230</v>
      </c>
      <c r="E1638" s="30" t="s">
        <v>27</v>
      </c>
      <c r="F1638" s="32">
        <v>3</v>
      </c>
      <c r="G1638" s="32">
        <v>1</v>
      </c>
      <c r="H1638" s="33">
        <v>3</v>
      </c>
      <c r="I1638" s="34">
        <f t="shared" si="318"/>
        <v>8.64</v>
      </c>
      <c r="J1638" s="34">
        <f t="shared" si="318"/>
        <v>8.26</v>
      </c>
      <c r="K1638" s="34">
        <f>TRUNC(F1638*($I1638+$J1638),2)</f>
        <v>50.7</v>
      </c>
      <c r="L1638" s="35">
        <f>TRUNC(H1638*($I1638+$J1638),2)</f>
        <v>50.7</v>
      </c>
      <c r="N1638" s="37">
        <v>11.08</v>
      </c>
      <c r="O1638" s="37">
        <v>10.6</v>
      </c>
    </row>
    <row r="1639" spans="1:15" x14ac:dyDescent="0.25">
      <c r="A1639" s="26" t="s">
        <v>2319</v>
      </c>
      <c r="B1639" s="27" t="s">
        <v>31</v>
      </c>
      <c r="C1639" s="28">
        <v>81427</v>
      </c>
      <c r="D1639" s="29" t="s">
        <v>2320</v>
      </c>
      <c r="E1639" s="30" t="s">
        <v>27</v>
      </c>
      <c r="F1639" s="32">
        <v>1</v>
      </c>
      <c r="G1639" s="32">
        <v>1</v>
      </c>
      <c r="H1639" s="33">
        <v>1</v>
      </c>
      <c r="I1639" s="34">
        <f t="shared" si="318"/>
        <v>43.7</v>
      </c>
      <c r="J1639" s="34">
        <f t="shared" si="318"/>
        <v>12.4</v>
      </c>
      <c r="K1639" s="34">
        <f>TRUNC(F1639*($I1639+$J1639),2)</f>
        <v>56.1</v>
      </c>
      <c r="L1639" s="35">
        <f>TRUNC(H1639*($I1639+$J1639),2)</f>
        <v>56.1</v>
      </c>
      <c r="N1639" s="37">
        <v>56.03</v>
      </c>
      <c r="O1639" s="37">
        <v>15.9</v>
      </c>
    </row>
    <row r="1640" spans="1:15" x14ac:dyDescent="0.25">
      <c r="A1640" s="26" t="s">
        <v>2321</v>
      </c>
      <c r="B1640" s="27" t="s">
        <v>31</v>
      </c>
      <c r="C1640" s="28">
        <v>81445</v>
      </c>
      <c r="D1640" s="29" t="s">
        <v>2322</v>
      </c>
      <c r="E1640" s="30" t="s">
        <v>27</v>
      </c>
      <c r="F1640" s="32">
        <v>2</v>
      </c>
      <c r="G1640" s="32">
        <v>1</v>
      </c>
      <c r="H1640" s="33">
        <v>2</v>
      </c>
      <c r="I1640" s="34">
        <f t="shared" si="318"/>
        <v>9.09</v>
      </c>
      <c r="J1640" s="34">
        <f t="shared" si="318"/>
        <v>5.23</v>
      </c>
      <c r="K1640" s="34">
        <f>TRUNC(F1640*($I1640+$J1640),2)</f>
        <v>28.64</v>
      </c>
      <c r="L1640" s="35">
        <f>TRUNC(H1640*($I1640+$J1640),2)</f>
        <v>28.64</v>
      </c>
      <c r="N1640" s="37">
        <v>11.66</v>
      </c>
      <c r="O1640" s="37">
        <v>6.71</v>
      </c>
    </row>
    <row r="1641" spans="1:15" x14ac:dyDescent="0.2">
      <c r="A1641" s="58" t="s">
        <v>2323</v>
      </c>
      <c r="B1641" s="59"/>
      <c r="C1641" s="59"/>
      <c r="D1641" s="60" t="s">
        <v>528</v>
      </c>
      <c r="E1641" s="59"/>
      <c r="F1641" s="59"/>
      <c r="G1641" s="59"/>
      <c r="H1641" s="59"/>
      <c r="I1641" s="61"/>
      <c r="J1641" s="61"/>
      <c r="K1641" s="62">
        <f>TRUNC(SUM(K1642:K1643),2)</f>
        <v>274.83</v>
      </c>
      <c r="L1641" s="63">
        <f>TRUNC(SUM(L1642:L1643),2)</f>
        <v>274.83</v>
      </c>
      <c r="N1641" s="46"/>
      <c r="O1641" s="46"/>
    </row>
    <row r="1642" spans="1:15" x14ac:dyDescent="0.25">
      <c r="A1642" s="26" t="s">
        <v>2324</v>
      </c>
      <c r="B1642" s="27" t="s">
        <v>31</v>
      </c>
      <c r="C1642" s="28">
        <v>81501</v>
      </c>
      <c r="D1642" s="29" t="s">
        <v>530</v>
      </c>
      <c r="E1642" s="30" t="s">
        <v>27</v>
      </c>
      <c r="F1642" s="32">
        <v>3</v>
      </c>
      <c r="G1642" s="32">
        <v>1</v>
      </c>
      <c r="H1642" s="33">
        <v>3</v>
      </c>
      <c r="I1642" s="34">
        <f t="shared" ref="I1642:J1643" si="319">TRUNC((N1642*$O$9),2)</f>
        <v>48.57</v>
      </c>
      <c r="J1642" s="34">
        <f t="shared" si="319"/>
        <v>0</v>
      </c>
      <c r="K1642" s="34">
        <f>TRUNC(F1642*($I1642+$J1642),2)</f>
        <v>145.71</v>
      </c>
      <c r="L1642" s="35">
        <f>TRUNC(H1642*($I1642+$J1642),2)</f>
        <v>145.71</v>
      </c>
      <c r="N1642" s="37">
        <v>62.27</v>
      </c>
      <c r="O1642" s="37">
        <v>0</v>
      </c>
    </row>
    <row r="1643" spans="1:15" x14ac:dyDescent="0.25">
      <c r="A1643" s="75" t="s">
        <v>2325</v>
      </c>
      <c r="B1643" s="76" t="s">
        <v>31</v>
      </c>
      <c r="C1643" s="77">
        <v>81504</v>
      </c>
      <c r="D1643" s="78" t="s">
        <v>532</v>
      </c>
      <c r="E1643" s="79" t="s">
        <v>27</v>
      </c>
      <c r="F1643" s="81">
        <v>3</v>
      </c>
      <c r="G1643" s="81">
        <v>1</v>
      </c>
      <c r="H1643" s="82">
        <v>3</v>
      </c>
      <c r="I1643" s="34">
        <f t="shared" si="319"/>
        <v>43.04</v>
      </c>
      <c r="J1643" s="34">
        <f t="shared" si="319"/>
        <v>0</v>
      </c>
      <c r="K1643" s="34">
        <f>TRUNC(F1643*($I1643+$J1643),2)</f>
        <v>129.12</v>
      </c>
      <c r="L1643" s="35">
        <f>TRUNC(H1643*($I1643+$J1643),2)</f>
        <v>129.12</v>
      </c>
      <c r="N1643" s="37">
        <v>55.18</v>
      </c>
      <c r="O1643" s="37">
        <v>0</v>
      </c>
    </row>
    <row r="1644" spans="1:15" x14ac:dyDescent="0.2">
      <c r="A1644" s="58" t="s">
        <v>2326</v>
      </c>
      <c r="B1644" s="59"/>
      <c r="C1644" s="59"/>
      <c r="D1644" s="60" t="s">
        <v>1253</v>
      </c>
      <c r="E1644" s="59"/>
      <c r="F1644" s="59"/>
      <c r="G1644" s="59"/>
      <c r="H1644" s="59"/>
      <c r="I1644" s="61"/>
      <c r="J1644" s="61"/>
      <c r="K1644" s="62">
        <f t="shared" ref="K1644:L1667" si="320">TRUNC(SUM(K1645),2)</f>
        <v>330.4</v>
      </c>
      <c r="L1644" s="63">
        <f t="shared" si="320"/>
        <v>330.4</v>
      </c>
      <c r="N1644" s="46"/>
      <c r="O1644" s="46"/>
    </row>
    <row r="1645" spans="1:15" ht="25.5" x14ac:dyDescent="0.25">
      <c r="A1645" s="26" t="s">
        <v>2327</v>
      </c>
      <c r="B1645" s="27" t="s">
        <v>129</v>
      </c>
      <c r="C1645" s="28">
        <v>89517</v>
      </c>
      <c r="D1645" s="29" t="s">
        <v>2328</v>
      </c>
      <c r="E1645" s="30" t="s">
        <v>27</v>
      </c>
      <c r="F1645" s="32">
        <v>5</v>
      </c>
      <c r="G1645" s="32">
        <v>1</v>
      </c>
      <c r="H1645" s="33">
        <v>5</v>
      </c>
      <c r="I1645" s="34">
        <f>TRUNC((N1645*$O$9),2)</f>
        <v>61.09</v>
      </c>
      <c r="J1645" s="34">
        <f>TRUNC((O1645*$O$9),2)</f>
        <v>4.99</v>
      </c>
      <c r="K1645" s="34">
        <f>TRUNC(F1645*($I1645+$J1645),2)</f>
        <v>330.4</v>
      </c>
      <c r="L1645" s="35">
        <f>TRUNC(H1645*($I1645+$J1645),2)</f>
        <v>330.4</v>
      </c>
      <c r="N1645" s="37">
        <v>78.33</v>
      </c>
      <c r="O1645" s="37">
        <v>6.4</v>
      </c>
    </row>
    <row r="1646" spans="1:15" ht="13.5" x14ac:dyDescent="0.2">
      <c r="A1646" s="49" t="s">
        <v>2329</v>
      </c>
      <c r="B1646" s="50"/>
      <c r="C1646" s="50"/>
      <c r="D1646" s="51" t="s">
        <v>534</v>
      </c>
      <c r="E1646" s="50"/>
      <c r="F1646" s="50"/>
      <c r="G1646" s="50"/>
      <c r="H1646" s="50"/>
      <c r="I1646" s="52"/>
      <c r="J1646" s="52"/>
      <c r="K1646" s="53">
        <f>TRUNC(SUM(K1647,K1651,K1653,K1660,K1663,K1667,K1669),2)</f>
        <v>1591.1</v>
      </c>
      <c r="L1646" s="54">
        <f>TRUNC(SUM(L1647,L1651,L1653,L1660,L1663,L1667,L1669),2)</f>
        <v>1591.1</v>
      </c>
      <c r="N1646" s="46"/>
      <c r="O1646" s="46"/>
    </row>
    <row r="1647" spans="1:15" x14ac:dyDescent="0.2">
      <c r="A1647" s="58" t="s">
        <v>2330</v>
      </c>
      <c r="B1647" s="59"/>
      <c r="C1647" s="59"/>
      <c r="D1647" s="60" t="s">
        <v>536</v>
      </c>
      <c r="E1647" s="59"/>
      <c r="F1647" s="59"/>
      <c r="G1647" s="59"/>
      <c r="H1647" s="59"/>
      <c r="I1647" s="61"/>
      <c r="J1647" s="61"/>
      <c r="K1647" s="62">
        <f>TRUNC(SUM(K1648:K1650),2)</f>
        <v>170.38</v>
      </c>
      <c r="L1647" s="63">
        <f>TRUNC(SUM(L1648:L1650),2)</f>
        <v>170.38</v>
      </c>
      <c r="N1647" s="46"/>
      <c r="O1647" s="46"/>
    </row>
    <row r="1648" spans="1:15" ht="25.5" x14ac:dyDescent="0.25">
      <c r="A1648" s="38" t="s">
        <v>2331</v>
      </c>
      <c r="B1648" s="39" t="s">
        <v>129</v>
      </c>
      <c r="C1648" s="40">
        <v>89707</v>
      </c>
      <c r="D1648" s="29" t="s">
        <v>2332</v>
      </c>
      <c r="E1648" s="41" t="s">
        <v>27</v>
      </c>
      <c r="F1648" s="43">
        <v>2</v>
      </c>
      <c r="G1648" s="43">
        <v>1</v>
      </c>
      <c r="H1648" s="44">
        <v>2</v>
      </c>
      <c r="I1648" s="34">
        <f t="shared" ref="I1648:J1650" si="321">TRUNC((N1648*$O$9),2)</f>
        <v>23.76</v>
      </c>
      <c r="J1648" s="34">
        <f t="shared" si="321"/>
        <v>10.8</v>
      </c>
      <c r="K1648" s="34">
        <f>TRUNC(F1648*($I1648+$J1648),2)</f>
        <v>69.12</v>
      </c>
      <c r="L1648" s="35">
        <f>TRUNC(H1648*($I1648+$J1648),2)</f>
        <v>69.12</v>
      </c>
      <c r="N1648" s="45">
        <v>30.47</v>
      </c>
      <c r="O1648" s="45">
        <v>13.85</v>
      </c>
    </row>
    <row r="1649" spans="1:15" ht="25.5" x14ac:dyDescent="0.25">
      <c r="A1649" s="38" t="s">
        <v>2333</v>
      </c>
      <c r="B1649" s="39" t="s">
        <v>129</v>
      </c>
      <c r="C1649" s="40">
        <v>89709</v>
      </c>
      <c r="D1649" s="29" t="s">
        <v>2334</v>
      </c>
      <c r="E1649" s="41" t="s">
        <v>27</v>
      </c>
      <c r="F1649" s="43">
        <v>2</v>
      </c>
      <c r="G1649" s="43">
        <v>1</v>
      </c>
      <c r="H1649" s="44">
        <v>2</v>
      </c>
      <c r="I1649" s="34">
        <f t="shared" si="321"/>
        <v>10.4</v>
      </c>
      <c r="J1649" s="34">
        <f t="shared" si="321"/>
        <v>4.47</v>
      </c>
      <c r="K1649" s="34">
        <f>TRUNC(F1649*($I1649+$J1649),2)</f>
        <v>29.74</v>
      </c>
      <c r="L1649" s="35">
        <f>TRUNC(H1649*($I1649+$J1649),2)</f>
        <v>29.74</v>
      </c>
      <c r="N1649" s="45">
        <v>13.34</v>
      </c>
      <c r="O1649" s="45">
        <v>5.74</v>
      </c>
    </row>
    <row r="1650" spans="1:15" x14ac:dyDescent="0.25">
      <c r="A1650" s="26" t="s">
        <v>2335</v>
      </c>
      <c r="B1650" s="27" t="s">
        <v>31</v>
      </c>
      <c r="C1650" s="28">
        <v>81785</v>
      </c>
      <c r="D1650" s="29" t="s">
        <v>2336</v>
      </c>
      <c r="E1650" s="30" t="s">
        <v>27</v>
      </c>
      <c r="F1650" s="32">
        <v>4</v>
      </c>
      <c r="G1650" s="32">
        <v>1</v>
      </c>
      <c r="H1650" s="33">
        <v>4</v>
      </c>
      <c r="I1650" s="34">
        <f t="shared" si="321"/>
        <v>15.69</v>
      </c>
      <c r="J1650" s="34">
        <f t="shared" si="321"/>
        <v>2.19</v>
      </c>
      <c r="K1650" s="34">
        <f>TRUNC(F1650*($I1650+$J1650),2)</f>
        <v>71.52</v>
      </c>
      <c r="L1650" s="35">
        <f>TRUNC(H1650*($I1650+$J1650),2)</f>
        <v>71.52</v>
      </c>
      <c r="N1650" s="37">
        <v>20.12</v>
      </c>
      <c r="O1650" s="37">
        <v>2.82</v>
      </c>
    </row>
    <row r="1651" spans="1:15" x14ac:dyDescent="0.2">
      <c r="A1651" s="58" t="s">
        <v>2337</v>
      </c>
      <c r="B1651" s="59"/>
      <c r="C1651" s="59"/>
      <c r="D1651" s="60" t="s">
        <v>1253</v>
      </c>
      <c r="E1651" s="59"/>
      <c r="F1651" s="59"/>
      <c r="G1651" s="59"/>
      <c r="H1651" s="59"/>
      <c r="I1651" s="61"/>
      <c r="J1651" s="61"/>
      <c r="K1651" s="62">
        <f t="shared" si="320"/>
        <v>60.85</v>
      </c>
      <c r="L1651" s="63">
        <f t="shared" si="320"/>
        <v>60.85</v>
      </c>
      <c r="N1651" s="46"/>
      <c r="O1651" s="46"/>
    </row>
    <row r="1652" spans="1:15" x14ac:dyDescent="0.25">
      <c r="A1652" s="26" t="s">
        <v>2338</v>
      </c>
      <c r="B1652" s="27" t="s">
        <v>31</v>
      </c>
      <c r="C1652" s="28">
        <v>81730</v>
      </c>
      <c r="D1652" s="29" t="s">
        <v>1255</v>
      </c>
      <c r="E1652" s="30" t="s">
        <v>27</v>
      </c>
      <c r="F1652" s="32">
        <v>5</v>
      </c>
      <c r="G1652" s="32">
        <v>1</v>
      </c>
      <c r="H1652" s="33">
        <v>5</v>
      </c>
      <c r="I1652" s="34">
        <f>TRUNC((N1652*$O$9),2)</f>
        <v>4.46</v>
      </c>
      <c r="J1652" s="34">
        <f>TRUNC((O1652*$O$9),2)</f>
        <v>7.71</v>
      </c>
      <c r="K1652" s="34">
        <f>TRUNC(F1652*($I1652+$J1652),2)</f>
        <v>60.85</v>
      </c>
      <c r="L1652" s="35">
        <f>TRUNC(H1652*($I1652+$J1652),2)</f>
        <v>60.85</v>
      </c>
      <c r="N1652" s="37">
        <v>5.73</v>
      </c>
      <c r="O1652" s="37">
        <v>9.89</v>
      </c>
    </row>
    <row r="1653" spans="1:15" x14ac:dyDescent="0.2">
      <c r="A1653" s="58" t="s">
        <v>2339</v>
      </c>
      <c r="B1653" s="59"/>
      <c r="C1653" s="59"/>
      <c r="D1653" s="60" t="s">
        <v>544</v>
      </c>
      <c r="E1653" s="59"/>
      <c r="F1653" s="59"/>
      <c r="G1653" s="59"/>
      <c r="H1653" s="59"/>
      <c r="I1653" s="61"/>
      <c r="J1653" s="61"/>
      <c r="K1653" s="62">
        <f>TRUNC(SUM(K1654:K1659),2)</f>
        <v>164.96</v>
      </c>
      <c r="L1653" s="63">
        <f>TRUNC(SUM(L1654:L1659),2)</f>
        <v>164.96</v>
      </c>
      <c r="N1653" s="46"/>
      <c r="O1653" s="46"/>
    </row>
    <row r="1654" spans="1:15" ht="38.25" x14ac:dyDescent="0.25">
      <c r="A1654" s="38" t="s">
        <v>2340</v>
      </c>
      <c r="B1654" s="39" t="s">
        <v>129</v>
      </c>
      <c r="C1654" s="40">
        <v>89726</v>
      </c>
      <c r="D1654" s="29" t="s">
        <v>546</v>
      </c>
      <c r="E1654" s="41" t="s">
        <v>27</v>
      </c>
      <c r="F1654" s="43">
        <v>1</v>
      </c>
      <c r="G1654" s="43">
        <v>1</v>
      </c>
      <c r="H1654" s="44">
        <v>1</v>
      </c>
      <c r="I1654" s="34">
        <f t="shared" ref="I1654:J1659" si="322">TRUNC((N1654*$O$9),2)</f>
        <v>4.29</v>
      </c>
      <c r="J1654" s="34">
        <f t="shared" si="322"/>
        <v>3.44</v>
      </c>
      <c r="K1654" s="34">
        <f t="shared" ref="K1654:K1659" si="323">TRUNC(F1654*($I1654+$J1654),2)</f>
        <v>7.73</v>
      </c>
      <c r="L1654" s="35">
        <f t="shared" ref="L1654:L1659" si="324">TRUNC(H1654*($I1654+$J1654),2)</f>
        <v>7.73</v>
      </c>
      <c r="N1654" s="45">
        <v>5.5</v>
      </c>
      <c r="O1654" s="45">
        <v>4.42</v>
      </c>
    </row>
    <row r="1655" spans="1:15" ht="38.25" x14ac:dyDescent="0.25">
      <c r="A1655" s="38" t="s">
        <v>2341</v>
      </c>
      <c r="B1655" s="39" t="s">
        <v>129</v>
      </c>
      <c r="C1655" s="40">
        <v>89802</v>
      </c>
      <c r="D1655" s="29" t="s">
        <v>1261</v>
      </c>
      <c r="E1655" s="41" t="s">
        <v>27</v>
      </c>
      <c r="F1655" s="43">
        <v>2</v>
      </c>
      <c r="G1655" s="43">
        <v>1</v>
      </c>
      <c r="H1655" s="44">
        <v>2</v>
      </c>
      <c r="I1655" s="34">
        <f t="shared" si="322"/>
        <v>7.28</v>
      </c>
      <c r="J1655" s="34">
        <f t="shared" si="322"/>
        <v>0.91</v>
      </c>
      <c r="K1655" s="34">
        <f t="shared" si="323"/>
        <v>16.38</v>
      </c>
      <c r="L1655" s="35">
        <f t="shared" si="324"/>
        <v>16.38</v>
      </c>
      <c r="N1655" s="45">
        <v>9.34</v>
      </c>
      <c r="O1655" s="45">
        <v>1.17</v>
      </c>
    </row>
    <row r="1656" spans="1:15" x14ac:dyDescent="0.25">
      <c r="A1656" s="26" t="s">
        <v>2342</v>
      </c>
      <c r="B1656" s="27" t="s">
        <v>31</v>
      </c>
      <c r="C1656" s="28">
        <v>81924</v>
      </c>
      <c r="D1656" s="29" t="s">
        <v>1263</v>
      </c>
      <c r="E1656" s="30" t="s">
        <v>27</v>
      </c>
      <c r="F1656" s="32">
        <v>1</v>
      </c>
      <c r="G1656" s="32">
        <v>1</v>
      </c>
      <c r="H1656" s="33">
        <v>1</v>
      </c>
      <c r="I1656" s="34">
        <f t="shared" si="322"/>
        <v>7.62</v>
      </c>
      <c r="J1656" s="34">
        <f t="shared" si="322"/>
        <v>12.4</v>
      </c>
      <c r="K1656" s="34">
        <f t="shared" si="323"/>
        <v>20.02</v>
      </c>
      <c r="L1656" s="35">
        <f t="shared" si="324"/>
        <v>20.02</v>
      </c>
      <c r="N1656" s="37">
        <v>9.77</v>
      </c>
      <c r="O1656" s="37">
        <v>15.9</v>
      </c>
    </row>
    <row r="1657" spans="1:15" x14ac:dyDescent="0.25">
      <c r="A1657" s="26" t="s">
        <v>2343</v>
      </c>
      <c r="B1657" s="27" t="s">
        <v>31</v>
      </c>
      <c r="C1657" s="28">
        <v>81936</v>
      </c>
      <c r="D1657" s="29" t="s">
        <v>735</v>
      </c>
      <c r="E1657" s="30" t="s">
        <v>27</v>
      </c>
      <c r="F1657" s="32">
        <v>1</v>
      </c>
      <c r="G1657" s="32">
        <v>1</v>
      </c>
      <c r="H1657" s="33">
        <v>1</v>
      </c>
      <c r="I1657" s="34">
        <f t="shared" si="322"/>
        <v>2.4700000000000002</v>
      </c>
      <c r="J1657" s="34">
        <f t="shared" si="322"/>
        <v>7.71</v>
      </c>
      <c r="K1657" s="34">
        <f t="shared" si="323"/>
        <v>10.18</v>
      </c>
      <c r="L1657" s="35">
        <f t="shared" si="324"/>
        <v>10.18</v>
      </c>
      <c r="N1657" s="37">
        <v>3.17</v>
      </c>
      <c r="O1657" s="37">
        <v>9.89</v>
      </c>
    </row>
    <row r="1658" spans="1:15" x14ac:dyDescent="0.25">
      <c r="A1658" s="26" t="s">
        <v>2344</v>
      </c>
      <c r="B1658" s="27" t="s">
        <v>31</v>
      </c>
      <c r="C1658" s="28">
        <v>81938</v>
      </c>
      <c r="D1658" s="29" t="s">
        <v>1266</v>
      </c>
      <c r="E1658" s="30" t="s">
        <v>27</v>
      </c>
      <c r="F1658" s="32">
        <v>4</v>
      </c>
      <c r="G1658" s="32">
        <v>1</v>
      </c>
      <c r="H1658" s="33">
        <v>4</v>
      </c>
      <c r="I1658" s="34">
        <f t="shared" si="322"/>
        <v>7.62</v>
      </c>
      <c r="J1658" s="34">
        <f t="shared" si="322"/>
        <v>12.4</v>
      </c>
      <c r="K1658" s="34">
        <f t="shared" si="323"/>
        <v>80.08</v>
      </c>
      <c r="L1658" s="35">
        <f t="shared" si="324"/>
        <v>80.08</v>
      </c>
      <c r="N1658" s="37">
        <v>9.77</v>
      </c>
      <c r="O1658" s="37">
        <v>15.9</v>
      </c>
    </row>
    <row r="1659" spans="1:15" x14ac:dyDescent="0.25">
      <c r="A1659" s="26" t="s">
        <v>2345</v>
      </c>
      <c r="B1659" s="27" t="s">
        <v>31</v>
      </c>
      <c r="C1659" s="28">
        <v>81927</v>
      </c>
      <c r="D1659" s="29" t="s">
        <v>550</v>
      </c>
      <c r="E1659" s="30" t="s">
        <v>27</v>
      </c>
      <c r="F1659" s="32">
        <v>3</v>
      </c>
      <c r="G1659" s="32">
        <v>1</v>
      </c>
      <c r="H1659" s="33">
        <v>3</v>
      </c>
      <c r="I1659" s="34">
        <f t="shared" si="322"/>
        <v>2.48</v>
      </c>
      <c r="J1659" s="34">
        <f t="shared" si="322"/>
        <v>7.71</v>
      </c>
      <c r="K1659" s="34">
        <f t="shared" si="323"/>
        <v>30.57</v>
      </c>
      <c r="L1659" s="35">
        <f t="shared" si="324"/>
        <v>30.57</v>
      </c>
      <c r="N1659" s="37">
        <v>3.18</v>
      </c>
      <c r="O1659" s="37">
        <v>9.89</v>
      </c>
    </row>
    <row r="1660" spans="1:15" x14ac:dyDescent="0.2">
      <c r="A1660" s="58" t="s">
        <v>2346</v>
      </c>
      <c r="B1660" s="59"/>
      <c r="C1660" s="59"/>
      <c r="D1660" s="60" t="s">
        <v>1270</v>
      </c>
      <c r="E1660" s="59"/>
      <c r="F1660" s="59"/>
      <c r="G1660" s="59"/>
      <c r="H1660" s="59"/>
      <c r="I1660" s="61"/>
      <c r="J1660" s="61"/>
      <c r="K1660" s="62">
        <f>TRUNC(SUM(K1661:K1662),2)</f>
        <v>87.68</v>
      </c>
      <c r="L1660" s="63">
        <f>TRUNC(SUM(L1661:L1662),2)</f>
        <v>87.68</v>
      </c>
      <c r="N1660" s="46"/>
      <c r="O1660" s="46"/>
    </row>
    <row r="1661" spans="1:15" x14ac:dyDescent="0.25">
      <c r="A1661" s="26" t="s">
        <v>2347</v>
      </c>
      <c r="B1661" s="27" t="s">
        <v>31</v>
      </c>
      <c r="C1661" s="28">
        <v>81970</v>
      </c>
      <c r="D1661" s="29" t="s">
        <v>2348</v>
      </c>
      <c r="E1661" s="30" t="s">
        <v>27</v>
      </c>
      <c r="F1661" s="32">
        <v>1</v>
      </c>
      <c r="G1661" s="32">
        <v>1</v>
      </c>
      <c r="H1661" s="33">
        <v>1</v>
      </c>
      <c r="I1661" s="34">
        <f t="shared" ref="I1661:J1662" si="325">TRUNC((N1661*$O$9),2)</f>
        <v>7.11</v>
      </c>
      <c r="J1661" s="34">
        <f t="shared" si="325"/>
        <v>7.99</v>
      </c>
      <c r="K1661" s="34">
        <f>TRUNC(F1661*($I1661+$J1661),2)</f>
        <v>15.1</v>
      </c>
      <c r="L1661" s="35">
        <f>TRUNC(H1661*($I1661+$J1661),2)</f>
        <v>15.1</v>
      </c>
      <c r="N1661" s="37">
        <v>9.1199999999999992</v>
      </c>
      <c r="O1661" s="37">
        <v>10.25</v>
      </c>
    </row>
    <row r="1662" spans="1:15" x14ac:dyDescent="0.25">
      <c r="A1662" s="26" t="s">
        <v>2349</v>
      </c>
      <c r="B1662" s="27" t="s">
        <v>31</v>
      </c>
      <c r="C1662" s="28">
        <v>81975</v>
      </c>
      <c r="D1662" s="29" t="s">
        <v>1273</v>
      </c>
      <c r="E1662" s="30" t="s">
        <v>27</v>
      </c>
      <c r="F1662" s="32">
        <v>2</v>
      </c>
      <c r="G1662" s="32">
        <v>1</v>
      </c>
      <c r="H1662" s="33">
        <v>2</v>
      </c>
      <c r="I1662" s="34">
        <f t="shared" si="325"/>
        <v>23.61</v>
      </c>
      <c r="J1662" s="34">
        <f t="shared" si="325"/>
        <v>12.68</v>
      </c>
      <c r="K1662" s="34">
        <f>TRUNC(F1662*($I1662+$J1662),2)</f>
        <v>72.58</v>
      </c>
      <c r="L1662" s="35">
        <f>TRUNC(H1662*($I1662+$J1662),2)</f>
        <v>72.58</v>
      </c>
      <c r="N1662" s="37">
        <v>30.27</v>
      </c>
      <c r="O1662" s="37">
        <v>16.260000000000002</v>
      </c>
    </row>
    <row r="1663" spans="1:15" x14ac:dyDescent="0.2">
      <c r="A1663" s="58" t="s">
        <v>2350</v>
      </c>
      <c r="B1663" s="59"/>
      <c r="C1663" s="59"/>
      <c r="D1663" s="60" t="s">
        <v>1275</v>
      </c>
      <c r="E1663" s="59"/>
      <c r="F1663" s="59"/>
      <c r="G1663" s="59"/>
      <c r="H1663" s="59"/>
      <c r="I1663" s="61"/>
      <c r="J1663" s="61"/>
      <c r="K1663" s="62">
        <f>TRUNC(SUM(K1664:K1666),2)</f>
        <v>82.93</v>
      </c>
      <c r="L1663" s="63">
        <f>TRUNC(SUM(L1664:L1666),2)</f>
        <v>82.93</v>
      </c>
      <c r="N1663" s="46"/>
      <c r="O1663" s="46"/>
    </row>
    <row r="1664" spans="1:15" x14ac:dyDescent="0.25">
      <c r="A1664" s="26" t="s">
        <v>2351</v>
      </c>
      <c r="B1664" s="27" t="s">
        <v>31</v>
      </c>
      <c r="C1664" s="28">
        <v>82001</v>
      </c>
      <c r="D1664" s="29" t="s">
        <v>1277</v>
      </c>
      <c r="E1664" s="30" t="s">
        <v>27</v>
      </c>
      <c r="F1664" s="32">
        <v>2</v>
      </c>
      <c r="G1664" s="32">
        <v>1</v>
      </c>
      <c r="H1664" s="33">
        <v>2</v>
      </c>
      <c r="I1664" s="34">
        <f t="shared" ref="I1664:J1666" si="326">TRUNC((N1664*$O$9),2)</f>
        <v>1.51</v>
      </c>
      <c r="J1664" s="34">
        <f t="shared" si="326"/>
        <v>3.86</v>
      </c>
      <c r="K1664" s="34">
        <f>TRUNC(F1664*($I1664+$J1664),2)</f>
        <v>10.74</v>
      </c>
      <c r="L1664" s="35">
        <f>TRUNC(H1664*($I1664+$J1664),2)</f>
        <v>10.74</v>
      </c>
      <c r="N1664" s="37">
        <v>1.94</v>
      </c>
      <c r="O1664" s="37">
        <v>4.95</v>
      </c>
    </row>
    <row r="1665" spans="1:15" x14ac:dyDescent="0.25">
      <c r="A1665" s="26" t="s">
        <v>2352</v>
      </c>
      <c r="B1665" s="27" t="s">
        <v>31</v>
      </c>
      <c r="C1665" s="28">
        <v>82002</v>
      </c>
      <c r="D1665" s="29" t="s">
        <v>1279</v>
      </c>
      <c r="E1665" s="30" t="s">
        <v>27</v>
      </c>
      <c r="F1665" s="32">
        <v>2</v>
      </c>
      <c r="G1665" s="32">
        <v>1</v>
      </c>
      <c r="H1665" s="33">
        <v>2</v>
      </c>
      <c r="I1665" s="34">
        <f t="shared" si="326"/>
        <v>2.5099999999999998</v>
      </c>
      <c r="J1665" s="34">
        <f t="shared" si="326"/>
        <v>3.86</v>
      </c>
      <c r="K1665" s="34">
        <f>TRUNC(F1665*($I1665+$J1665),2)</f>
        <v>12.74</v>
      </c>
      <c r="L1665" s="35">
        <f>TRUNC(H1665*($I1665+$J1665),2)</f>
        <v>12.74</v>
      </c>
      <c r="N1665" s="37">
        <v>3.23</v>
      </c>
      <c r="O1665" s="37">
        <v>4.95</v>
      </c>
    </row>
    <row r="1666" spans="1:15" x14ac:dyDescent="0.25">
      <c r="A1666" s="26" t="s">
        <v>2353</v>
      </c>
      <c r="B1666" s="27" t="s">
        <v>31</v>
      </c>
      <c r="C1666" s="28">
        <v>82004</v>
      </c>
      <c r="D1666" s="29" t="s">
        <v>1281</v>
      </c>
      <c r="E1666" s="30" t="s">
        <v>27</v>
      </c>
      <c r="F1666" s="32">
        <v>5</v>
      </c>
      <c r="G1666" s="32">
        <v>1</v>
      </c>
      <c r="H1666" s="33">
        <v>5</v>
      </c>
      <c r="I1666" s="34">
        <f t="shared" si="326"/>
        <v>5.56</v>
      </c>
      <c r="J1666" s="34">
        <f t="shared" si="326"/>
        <v>6.33</v>
      </c>
      <c r="K1666" s="34">
        <f>TRUNC(F1666*($I1666+$J1666),2)</f>
        <v>59.45</v>
      </c>
      <c r="L1666" s="35">
        <f>TRUNC(H1666*($I1666+$J1666),2)</f>
        <v>59.45</v>
      </c>
      <c r="N1666" s="37">
        <v>7.14</v>
      </c>
      <c r="O1666" s="37">
        <v>8.1199999999999992</v>
      </c>
    </row>
    <row r="1667" spans="1:15" x14ac:dyDescent="0.2">
      <c r="A1667" s="58" t="s">
        <v>2354</v>
      </c>
      <c r="B1667" s="59"/>
      <c r="C1667" s="59"/>
      <c r="D1667" s="60" t="s">
        <v>521</v>
      </c>
      <c r="E1667" s="59"/>
      <c r="F1667" s="59"/>
      <c r="G1667" s="59"/>
      <c r="H1667" s="59"/>
      <c r="I1667" s="61"/>
      <c r="J1667" s="61"/>
      <c r="K1667" s="62">
        <f t="shared" si="320"/>
        <v>12.04</v>
      </c>
      <c r="L1667" s="63">
        <f t="shared" si="320"/>
        <v>12.04</v>
      </c>
      <c r="N1667" s="46"/>
      <c r="O1667" s="46"/>
    </row>
    <row r="1668" spans="1:15" x14ac:dyDescent="0.25">
      <c r="A1668" s="26" t="s">
        <v>2355</v>
      </c>
      <c r="B1668" s="27" t="s">
        <v>31</v>
      </c>
      <c r="C1668" s="28">
        <v>82230</v>
      </c>
      <c r="D1668" s="29" t="s">
        <v>1289</v>
      </c>
      <c r="E1668" s="30" t="s">
        <v>27</v>
      </c>
      <c r="F1668" s="32">
        <v>1</v>
      </c>
      <c r="G1668" s="32">
        <v>1</v>
      </c>
      <c r="H1668" s="33">
        <v>1</v>
      </c>
      <c r="I1668" s="34">
        <f>TRUNC((N1668*$O$9),2)</f>
        <v>4.05</v>
      </c>
      <c r="J1668" s="34">
        <f>TRUNC((O1668*$O$9),2)</f>
        <v>7.99</v>
      </c>
      <c r="K1668" s="34">
        <f>TRUNC(F1668*($I1668+$J1668),2)</f>
        <v>12.04</v>
      </c>
      <c r="L1668" s="35">
        <f>TRUNC(H1668*($I1668+$J1668),2)</f>
        <v>12.04</v>
      </c>
      <c r="N1668" s="37">
        <v>5.2</v>
      </c>
      <c r="O1668" s="37">
        <v>10.25</v>
      </c>
    </row>
    <row r="1669" spans="1:15" x14ac:dyDescent="0.2">
      <c r="A1669" s="58" t="s">
        <v>2356</v>
      </c>
      <c r="B1669" s="59"/>
      <c r="C1669" s="59"/>
      <c r="D1669" s="60" t="s">
        <v>552</v>
      </c>
      <c r="E1669" s="59"/>
      <c r="F1669" s="59"/>
      <c r="G1669" s="59"/>
      <c r="H1669" s="59"/>
      <c r="I1669" s="61"/>
      <c r="J1669" s="61"/>
      <c r="K1669" s="62">
        <f>TRUNC(SUM(K1670:K1672),2)</f>
        <v>1012.26</v>
      </c>
      <c r="L1669" s="63">
        <f>TRUNC(SUM(L1670:L1672),2)</f>
        <v>1012.26</v>
      </c>
      <c r="N1669" s="46"/>
      <c r="O1669" s="46"/>
    </row>
    <row r="1670" spans="1:15" x14ac:dyDescent="0.25">
      <c r="A1670" s="26" t="s">
        <v>2357</v>
      </c>
      <c r="B1670" s="27" t="s">
        <v>31</v>
      </c>
      <c r="C1670" s="28">
        <v>82301</v>
      </c>
      <c r="D1670" s="29" t="s">
        <v>554</v>
      </c>
      <c r="E1670" s="30" t="s">
        <v>50</v>
      </c>
      <c r="F1670" s="32">
        <v>12</v>
      </c>
      <c r="G1670" s="32">
        <v>1</v>
      </c>
      <c r="H1670" s="33">
        <v>12</v>
      </c>
      <c r="I1670" s="34">
        <f t="shared" ref="I1670:J1672" si="327">TRUNC((N1670*$O$9),2)</f>
        <v>5.05</v>
      </c>
      <c r="J1670" s="34">
        <f t="shared" si="327"/>
        <v>6.61</v>
      </c>
      <c r="K1670" s="34">
        <f>TRUNC(F1670*($I1670+$J1670),2)</f>
        <v>139.91999999999999</v>
      </c>
      <c r="L1670" s="35">
        <f>TRUNC(H1670*($I1670+$J1670),2)</f>
        <v>139.91999999999999</v>
      </c>
      <c r="N1670" s="37">
        <v>6.48</v>
      </c>
      <c r="O1670" s="37">
        <v>8.48</v>
      </c>
    </row>
    <row r="1671" spans="1:15" ht="25.5" x14ac:dyDescent="0.25">
      <c r="A1671" s="38" t="s">
        <v>2358</v>
      </c>
      <c r="B1671" s="39" t="s">
        <v>129</v>
      </c>
      <c r="C1671" s="40">
        <v>89798</v>
      </c>
      <c r="D1671" s="29" t="s">
        <v>556</v>
      </c>
      <c r="E1671" s="41" t="s">
        <v>50</v>
      </c>
      <c r="F1671" s="43">
        <v>18</v>
      </c>
      <c r="G1671" s="43">
        <v>1</v>
      </c>
      <c r="H1671" s="44">
        <v>18</v>
      </c>
      <c r="I1671" s="34">
        <f t="shared" si="327"/>
        <v>9.8800000000000008</v>
      </c>
      <c r="J1671" s="34">
        <f t="shared" si="327"/>
        <v>1.1000000000000001</v>
      </c>
      <c r="K1671" s="34">
        <f>TRUNC(F1671*($I1671+$J1671),2)</f>
        <v>197.64</v>
      </c>
      <c r="L1671" s="35">
        <f>TRUNC(H1671*($I1671+$J1671),2)</f>
        <v>197.64</v>
      </c>
      <c r="N1671" s="45">
        <v>12.67</v>
      </c>
      <c r="O1671" s="45">
        <v>1.42</v>
      </c>
    </row>
    <row r="1672" spans="1:15" ht="25.5" x14ac:dyDescent="0.25">
      <c r="A1672" s="38" t="s">
        <v>2359</v>
      </c>
      <c r="B1672" s="39" t="s">
        <v>129</v>
      </c>
      <c r="C1672" s="40">
        <v>89800</v>
      </c>
      <c r="D1672" s="29" t="s">
        <v>740</v>
      </c>
      <c r="E1672" s="41" t="s">
        <v>50</v>
      </c>
      <c r="F1672" s="43">
        <v>30</v>
      </c>
      <c r="G1672" s="43">
        <v>1</v>
      </c>
      <c r="H1672" s="44">
        <v>30</v>
      </c>
      <c r="I1672" s="34">
        <f t="shared" si="327"/>
        <v>15.36</v>
      </c>
      <c r="J1672" s="34">
        <f t="shared" si="327"/>
        <v>7.13</v>
      </c>
      <c r="K1672" s="34">
        <f>TRUNC(F1672*($I1672+$J1672),2)</f>
        <v>674.7</v>
      </c>
      <c r="L1672" s="35">
        <f>TRUNC(H1672*($I1672+$J1672),2)</f>
        <v>674.7</v>
      </c>
      <c r="N1672" s="45">
        <v>19.7</v>
      </c>
      <c r="O1672" s="45">
        <v>9.15</v>
      </c>
    </row>
    <row r="1673" spans="1:15" ht="13.5" x14ac:dyDescent="0.2">
      <c r="A1673" s="49" t="s">
        <v>2360</v>
      </c>
      <c r="B1673" s="50"/>
      <c r="C1673" s="50"/>
      <c r="D1673" s="51" t="s">
        <v>558</v>
      </c>
      <c r="E1673" s="50"/>
      <c r="F1673" s="50"/>
      <c r="G1673" s="50"/>
      <c r="H1673" s="50"/>
      <c r="I1673" s="52"/>
      <c r="J1673" s="52"/>
      <c r="K1673" s="53">
        <f>TRUNC(SUM(K1674:K1675),2)</f>
        <v>1563.88</v>
      </c>
      <c r="L1673" s="54">
        <f>TRUNC(SUM(L1674:L1675),2)</f>
        <v>1563.88</v>
      </c>
      <c r="N1673" s="46"/>
      <c r="O1673" s="46"/>
    </row>
    <row r="1674" spans="1:15" x14ac:dyDescent="0.25">
      <c r="A1674" s="26" t="s">
        <v>2361</v>
      </c>
      <c r="B1674" s="27" t="s">
        <v>31</v>
      </c>
      <c r="C1674" s="28">
        <v>81825</v>
      </c>
      <c r="D1674" s="29" t="s">
        <v>471</v>
      </c>
      <c r="E1674" s="30" t="s">
        <v>27</v>
      </c>
      <c r="F1674" s="32">
        <v>4</v>
      </c>
      <c r="G1674" s="32">
        <v>1</v>
      </c>
      <c r="H1674" s="33">
        <v>4</v>
      </c>
      <c r="I1674" s="34">
        <f t="shared" ref="I1674:J1675" si="328">TRUNC((N1674*$O$9),2)</f>
        <v>127.67</v>
      </c>
      <c r="J1674" s="34">
        <f t="shared" si="328"/>
        <v>196.2</v>
      </c>
      <c r="K1674" s="34">
        <f>TRUNC(F1674*($I1674+$J1674),2)</f>
        <v>1295.48</v>
      </c>
      <c r="L1674" s="35">
        <f>TRUNC(H1674*($I1674+$J1674),2)</f>
        <v>1295.48</v>
      </c>
      <c r="N1674" s="37">
        <v>163.69</v>
      </c>
      <c r="O1674" s="37">
        <v>251.54</v>
      </c>
    </row>
    <row r="1675" spans="1:15" x14ac:dyDescent="0.25">
      <c r="A1675" s="26" t="s">
        <v>2362</v>
      </c>
      <c r="B1675" s="27" t="s">
        <v>31</v>
      </c>
      <c r="C1675" s="28">
        <v>81826</v>
      </c>
      <c r="D1675" s="29" t="s">
        <v>473</v>
      </c>
      <c r="E1675" s="30" t="s">
        <v>27</v>
      </c>
      <c r="F1675" s="32">
        <v>4</v>
      </c>
      <c r="G1675" s="32">
        <v>1</v>
      </c>
      <c r="H1675" s="33">
        <v>4</v>
      </c>
      <c r="I1675" s="34">
        <f t="shared" si="328"/>
        <v>55.98</v>
      </c>
      <c r="J1675" s="34">
        <f t="shared" si="328"/>
        <v>11.12</v>
      </c>
      <c r="K1675" s="34">
        <f>TRUNC(F1675*($I1675+$J1675),2)</f>
        <v>268.39999999999998</v>
      </c>
      <c r="L1675" s="35">
        <f>TRUNC(H1675*($I1675+$J1675),2)</f>
        <v>268.39999999999998</v>
      </c>
      <c r="N1675" s="37">
        <v>71.78</v>
      </c>
      <c r="O1675" s="37">
        <v>14.26</v>
      </c>
    </row>
    <row r="1676" spans="1:15" x14ac:dyDescent="0.2">
      <c r="A1676" s="11">
        <v>43</v>
      </c>
      <c r="B1676" s="12"/>
      <c r="C1676" s="12"/>
      <c r="D1676" s="13" t="s">
        <v>2363</v>
      </c>
      <c r="E1676" s="14" t="s">
        <v>27</v>
      </c>
      <c r="F1676" s="16">
        <v>1</v>
      </c>
      <c r="G1676" s="16">
        <v>1</v>
      </c>
      <c r="H1676" s="12"/>
      <c r="I1676" s="17"/>
      <c r="J1676" s="17"/>
      <c r="K1676" s="18">
        <f>TRUNC(SUM(K1677,K1680),2)</f>
        <v>96577.01</v>
      </c>
      <c r="L1676" s="19">
        <f>TRUNC(SUM(L1677,L1680),2)</f>
        <v>96577.01</v>
      </c>
      <c r="N1676" s="46"/>
      <c r="O1676" s="46"/>
    </row>
    <row r="1677" spans="1:15" x14ac:dyDescent="0.2">
      <c r="A1677" s="20" t="s">
        <v>2364</v>
      </c>
      <c r="B1677" s="21"/>
      <c r="C1677" s="21"/>
      <c r="D1677" s="22" t="s">
        <v>80</v>
      </c>
      <c r="E1677" s="21"/>
      <c r="F1677" s="21"/>
      <c r="G1677" s="21"/>
      <c r="H1677" s="21"/>
      <c r="I1677" s="23"/>
      <c r="J1677" s="23"/>
      <c r="K1677" s="24">
        <f>TRUNC(SUM(K1678:K1679),2)</f>
        <v>2074.5</v>
      </c>
      <c r="L1677" s="25">
        <f>TRUNC(SUM(L1678:L1679),2)</f>
        <v>2074.5</v>
      </c>
      <c r="N1677" s="46"/>
      <c r="O1677" s="46"/>
    </row>
    <row r="1678" spans="1:15" x14ac:dyDescent="0.25">
      <c r="A1678" s="26" t="s">
        <v>2365</v>
      </c>
      <c r="B1678" s="27" t="s">
        <v>31</v>
      </c>
      <c r="C1678" s="28">
        <v>40101</v>
      </c>
      <c r="D1678" s="29" t="s">
        <v>108</v>
      </c>
      <c r="E1678" s="30" t="s">
        <v>83</v>
      </c>
      <c r="F1678" s="32">
        <v>50</v>
      </c>
      <c r="G1678" s="32">
        <v>1</v>
      </c>
      <c r="H1678" s="33">
        <v>50</v>
      </c>
      <c r="I1678" s="34">
        <f t="shared" ref="I1678:J1679" si="329">TRUNC((N1678*$O$9),2)</f>
        <v>0</v>
      </c>
      <c r="J1678" s="34">
        <f t="shared" si="329"/>
        <v>24.96</v>
      </c>
      <c r="K1678" s="34">
        <f>TRUNC(F1678*($I1678+$J1678),2)</f>
        <v>1248</v>
      </c>
      <c r="L1678" s="35">
        <f>TRUNC(H1678*($I1678+$J1678),2)</f>
        <v>1248</v>
      </c>
      <c r="N1678" s="37">
        <v>0</v>
      </c>
      <c r="O1678" s="37">
        <v>32</v>
      </c>
    </row>
    <row r="1679" spans="1:15" x14ac:dyDescent="0.25">
      <c r="A1679" s="26" t="s">
        <v>2366</v>
      </c>
      <c r="B1679" s="27" t="s">
        <v>31</v>
      </c>
      <c r="C1679" s="28">
        <v>40902</v>
      </c>
      <c r="D1679" s="29" t="s">
        <v>110</v>
      </c>
      <c r="E1679" s="30" t="s">
        <v>83</v>
      </c>
      <c r="F1679" s="32">
        <v>50</v>
      </c>
      <c r="G1679" s="32">
        <v>1</v>
      </c>
      <c r="H1679" s="33">
        <v>50</v>
      </c>
      <c r="I1679" s="34">
        <f t="shared" si="329"/>
        <v>0</v>
      </c>
      <c r="J1679" s="34">
        <f t="shared" si="329"/>
        <v>16.53</v>
      </c>
      <c r="K1679" s="34">
        <f>TRUNC(F1679*($I1679+$J1679),2)</f>
        <v>826.5</v>
      </c>
      <c r="L1679" s="35">
        <f>TRUNC(H1679*($I1679+$J1679),2)</f>
        <v>826.5</v>
      </c>
      <c r="N1679" s="37">
        <v>0</v>
      </c>
      <c r="O1679" s="37">
        <v>21.2</v>
      </c>
    </row>
    <row r="1680" spans="1:15" x14ac:dyDescent="0.2">
      <c r="A1680" s="20" t="s">
        <v>2367</v>
      </c>
      <c r="B1680" s="21"/>
      <c r="C1680" s="21"/>
      <c r="D1680" s="22" t="s">
        <v>2368</v>
      </c>
      <c r="E1680" s="21"/>
      <c r="F1680" s="21"/>
      <c r="G1680" s="21"/>
      <c r="H1680" s="21"/>
      <c r="I1680" s="23"/>
      <c r="J1680" s="23"/>
      <c r="K1680" s="24">
        <f t="shared" ref="K1680:L1680" si="330">TRUNC(SUM(K1681),2)</f>
        <v>94502.51</v>
      </c>
      <c r="L1680" s="25">
        <f t="shared" si="330"/>
        <v>94502.51</v>
      </c>
      <c r="N1680" s="46"/>
      <c r="O1680" s="46"/>
    </row>
    <row r="1681" spans="1:15" ht="13.5" x14ac:dyDescent="0.2">
      <c r="A1681" s="49" t="s">
        <v>2369</v>
      </c>
      <c r="B1681" s="50"/>
      <c r="C1681" s="50"/>
      <c r="D1681" s="51" t="s">
        <v>2370</v>
      </c>
      <c r="E1681" s="50"/>
      <c r="F1681" s="50"/>
      <c r="G1681" s="50"/>
      <c r="H1681" s="50"/>
      <c r="I1681" s="52"/>
      <c r="J1681" s="52"/>
      <c r="K1681" s="53">
        <f>TRUNC(SUM(K1682:K1718),2)</f>
        <v>94502.51</v>
      </c>
      <c r="L1681" s="54">
        <f>TRUNC(SUM(L1682:L1718),2)</f>
        <v>94502.51</v>
      </c>
      <c r="N1681" s="46"/>
      <c r="O1681" s="46"/>
    </row>
    <row r="1682" spans="1:15" ht="25.5" x14ac:dyDescent="0.25">
      <c r="A1682" s="26" t="s">
        <v>2371</v>
      </c>
      <c r="B1682" s="27" t="s">
        <v>227</v>
      </c>
      <c r="C1682" s="56" t="s">
        <v>2372</v>
      </c>
      <c r="D1682" s="29" t="s">
        <v>2373</v>
      </c>
      <c r="E1682" s="30" t="s">
        <v>27</v>
      </c>
      <c r="F1682" s="32">
        <v>1</v>
      </c>
      <c r="G1682" s="32">
        <v>1</v>
      </c>
      <c r="H1682" s="33">
        <v>1</v>
      </c>
      <c r="I1682" s="34">
        <f t="shared" ref="I1682:J1718" si="331">TRUNC((N1682*$O$9),2)</f>
        <v>2958.28</v>
      </c>
      <c r="J1682" s="34">
        <f t="shared" si="331"/>
        <v>220.52</v>
      </c>
      <c r="K1682" s="34">
        <f t="shared" ref="K1682:K1718" si="332">TRUNC(F1682*($I1682+$J1682),2)</f>
        <v>3178.8</v>
      </c>
      <c r="L1682" s="35">
        <f t="shared" ref="L1682:L1718" si="333">TRUNC(H1682*($I1682+$J1682),2)</f>
        <v>3178.8</v>
      </c>
      <c r="N1682" s="36">
        <v>3792.67</v>
      </c>
      <c r="O1682" s="37">
        <v>282.72000000000003</v>
      </c>
    </row>
    <row r="1683" spans="1:15" ht="25.5" x14ac:dyDescent="0.25">
      <c r="A1683" s="26" t="s">
        <v>2374</v>
      </c>
      <c r="B1683" s="27" t="s">
        <v>31</v>
      </c>
      <c r="C1683" s="28">
        <v>81883</v>
      </c>
      <c r="D1683" s="29" t="s">
        <v>2375</v>
      </c>
      <c r="E1683" s="30" t="s">
        <v>27</v>
      </c>
      <c r="F1683" s="32">
        <v>1</v>
      </c>
      <c r="G1683" s="32">
        <v>1</v>
      </c>
      <c r="H1683" s="33">
        <v>1</v>
      </c>
      <c r="I1683" s="34">
        <f t="shared" si="331"/>
        <v>28705.16</v>
      </c>
      <c r="J1683" s="34">
        <f t="shared" si="331"/>
        <v>1580.48</v>
      </c>
      <c r="K1683" s="34">
        <f t="shared" si="332"/>
        <v>30285.64</v>
      </c>
      <c r="L1683" s="35">
        <f t="shared" si="333"/>
        <v>30285.64</v>
      </c>
      <c r="N1683" s="36">
        <v>36801.49</v>
      </c>
      <c r="O1683" s="36">
        <v>2026.26</v>
      </c>
    </row>
    <row r="1684" spans="1:15" x14ac:dyDescent="0.25">
      <c r="A1684" s="26" t="s">
        <v>2376</v>
      </c>
      <c r="B1684" s="27" t="s">
        <v>31</v>
      </c>
      <c r="C1684" s="28">
        <v>71156</v>
      </c>
      <c r="D1684" s="29" t="s">
        <v>2377</v>
      </c>
      <c r="E1684" s="30" t="s">
        <v>27</v>
      </c>
      <c r="F1684" s="32">
        <v>1</v>
      </c>
      <c r="G1684" s="32">
        <v>1</v>
      </c>
      <c r="H1684" s="33">
        <v>1</v>
      </c>
      <c r="I1684" s="34">
        <f t="shared" si="331"/>
        <v>70.3</v>
      </c>
      <c r="J1684" s="34">
        <f t="shared" si="331"/>
        <v>27.56</v>
      </c>
      <c r="K1684" s="34">
        <f t="shared" si="332"/>
        <v>97.86</v>
      </c>
      <c r="L1684" s="35">
        <f t="shared" si="333"/>
        <v>97.86</v>
      </c>
      <c r="N1684" s="37">
        <v>90.14</v>
      </c>
      <c r="O1684" s="37">
        <v>35.340000000000003</v>
      </c>
    </row>
    <row r="1685" spans="1:15" x14ac:dyDescent="0.25">
      <c r="A1685" s="26" t="s">
        <v>2378</v>
      </c>
      <c r="B1685" s="27" t="s">
        <v>31</v>
      </c>
      <c r="C1685" s="28">
        <v>80910</v>
      </c>
      <c r="D1685" s="29" t="s">
        <v>2379</v>
      </c>
      <c r="E1685" s="30" t="s">
        <v>27</v>
      </c>
      <c r="F1685" s="32">
        <v>3</v>
      </c>
      <c r="G1685" s="32">
        <v>1</v>
      </c>
      <c r="H1685" s="33">
        <v>3</v>
      </c>
      <c r="I1685" s="34">
        <f t="shared" si="331"/>
        <v>198.04</v>
      </c>
      <c r="J1685" s="34">
        <f t="shared" si="331"/>
        <v>31.69</v>
      </c>
      <c r="K1685" s="34">
        <f t="shared" si="332"/>
        <v>689.19</v>
      </c>
      <c r="L1685" s="35">
        <f t="shared" si="333"/>
        <v>689.19</v>
      </c>
      <c r="N1685" s="37">
        <v>253.91</v>
      </c>
      <c r="O1685" s="37">
        <v>40.64</v>
      </c>
    </row>
    <row r="1686" spans="1:15" x14ac:dyDescent="0.25">
      <c r="A1686" s="26" t="s">
        <v>2380</v>
      </c>
      <c r="B1686" s="27" t="s">
        <v>31</v>
      </c>
      <c r="C1686" s="28">
        <v>82379</v>
      </c>
      <c r="D1686" s="29" t="s">
        <v>2381</v>
      </c>
      <c r="E1686" s="30" t="s">
        <v>50</v>
      </c>
      <c r="F1686" s="32">
        <v>242</v>
      </c>
      <c r="G1686" s="32">
        <v>1</v>
      </c>
      <c r="H1686" s="33">
        <v>242</v>
      </c>
      <c r="I1686" s="34">
        <f t="shared" si="331"/>
        <v>101.96</v>
      </c>
      <c r="J1686" s="34">
        <f t="shared" si="331"/>
        <v>22.87</v>
      </c>
      <c r="K1686" s="34">
        <f t="shared" si="332"/>
        <v>30208.86</v>
      </c>
      <c r="L1686" s="35">
        <f t="shared" si="333"/>
        <v>30208.86</v>
      </c>
      <c r="N1686" s="37">
        <v>130.72999999999999</v>
      </c>
      <c r="O1686" s="37">
        <v>29.33</v>
      </c>
    </row>
    <row r="1687" spans="1:15" x14ac:dyDescent="0.25">
      <c r="A1687" s="26" t="s">
        <v>2382</v>
      </c>
      <c r="B1687" s="27" t="s">
        <v>31</v>
      </c>
      <c r="C1687" s="28">
        <v>85003</v>
      </c>
      <c r="D1687" s="29" t="s">
        <v>2383</v>
      </c>
      <c r="E1687" s="30" t="s">
        <v>27</v>
      </c>
      <c r="F1687" s="32">
        <v>1</v>
      </c>
      <c r="G1687" s="32">
        <v>1</v>
      </c>
      <c r="H1687" s="33">
        <v>1</v>
      </c>
      <c r="I1687" s="34">
        <f t="shared" si="331"/>
        <v>138.47999999999999</v>
      </c>
      <c r="J1687" s="34">
        <f t="shared" si="331"/>
        <v>11.67</v>
      </c>
      <c r="K1687" s="34">
        <f t="shared" si="332"/>
        <v>150.15</v>
      </c>
      <c r="L1687" s="35">
        <f t="shared" si="333"/>
        <v>150.15</v>
      </c>
      <c r="N1687" s="37">
        <v>177.55</v>
      </c>
      <c r="O1687" s="37">
        <v>14.97</v>
      </c>
    </row>
    <row r="1688" spans="1:15" x14ac:dyDescent="0.25">
      <c r="A1688" s="26" t="s">
        <v>2384</v>
      </c>
      <c r="B1688" s="27" t="s">
        <v>31</v>
      </c>
      <c r="C1688" s="28">
        <v>85006</v>
      </c>
      <c r="D1688" s="29" t="s">
        <v>2385</v>
      </c>
      <c r="E1688" s="30" t="s">
        <v>27</v>
      </c>
      <c r="F1688" s="32">
        <v>12</v>
      </c>
      <c r="G1688" s="32">
        <v>1</v>
      </c>
      <c r="H1688" s="33">
        <v>12</v>
      </c>
      <c r="I1688" s="34">
        <f t="shared" si="331"/>
        <v>160.75</v>
      </c>
      <c r="J1688" s="34">
        <f t="shared" si="331"/>
        <v>11.67</v>
      </c>
      <c r="K1688" s="34">
        <f t="shared" si="332"/>
        <v>2069.04</v>
      </c>
      <c r="L1688" s="35">
        <f t="shared" si="333"/>
        <v>2069.04</v>
      </c>
      <c r="N1688" s="37">
        <v>206.09</v>
      </c>
      <c r="O1688" s="37">
        <v>14.97</v>
      </c>
    </row>
    <row r="1689" spans="1:15" ht="25.5" x14ac:dyDescent="0.25">
      <c r="A1689" s="26" t="s">
        <v>2386</v>
      </c>
      <c r="B1689" s="27" t="s">
        <v>31</v>
      </c>
      <c r="C1689" s="28">
        <v>85011</v>
      </c>
      <c r="D1689" s="29" t="s">
        <v>2387</v>
      </c>
      <c r="E1689" s="30" t="s">
        <v>27</v>
      </c>
      <c r="F1689" s="32">
        <v>6</v>
      </c>
      <c r="G1689" s="32">
        <v>1</v>
      </c>
      <c r="H1689" s="33">
        <v>6</v>
      </c>
      <c r="I1689" s="34">
        <f t="shared" si="331"/>
        <v>359.72</v>
      </c>
      <c r="J1689" s="34">
        <f t="shared" si="331"/>
        <v>137.03</v>
      </c>
      <c r="K1689" s="34">
        <f t="shared" si="332"/>
        <v>2980.5</v>
      </c>
      <c r="L1689" s="35">
        <f t="shared" si="333"/>
        <v>2980.5</v>
      </c>
      <c r="N1689" s="37">
        <v>461.19</v>
      </c>
      <c r="O1689" s="37">
        <v>175.69</v>
      </c>
    </row>
    <row r="1690" spans="1:15" x14ac:dyDescent="0.25">
      <c r="A1690" s="26" t="s">
        <v>2388</v>
      </c>
      <c r="B1690" s="27" t="s">
        <v>31</v>
      </c>
      <c r="C1690" s="28">
        <v>85017</v>
      </c>
      <c r="D1690" s="29" t="s">
        <v>2389</v>
      </c>
      <c r="E1690" s="30" t="s">
        <v>348</v>
      </c>
      <c r="F1690" s="32">
        <v>12</v>
      </c>
      <c r="G1690" s="32">
        <v>1</v>
      </c>
      <c r="H1690" s="33">
        <v>12</v>
      </c>
      <c r="I1690" s="34">
        <f t="shared" si="331"/>
        <v>331.01</v>
      </c>
      <c r="J1690" s="34">
        <f t="shared" si="331"/>
        <v>5.51</v>
      </c>
      <c r="K1690" s="34">
        <f t="shared" si="332"/>
        <v>4038.24</v>
      </c>
      <c r="L1690" s="35">
        <f t="shared" si="333"/>
        <v>4038.24</v>
      </c>
      <c r="N1690" s="37">
        <v>424.38</v>
      </c>
      <c r="O1690" s="37">
        <v>7.07</v>
      </c>
    </row>
    <row r="1691" spans="1:15" x14ac:dyDescent="0.25">
      <c r="A1691" s="26" t="s">
        <v>2390</v>
      </c>
      <c r="B1691" s="27" t="s">
        <v>31</v>
      </c>
      <c r="C1691" s="28">
        <v>85025</v>
      </c>
      <c r="D1691" s="29" t="s">
        <v>2391</v>
      </c>
      <c r="E1691" s="30" t="s">
        <v>27</v>
      </c>
      <c r="F1691" s="32">
        <v>6</v>
      </c>
      <c r="G1691" s="32">
        <v>1</v>
      </c>
      <c r="H1691" s="33">
        <v>6</v>
      </c>
      <c r="I1691" s="34">
        <f t="shared" si="331"/>
        <v>176.88</v>
      </c>
      <c r="J1691" s="34">
        <f t="shared" si="331"/>
        <v>2.29</v>
      </c>
      <c r="K1691" s="34">
        <f t="shared" si="332"/>
        <v>1075.02</v>
      </c>
      <c r="L1691" s="35">
        <f t="shared" si="333"/>
        <v>1075.02</v>
      </c>
      <c r="N1691" s="37">
        <v>226.78</v>
      </c>
      <c r="O1691" s="37">
        <v>2.94</v>
      </c>
    </row>
    <row r="1692" spans="1:15" x14ac:dyDescent="0.25">
      <c r="A1692" s="26" t="s">
        <v>2392</v>
      </c>
      <c r="B1692" s="27" t="s">
        <v>31</v>
      </c>
      <c r="C1692" s="28">
        <v>85027</v>
      </c>
      <c r="D1692" s="29" t="s">
        <v>2393</v>
      </c>
      <c r="E1692" s="30" t="s">
        <v>27</v>
      </c>
      <c r="F1692" s="32">
        <v>7</v>
      </c>
      <c r="G1692" s="32">
        <v>1</v>
      </c>
      <c r="H1692" s="33">
        <v>7</v>
      </c>
      <c r="I1692" s="34">
        <f t="shared" si="331"/>
        <v>38.96</v>
      </c>
      <c r="J1692" s="34">
        <f t="shared" si="331"/>
        <v>4.13</v>
      </c>
      <c r="K1692" s="34">
        <f t="shared" si="332"/>
        <v>301.63</v>
      </c>
      <c r="L1692" s="35">
        <f t="shared" si="333"/>
        <v>301.63</v>
      </c>
      <c r="N1692" s="37">
        <v>49.95</v>
      </c>
      <c r="O1692" s="37">
        <v>5.3</v>
      </c>
    </row>
    <row r="1693" spans="1:15" x14ac:dyDescent="0.25">
      <c r="A1693" s="26" t="s">
        <v>2394</v>
      </c>
      <c r="B1693" s="27" t="s">
        <v>31</v>
      </c>
      <c r="C1693" s="28">
        <v>85031</v>
      </c>
      <c r="D1693" s="29" t="s">
        <v>2395</v>
      </c>
      <c r="E1693" s="30" t="s">
        <v>27</v>
      </c>
      <c r="F1693" s="32">
        <v>6</v>
      </c>
      <c r="G1693" s="32">
        <v>1</v>
      </c>
      <c r="H1693" s="33">
        <v>6</v>
      </c>
      <c r="I1693" s="34">
        <f t="shared" si="331"/>
        <v>215</v>
      </c>
      <c r="J1693" s="34">
        <f t="shared" si="331"/>
        <v>13.78</v>
      </c>
      <c r="K1693" s="34">
        <f t="shared" si="332"/>
        <v>1372.68</v>
      </c>
      <c r="L1693" s="35">
        <f t="shared" si="333"/>
        <v>1372.68</v>
      </c>
      <c r="N1693" s="37">
        <v>275.64999999999998</v>
      </c>
      <c r="O1693" s="37">
        <v>17.670000000000002</v>
      </c>
    </row>
    <row r="1694" spans="1:15" x14ac:dyDescent="0.25">
      <c r="A1694" s="26" t="s">
        <v>2396</v>
      </c>
      <c r="B1694" s="27" t="s">
        <v>31</v>
      </c>
      <c r="C1694" s="28">
        <v>85035</v>
      </c>
      <c r="D1694" s="29" t="s">
        <v>2397</v>
      </c>
      <c r="E1694" s="30" t="s">
        <v>27</v>
      </c>
      <c r="F1694" s="32">
        <v>6</v>
      </c>
      <c r="G1694" s="32">
        <v>1</v>
      </c>
      <c r="H1694" s="33">
        <v>6</v>
      </c>
      <c r="I1694" s="34">
        <f t="shared" si="331"/>
        <v>114.63</v>
      </c>
      <c r="J1694" s="34">
        <f t="shared" si="331"/>
        <v>4.13</v>
      </c>
      <c r="K1694" s="34">
        <f t="shared" si="332"/>
        <v>712.56</v>
      </c>
      <c r="L1694" s="35">
        <f t="shared" si="333"/>
        <v>712.56</v>
      </c>
      <c r="N1694" s="37">
        <v>146.97</v>
      </c>
      <c r="O1694" s="37">
        <v>5.3</v>
      </c>
    </row>
    <row r="1695" spans="1:15" x14ac:dyDescent="0.25">
      <c r="A1695" s="26" t="s">
        <v>2398</v>
      </c>
      <c r="B1695" s="27" t="s">
        <v>31</v>
      </c>
      <c r="C1695" s="28">
        <v>85037</v>
      </c>
      <c r="D1695" s="29" t="s">
        <v>2399</v>
      </c>
      <c r="E1695" s="30" t="s">
        <v>27</v>
      </c>
      <c r="F1695" s="32">
        <v>1</v>
      </c>
      <c r="G1695" s="32">
        <v>1</v>
      </c>
      <c r="H1695" s="33">
        <v>1</v>
      </c>
      <c r="I1695" s="34">
        <f t="shared" si="331"/>
        <v>187.27</v>
      </c>
      <c r="J1695" s="34">
        <f t="shared" si="331"/>
        <v>17.91</v>
      </c>
      <c r="K1695" s="34">
        <f t="shared" si="332"/>
        <v>205.18</v>
      </c>
      <c r="L1695" s="35">
        <f t="shared" si="333"/>
        <v>205.18</v>
      </c>
      <c r="N1695" s="37">
        <v>240.09</v>
      </c>
      <c r="O1695" s="37">
        <v>22.97</v>
      </c>
    </row>
    <row r="1696" spans="1:15" x14ac:dyDescent="0.25">
      <c r="A1696" s="26" t="s">
        <v>2400</v>
      </c>
      <c r="B1696" s="27" t="s">
        <v>31</v>
      </c>
      <c r="C1696" s="28">
        <v>85039</v>
      </c>
      <c r="D1696" s="29" t="s">
        <v>2401</v>
      </c>
      <c r="E1696" s="30" t="s">
        <v>27</v>
      </c>
      <c r="F1696" s="32">
        <v>1</v>
      </c>
      <c r="G1696" s="32">
        <v>1</v>
      </c>
      <c r="H1696" s="33">
        <v>1</v>
      </c>
      <c r="I1696" s="34">
        <f t="shared" si="331"/>
        <v>66.150000000000006</v>
      </c>
      <c r="J1696" s="34">
        <f t="shared" si="331"/>
        <v>17.91</v>
      </c>
      <c r="K1696" s="34">
        <f t="shared" si="332"/>
        <v>84.06</v>
      </c>
      <c r="L1696" s="35">
        <f t="shared" si="333"/>
        <v>84.06</v>
      </c>
      <c r="N1696" s="37">
        <v>84.82</v>
      </c>
      <c r="O1696" s="37">
        <v>22.97</v>
      </c>
    </row>
    <row r="1697" spans="1:15" x14ac:dyDescent="0.25">
      <c r="A1697" s="26" t="s">
        <v>2402</v>
      </c>
      <c r="B1697" s="27" t="s">
        <v>31</v>
      </c>
      <c r="C1697" s="28">
        <v>85041</v>
      </c>
      <c r="D1697" s="29" t="s">
        <v>2403</v>
      </c>
      <c r="E1697" s="30" t="s">
        <v>27</v>
      </c>
      <c r="F1697" s="32">
        <v>1</v>
      </c>
      <c r="G1697" s="32">
        <v>1</v>
      </c>
      <c r="H1697" s="33">
        <v>1</v>
      </c>
      <c r="I1697" s="34">
        <f t="shared" si="331"/>
        <v>107.81</v>
      </c>
      <c r="J1697" s="34">
        <f t="shared" si="331"/>
        <v>17.91</v>
      </c>
      <c r="K1697" s="34">
        <f t="shared" si="332"/>
        <v>125.72</v>
      </c>
      <c r="L1697" s="35">
        <f t="shared" si="333"/>
        <v>125.72</v>
      </c>
      <c r="N1697" s="37">
        <v>138.22</v>
      </c>
      <c r="O1697" s="37">
        <v>22.97</v>
      </c>
    </row>
    <row r="1698" spans="1:15" x14ac:dyDescent="0.25">
      <c r="A1698" s="26" t="s">
        <v>2404</v>
      </c>
      <c r="B1698" s="27" t="s">
        <v>31</v>
      </c>
      <c r="C1698" s="28">
        <v>85047</v>
      </c>
      <c r="D1698" s="29" t="s">
        <v>2405</v>
      </c>
      <c r="E1698" s="30" t="s">
        <v>27</v>
      </c>
      <c r="F1698" s="32">
        <v>7</v>
      </c>
      <c r="G1698" s="32">
        <v>1</v>
      </c>
      <c r="H1698" s="33">
        <v>7</v>
      </c>
      <c r="I1698" s="34">
        <f t="shared" si="331"/>
        <v>31.42</v>
      </c>
      <c r="J1698" s="34">
        <f t="shared" si="331"/>
        <v>11.02</v>
      </c>
      <c r="K1698" s="34">
        <f t="shared" si="332"/>
        <v>297.08</v>
      </c>
      <c r="L1698" s="35">
        <f t="shared" si="333"/>
        <v>297.08</v>
      </c>
      <c r="N1698" s="37">
        <v>40.29</v>
      </c>
      <c r="O1698" s="37">
        <v>14.14</v>
      </c>
    </row>
    <row r="1699" spans="1:15" ht="25.5" x14ac:dyDescent="0.25">
      <c r="A1699" s="38" t="s">
        <v>2406</v>
      </c>
      <c r="B1699" s="39" t="s">
        <v>129</v>
      </c>
      <c r="C1699" s="40">
        <v>92377</v>
      </c>
      <c r="D1699" s="29" t="s">
        <v>2407</v>
      </c>
      <c r="E1699" s="41" t="s">
        <v>27</v>
      </c>
      <c r="F1699" s="43">
        <v>6</v>
      </c>
      <c r="G1699" s="43">
        <v>1</v>
      </c>
      <c r="H1699" s="44">
        <v>6</v>
      </c>
      <c r="I1699" s="34">
        <f t="shared" si="331"/>
        <v>50.67</v>
      </c>
      <c r="J1699" s="34">
        <f t="shared" si="331"/>
        <v>19.95</v>
      </c>
      <c r="K1699" s="34">
        <f t="shared" si="332"/>
        <v>423.72</v>
      </c>
      <c r="L1699" s="35">
        <f t="shared" si="333"/>
        <v>423.72</v>
      </c>
      <c r="N1699" s="45">
        <v>64.97</v>
      </c>
      <c r="O1699" s="45">
        <v>25.58</v>
      </c>
    </row>
    <row r="1700" spans="1:15" x14ac:dyDescent="0.25">
      <c r="A1700" s="26" t="s">
        <v>2408</v>
      </c>
      <c r="B1700" s="27" t="s">
        <v>31</v>
      </c>
      <c r="C1700" s="28">
        <v>85077</v>
      </c>
      <c r="D1700" s="29" t="s">
        <v>2409</v>
      </c>
      <c r="E1700" s="30" t="s">
        <v>27</v>
      </c>
      <c r="F1700" s="32">
        <v>2</v>
      </c>
      <c r="G1700" s="32">
        <v>1</v>
      </c>
      <c r="H1700" s="33">
        <v>2</v>
      </c>
      <c r="I1700" s="34">
        <f t="shared" si="331"/>
        <v>352.78</v>
      </c>
      <c r="J1700" s="34">
        <f t="shared" si="331"/>
        <v>31.69</v>
      </c>
      <c r="K1700" s="34">
        <f t="shared" si="332"/>
        <v>768.94</v>
      </c>
      <c r="L1700" s="35">
        <f t="shared" si="333"/>
        <v>768.94</v>
      </c>
      <c r="N1700" s="37">
        <v>452.29</v>
      </c>
      <c r="O1700" s="37">
        <v>40.64</v>
      </c>
    </row>
    <row r="1701" spans="1:15" ht="25.5" x14ac:dyDescent="0.25">
      <c r="A1701" s="26" t="s">
        <v>2410</v>
      </c>
      <c r="B1701" s="27" t="s">
        <v>227</v>
      </c>
      <c r="C1701" s="56" t="s">
        <v>2411</v>
      </c>
      <c r="D1701" s="29" t="s">
        <v>2412</v>
      </c>
      <c r="E1701" s="30" t="s">
        <v>27</v>
      </c>
      <c r="F1701" s="32">
        <v>6</v>
      </c>
      <c r="G1701" s="32">
        <v>1</v>
      </c>
      <c r="H1701" s="33">
        <v>6</v>
      </c>
      <c r="I1701" s="34">
        <f t="shared" si="331"/>
        <v>160.44999999999999</v>
      </c>
      <c r="J1701" s="34">
        <f t="shared" si="331"/>
        <v>4.41</v>
      </c>
      <c r="K1701" s="34">
        <f t="shared" si="332"/>
        <v>989.16</v>
      </c>
      <c r="L1701" s="35">
        <f t="shared" si="333"/>
        <v>989.16</v>
      </c>
      <c r="N1701" s="37">
        <v>205.71</v>
      </c>
      <c r="O1701" s="37">
        <v>5.66</v>
      </c>
    </row>
    <row r="1702" spans="1:15" ht="38.25" x14ac:dyDescent="0.25">
      <c r="A1702" s="26" t="s">
        <v>2413</v>
      </c>
      <c r="B1702" s="27" t="s">
        <v>227</v>
      </c>
      <c r="C1702" s="56" t="s">
        <v>2414</v>
      </c>
      <c r="D1702" s="57" t="s">
        <v>2415</v>
      </c>
      <c r="E1702" s="30" t="s">
        <v>27</v>
      </c>
      <c r="F1702" s="32">
        <v>6</v>
      </c>
      <c r="G1702" s="32">
        <v>1</v>
      </c>
      <c r="H1702" s="33">
        <v>6</v>
      </c>
      <c r="I1702" s="34">
        <f t="shared" si="331"/>
        <v>21.38</v>
      </c>
      <c r="J1702" s="34">
        <f t="shared" si="331"/>
        <v>2.4300000000000002</v>
      </c>
      <c r="K1702" s="34">
        <f t="shared" si="332"/>
        <v>142.86000000000001</v>
      </c>
      <c r="L1702" s="35">
        <f t="shared" si="333"/>
        <v>142.86000000000001</v>
      </c>
      <c r="N1702" s="37">
        <v>27.42</v>
      </c>
      <c r="O1702" s="37">
        <v>3.12</v>
      </c>
    </row>
    <row r="1703" spans="1:15" x14ac:dyDescent="0.25">
      <c r="A1703" s="26" t="s">
        <v>2416</v>
      </c>
      <c r="B1703" s="27" t="s">
        <v>227</v>
      </c>
      <c r="C1703" s="56" t="s">
        <v>2417</v>
      </c>
      <c r="D1703" s="29" t="s">
        <v>2418</v>
      </c>
      <c r="E1703" s="30" t="s">
        <v>27</v>
      </c>
      <c r="F1703" s="32">
        <v>1</v>
      </c>
      <c r="G1703" s="32">
        <v>1</v>
      </c>
      <c r="H1703" s="33">
        <v>1</v>
      </c>
      <c r="I1703" s="34">
        <f t="shared" si="331"/>
        <v>181.64</v>
      </c>
      <c r="J1703" s="34">
        <f t="shared" si="331"/>
        <v>31.69</v>
      </c>
      <c r="K1703" s="34">
        <f t="shared" si="332"/>
        <v>213.33</v>
      </c>
      <c r="L1703" s="35">
        <f t="shared" si="333"/>
        <v>213.33</v>
      </c>
      <c r="N1703" s="37">
        <v>232.88</v>
      </c>
      <c r="O1703" s="37">
        <v>40.64</v>
      </c>
    </row>
    <row r="1704" spans="1:15" x14ac:dyDescent="0.25">
      <c r="A1704" s="26" t="s">
        <v>2419</v>
      </c>
      <c r="B1704" s="27" t="s">
        <v>31</v>
      </c>
      <c r="C1704" s="28">
        <v>85056</v>
      </c>
      <c r="D1704" s="29" t="s">
        <v>2420</v>
      </c>
      <c r="E1704" s="30" t="s">
        <v>27</v>
      </c>
      <c r="F1704" s="32">
        <v>9</v>
      </c>
      <c r="G1704" s="32">
        <v>1</v>
      </c>
      <c r="H1704" s="33">
        <v>9</v>
      </c>
      <c r="I1704" s="34">
        <f t="shared" si="331"/>
        <v>68.62</v>
      </c>
      <c r="J1704" s="34">
        <f t="shared" si="331"/>
        <v>25.63</v>
      </c>
      <c r="K1704" s="34">
        <f t="shared" si="332"/>
        <v>848.25</v>
      </c>
      <c r="L1704" s="35">
        <f t="shared" si="333"/>
        <v>848.25</v>
      </c>
      <c r="N1704" s="37">
        <v>87.98</v>
      </c>
      <c r="O1704" s="37">
        <v>32.86</v>
      </c>
    </row>
    <row r="1705" spans="1:15" x14ac:dyDescent="0.25">
      <c r="A1705" s="26" t="s">
        <v>2421</v>
      </c>
      <c r="B1705" s="27" t="s">
        <v>227</v>
      </c>
      <c r="C1705" s="56" t="s">
        <v>2422</v>
      </c>
      <c r="D1705" s="29" t="s">
        <v>2423</v>
      </c>
      <c r="E1705" s="30" t="s">
        <v>27</v>
      </c>
      <c r="F1705" s="32">
        <v>21</v>
      </c>
      <c r="G1705" s="32">
        <v>1</v>
      </c>
      <c r="H1705" s="33">
        <v>21</v>
      </c>
      <c r="I1705" s="34">
        <f t="shared" si="331"/>
        <v>74.92</v>
      </c>
      <c r="J1705" s="34">
        <f t="shared" si="331"/>
        <v>25.36</v>
      </c>
      <c r="K1705" s="34">
        <f t="shared" si="332"/>
        <v>2105.88</v>
      </c>
      <c r="L1705" s="35">
        <f t="shared" si="333"/>
        <v>2105.88</v>
      </c>
      <c r="N1705" s="37">
        <v>96.06</v>
      </c>
      <c r="O1705" s="37">
        <v>32.520000000000003</v>
      </c>
    </row>
    <row r="1706" spans="1:15" x14ac:dyDescent="0.25">
      <c r="A1706" s="26" t="s">
        <v>2424</v>
      </c>
      <c r="B1706" s="27" t="s">
        <v>227</v>
      </c>
      <c r="C1706" s="56" t="s">
        <v>2425</v>
      </c>
      <c r="D1706" s="29" t="s">
        <v>2426</v>
      </c>
      <c r="E1706" s="30" t="s">
        <v>27</v>
      </c>
      <c r="F1706" s="32">
        <v>4</v>
      </c>
      <c r="G1706" s="32">
        <v>1</v>
      </c>
      <c r="H1706" s="33">
        <v>4</v>
      </c>
      <c r="I1706" s="34">
        <f t="shared" si="331"/>
        <v>212.58</v>
      </c>
      <c r="J1706" s="34">
        <f t="shared" si="331"/>
        <v>11.02</v>
      </c>
      <c r="K1706" s="34">
        <f t="shared" si="332"/>
        <v>894.4</v>
      </c>
      <c r="L1706" s="35">
        <f t="shared" si="333"/>
        <v>894.4</v>
      </c>
      <c r="N1706" s="37">
        <v>272.54000000000002</v>
      </c>
      <c r="O1706" s="37">
        <v>14.14</v>
      </c>
    </row>
    <row r="1707" spans="1:15" ht="38.25" x14ac:dyDescent="0.25">
      <c r="A1707" s="38" t="s">
        <v>2427</v>
      </c>
      <c r="B1707" s="39" t="s">
        <v>129</v>
      </c>
      <c r="C1707" s="40">
        <v>94789</v>
      </c>
      <c r="D1707" s="29" t="s">
        <v>2428</v>
      </c>
      <c r="E1707" s="41" t="s">
        <v>27</v>
      </c>
      <c r="F1707" s="43">
        <v>1</v>
      </c>
      <c r="G1707" s="43">
        <v>1</v>
      </c>
      <c r="H1707" s="44">
        <v>1</v>
      </c>
      <c r="I1707" s="34">
        <f t="shared" si="331"/>
        <v>224.1</v>
      </c>
      <c r="J1707" s="34">
        <f t="shared" si="331"/>
        <v>8.33</v>
      </c>
      <c r="K1707" s="34">
        <f t="shared" si="332"/>
        <v>232.43</v>
      </c>
      <c r="L1707" s="35">
        <f t="shared" si="333"/>
        <v>232.43</v>
      </c>
      <c r="N1707" s="45">
        <v>287.31</v>
      </c>
      <c r="O1707" s="45">
        <v>10.68</v>
      </c>
    </row>
    <row r="1708" spans="1:15" x14ac:dyDescent="0.25">
      <c r="A1708" s="26" t="s">
        <v>2429</v>
      </c>
      <c r="B1708" s="27" t="s">
        <v>227</v>
      </c>
      <c r="C1708" s="56" t="s">
        <v>2430</v>
      </c>
      <c r="D1708" s="29" t="s">
        <v>2431</v>
      </c>
      <c r="E1708" s="30" t="s">
        <v>27</v>
      </c>
      <c r="F1708" s="32">
        <v>1</v>
      </c>
      <c r="G1708" s="32">
        <v>1</v>
      </c>
      <c r="H1708" s="33">
        <v>1</v>
      </c>
      <c r="I1708" s="34">
        <f t="shared" si="331"/>
        <v>217.94</v>
      </c>
      <c r="J1708" s="34">
        <f t="shared" si="331"/>
        <v>2.4300000000000002</v>
      </c>
      <c r="K1708" s="34">
        <f t="shared" si="332"/>
        <v>220.37</v>
      </c>
      <c r="L1708" s="35">
        <f t="shared" si="333"/>
        <v>220.37</v>
      </c>
      <c r="N1708" s="37">
        <v>279.42</v>
      </c>
      <c r="O1708" s="37">
        <v>3.12</v>
      </c>
    </row>
    <row r="1709" spans="1:15" x14ac:dyDescent="0.25">
      <c r="A1709" s="26" t="s">
        <v>2432</v>
      </c>
      <c r="B1709" s="27" t="s">
        <v>227</v>
      </c>
      <c r="C1709" s="56" t="s">
        <v>2433</v>
      </c>
      <c r="D1709" s="29" t="s">
        <v>2434</v>
      </c>
      <c r="E1709" s="30" t="s">
        <v>27</v>
      </c>
      <c r="F1709" s="32">
        <v>1</v>
      </c>
      <c r="G1709" s="32">
        <v>1</v>
      </c>
      <c r="H1709" s="33">
        <v>1</v>
      </c>
      <c r="I1709" s="34">
        <f t="shared" si="331"/>
        <v>34.090000000000003</v>
      </c>
      <c r="J1709" s="34">
        <f t="shared" si="331"/>
        <v>1.93</v>
      </c>
      <c r="K1709" s="34">
        <f t="shared" si="332"/>
        <v>36.020000000000003</v>
      </c>
      <c r="L1709" s="35">
        <f t="shared" si="333"/>
        <v>36.020000000000003</v>
      </c>
      <c r="N1709" s="37">
        <v>43.71</v>
      </c>
      <c r="O1709" s="37">
        <v>2.48</v>
      </c>
    </row>
    <row r="1710" spans="1:15" ht="25.5" x14ac:dyDescent="0.25">
      <c r="A1710" s="26" t="s">
        <v>2435</v>
      </c>
      <c r="B1710" s="27" t="s">
        <v>227</v>
      </c>
      <c r="C1710" s="56" t="s">
        <v>2436</v>
      </c>
      <c r="D1710" s="29" t="s">
        <v>2437</v>
      </c>
      <c r="E1710" s="30" t="s">
        <v>27</v>
      </c>
      <c r="F1710" s="32">
        <v>2</v>
      </c>
      <c r="G1710" s="32">
        <v>1</v>
      </c>
      <c r="H1710" s="33">
        <v>2</v>
      </c>
      <c r="I1710" s="34">
        <f t="shared" si="331"/>
        <v>89.04</v>
      </c>
      <c r="J1710" s="34">
        <f t="shared" si="331"/>
        <v>27.56</v>
      </c>
      <c r="K1710" s="34">
        <f t="shared" si="332"/>
        <v>233.2</v>
      </c>
      <c r="L1710" s="35">
        <f t="shared" si="333"/>
        <v>233.2</v>
      </c>
      <c r="N1710" s="37">
        <v>114.16</v>
      </c>
      <c r="O1710" s="37">
        <v>35.340000000000003</v>
      </c>
    </row>
    <row r="1711" spans="1:15" ht="25.5" x14ac:dyDescent="0.25">
      <c r="A1711" s="26" t="s">
        <v>2438</v>
      </c>
      <c r="B1711" s="27" t="s">
        <v>227</v>
      </c>
      <c r="C1711" s="56" t="s">
        <v>2439</v>
      </c>
      <c r="D1711" s="29" t="s">
        <v>2440</v>
      </c>
      <c r="E1711" s="30" t="s">
        <v>27</v>
      </c>
      <c r="F1711" s="32">
        <v>6</v>
      </c>
      <c r="G1711" s="32">
        <v>1</v>
      </c>
      <c r="H1711" s="33">
        <v>6</v>
      </c>
      <c r="I1711" s="34">
        <f t="shared" si="331"/>
        <v>37.729999999999997</v>
      </c>
      <c r="J1711" s="34">
        <f t="shared" si="331"/>
        <v>22.05</v>
      </c>
      <c r="K1711" s="34">
        <f t="shared" si="332"/>
        <v>358.68</v>
      </c>
      <c r="L1711" s="35">
        <f t="shared" si="333"/>
        <v>358.68</v>
      </c>
      <c r="N1711" s="37">
        <v>48.38</v>
      </c>
      <c r="O1711" s="37">
        <v>28.27</v>
      </c>
    </row>
    <row r="1712" spans="1:15" ht="38.25" x14ac:dyDescent="0.25">
      <c r="A1712" s="38" t="s">
        <v>2441</v>
      </c>
      <c r="B1712" s="39" t="s">
        <v>227</v>
      </c>
      <c r="C1712" s="55" t="s">
        <v>2442</v>
      </c>
      <c r="D1712" s="29" t="s">
        <v>2443</v>
      </c>
      <c r="E1712" s="41" t="s">
        <v>27</v>
      </c>
      <c r="F1712" s="43">
        <v>1</v>
      </c>
      <c r="G1712" s="43">
        <v>1</v>
      </c>
      <c r="H1712" s="44">
        <v>1</v>
      </c>
      <c r="I1712" s="34">
        <f t="shared" si="331"/>
        <v>435.02</v>
      </c>
      <c r="J1712" s="34">
        <f t="shared" si="331"/>
        <v>220.52</v>
      </c>
      <c r="K1712" s="34">
        <f t="shared" si="332"/>
        <v>655.54</v>
      </c>
      <c r="L1712" s="35">
        <f t="shared" si="333"/>
        <v>655.54</v>
      </c>
      <c r="N1712" s="45">
        <v>557.72</v>
      </c>
      <c r="O1712" s="45">
        <v>282.72000000000003</v>
      </c>
    </row>
    <row r="1713" spans="1:15" ht="25.5" x14ac:dyDescent="0.25">
      <c r="A1713" s="94" t="s">
        <v>2444</v>
      </c>
      <c r="B1713" s="27" t="s">
        <v>129</v>
      </c>
      <c r="C1713" s="28">
        <v>97599</v>
      </c>
      <c r="D1713" s="29" t="s">
        <v>2445</v>
      </c>
      <c r="E1713" s="30" t="s">
        <v>27</v>
      </c>
      <c r="F1713" s="32">
        <v>30</v>
      </c>
      <c r="G1713" s="32">
        <v>1</v>
      </c>
      <c r="H1713" s="33">
        <v>30</v>
      </c>
      <c r="I1713" s="34">
        <f t="shared" si="331"/>
        <v>16.850000000000001</v>
      </c>
      <c r="J1713" s="34">
        <f t="shared" si="331"/>
        <v>3.8</v>
      </c>
      <c r="K1713" s="34">
        <f t="shared" si="332"/>
        <v>619.5</v>
      </c>
      <c r="L1713" s="35">
        <f t="shared" si="333"/>
        <v>619.5</v>
      </c>
      <c r="N1713" s="37">
        <v>21.61</v>
      </c>
      <c r="O1713" s="37">
        <v>4.88</v>
      </c>
    </row>
    <row r="1714" spans="1:15" x14ac:dyDescent="0.25">
      <c r="A1714" s="94" t="s">
        <v>2446</v>
      </c>
      <c r="B1714" s="27" t="s">
        <v>31</v>
      </c>
      <c r="C1714" s="28">
        <v>72338</v>
      </c>
      <c r="D1714" s="29" t="s">
        <v>2447</v>
      </c>
      <c r="E1714" s="30" t="s">
        <v>27</v>
      </c>
      <c r="F1714" s="32">
        <v>1</v>
      </c>
      <c r="G1714" s="32">
        <v>1</v>
      </c>
      <c r="H1714" s="33">
        <v>1</v>
      </c>
      <c r="I1714" s="34">
        <f t="shared" si="331"/>
        <v>1116.0999999999999</v>
      </c>
      <c r="J1714" s="34">
        <f t="shared" si="331"/>
        <v>16.53</v>
      </c>
      <c r="K1714" s="34">
        <f t="shared" si="332"/>
        <v>1132.6300000000001</v>
      </c>
      <c r="L1714" s="35">
        <f t="shared" si="333"/>
        <v>1132.6300000000001</v>
      </c>
      <c r="N1714" s="36">
        <v>1430.91</v>
      </c>
      <c r="O1714" s="37">
        <v>21.2</v>
      </c>
    </row>
    <row r="1715" spans="1:15" x14ac:dyDescent="0.25">
      <c r="A1715" s="94" t="s">
        <v>2448</v>
      </c>
      <c r="B1715" s="27" t="s">
        <v>227</v>
      </c>
      <c r="C1715" s="56" t="s">
        <v>2449</v>
      </c>
      <c r="D1715" s="29" t="s">
        <v>2450</v>
      </c>
      <c r="E1715" s="30" t="s">
        <v>27</v>
      </c>
      <c r="F1715" s="32">
        <v>13</v>
      </c>
      <c r="G1715" s="32">
        <v>1</v>
      </c>
      <c r="H1715" s="33">
        <v>13</v>
      </c>
      <c r="I1715" s="34">
        <f t="shared" si="331"/>
        <v>24.18</v>
      </c>
      <c r="J1715" s="34">
        <f t="shared" si="331"/>
        <v>0.87</v>
      </c>
      <c r="K1715" s="34">
        <f t="shared" si="332"/>
        <v>325.64999999999998</v>
      </c>
      <c r="L1715" s="35">
        <f t="shared" si="333"/>
        <v>325.64999999999998</v>
      </c>
      <c r="N1715" s="37">
        <v>31.01</v>
      </c>
      <c r="O1715" s="37">
        <v>1.1200000000000001</v>
      </c>
    </row>
    <row r="1716" spans="1:15" x14ac:dyDescent="0.25">
      <c r="A1716" s="94" t="s">
        <v>2451</v>
      </c>
      <c r="B1716" s="27" t="s">
        <v>227</v>
      </c>
      <c r="C1716" s="56" t="s">
        <v>2452</v>
      </c>
      <c r="D1716" s="29" t="s">
        <v>2453</v>
      </c>
      <c r="E1716" s="30" t="s">
        <v>27</v>
      </c>
      <c r="F1716" s="32">
        <v>23</v>
      </c>
      <c r="G1716" s="32">
        <v>1</v>
      </c>
      <c r="H1716" s="33">
        <v>23</v>
      </c>
      <c r="I1716" s="34">
        <f t="shared" si="331"/>
        <v>24.18</v>
      </c>
      <c r="J1716" s="34">
        <f t="shared" si="331"/>
        <v>0.87</v>
      </c>
      <c r="K1716" s="34">
        <f t="shared" si="332"/>
        <v>576.15</v>
      </c>
      <c r="L1716" s="35">
        <f t="shared" si="333"/>
        <v>576.15</v>
      </c>
      <c r="N1716" s="37">
        <v>31.01</v>
      </c>
      <c r="O1716" s="37">
        <v>1.1200000000000001</v>
      </c>
    </row>
    <row r="1717" spans="1:15" ht="25.5" x14ac:dyDescent="0.25">
      <c r="A1717" s="94" t="s">
        <v>2454</v>
      </c>
      <c r="B1717" s="27" t="s">
        <v>227</v>
      </c>
      <c r="C1717" s="56" t="s">
        <v>2455</v>
      </c>
      <c r="D1717" s="29" t="s">
        <v>2456</v>
      </c>
      <c r="E1717" s="30" t="s">
        <v>27</v>
      </c>
      <c r="F1717" s="32">
        <v>1</v>
      </c>
      <c r="G1717" s="32">
        <v>1</v>
      </c>
      <c r="H1717" s="33">
        <v>1</v>
      </c>
      <c r="I1717" s="34">
        <f t="shared" si="331"/>
        <v>29.56</v>
      </c>
      <c r="J1717" s="34">
        <f t="shared" si="331"/>
        <v>0.87</v>
      </c>
      <c r="K1717" s="34">
        <f t="shared" si="332"/>
        <v>30.43</v>
      </c>
      <c r="L1717" s="35">
        <f t="shared" si="333"/>
        <v>30.43</v>
      </c>
      <c r="N1717" s="37">
        <v>37.909999999999997</v>
      </c>
      <c r="O1717" s="37">
        <v>1.1200000000000001</v>
      </c>
    </row>
    <row r="1718" spans="1:15" ht="25.5" x14ac:dyDescent="0.25">
      <c r="A1718" s="94" t="s">
        <v>2457</v>
      </c>
      <c r="B1718" s="27" t="s">
        <v>227</v>
      </c>
      <c r="C1718" s="56" t="s">
        <v>2458</v>
      </c>
      <c r="D1718" s="29" t="s">
        <v>2459</v>
      </c>
      <c r="E1718" s="30" t="s">
        <v>27</v>
      </c>
      <c r="F1718" s="32">
        <v>1</v>
      </c>
      <c r="G1718" s="32">
        <v>1</v>
      </c>
      <c r="H1718" s="33">
        <v>1</v>
      </c>
      <c r="I1718" s="95">
        <f t="shared" si="331"/>
        <v>0</v>
      </c>
      <c r="J1718" s="95">
        <f t="shared" si="331"/>
        <v>5823.16</v>
      </c>
      <c r="K1718" s="95">
        <f t="shared" si="332"/>
        <v>5823.16</v>
      </c>
      <c r="L1718" s="35">
        <f t="shared" si="333"/>
        <v>5823.16</v>
      </c>
      <c r="N1718" s="37">
        <v>0</v>
      </c>
      <c r="O1718" s="36">
        <v>7465.59</v>
      </c>
    </row>
    <row r="1719" spans="1:15" ht="26.25" customHeight="1" x14ac:dyDescent="0.25">
      <c r="A1719" s="96"/>
      <c r="B1719" s="97"/>
      <c r="C1719" s="97"/>
      <c r="D1719" s="97"/>
      <c r="E1719" s="97"/>
      <c r="F1719" s="97"/>
      <c r="G1719" s="97"/>
      <c r="H1719" s="97"/>
      <c r="I1719" s="226" t="s">
        <v>24</v>
      </c>
      <c r="J1719" s="226"/>
      <c r="K1719" s="226"/>
      <c r="L1719" s="98">
        <f>TRUNC(SUM(L10,L24,L35,L44,L189,L198,L372,L381,L536,L545,L696,L705,L949,L958,L999,L1008,L1049,L1066,L1080,L1107,L1138,L1153,L1162,L1168,L1184,L1206,L1213,L1216,L1223,L1228,L1250,L1254,L1261,L1278,L1295,L1312,L1328,L1331,L1334,L1337,L1340,L1586,L1676),2)</f>
        <v>2428261.17</v>
      </c>
    </row>
    <row r="1720" spans="1:15" ht="26.25" customHeight="1" x14ac:dyDescent="0.25">
      <c r="A1720" s="99"/>
      <c r="B1720" s="100"/>
      <c r="C1720" s="100"/>
      <c r="D1720" s="227" t="s">
        <v>2460</v>
      </c>
      <c r="E1720" s="100"/>
      <c r="F1720" s="100"/>
      <c r="G1720" s="100"/>
      <c r="H1720" s="100"/>
      <c r="I1720" s="226" t="s">
        <v>2461</v>
      </c>
      <c r="J1720" s="226"/>
      <c r="K1720" s="226"/>
      <c r="L1720" s="98">
        <f>L1719*0.2034</f>
        <v>493908.32197799999</v>
      </c>
    </row>
    <row r="1721" spans="1:15" ht="26.25" customHeight="1" x14ac:dyDescent="0.25">
      <c r="A1721" s="99"/>
      <c r="B1721" s="100"/>
      <c r="C1721" s="100"/>
      <c r="D1721" s="227"/>
      <c r="E1721" s="100"/>
      <c r="F1721" s="100"/>
      <c r="G1721" s="100"/>
      <c r="H1721" s="100"/>
      <c r="I1721" s="233" t="s">
        <v>2462</v>
      </c>
      <c r="J1721" s="233"/>
      <c r="K1721" s="233"/>
      <c r="L1721" s="101">
        <f>TRUNC(SUM(L1719:L1720),2)</f>
        <v>2922169.49</v>
      </c>
    </row>
    <row r="1722" spans="1:15" x14ac:dyDescent="0.25">
      <c r="A1722" s="102"/>
      <c r="L1722" s="103"/>
    </row>
    <row r="1723" spans="1:15" ht="26.25" customHeight="1" x14ac:dyDescent="0.25">
      <c r="A1723" s="102"/>
      <c r="I1723" s="226" t="s">
        <v>2463</v>
      </c>
      <c r="J1723" s="226"/>
      <c r="K1723" s="226"/>
      <c r="L1723" s="98">
        <f>L1721/2684.74</f>
        <v>1088.4366791570135</v>
      </c>
    </row>
    <row r="1724" spans="1:15" ht="26.25" customHeight="1" x14ac:dyDescent="0.25">
      <c r="A1724" s="102"/>
      <c r="I1724" s="226" t="s">
        <v>2464</v>
      </c>
      <c r="J1724" s="226"/>
      <c r="K1724" s="226"/>
      <c r="L1724" s="98">
        <f>SUMPRODUCT(H10:H1718,I10:I1718)-2.73</f>
        <v>1748853.507</v>
      </c>
    </row>
    <row r="1725" spans="1:15" ht="26.25" customHeight="1" x14ac:dyDescent="0.25">
      <c r="A1725" s="102"/>
      <c r="I1725" s="226" t="s">
        <v>2465</v>
      </c>
      <c r="J1725" s="226"/>
      <c r="K1725" s="226"/>
      <c r="L1725" s="98">
        <f>SUMPRODUCT(H10:H1718,J10:J1718)</f>
        <v>679407.66790000093</v>
      </c>
    </row>
    <row r="1726" spans="1:15" x14ac:dyDescent="0.25">
      <c r="A1726" s="102"/>
      <c r="L1726" s="103"/>
    </row>
    <row r="1727" spans="1:15" ht="82.5" customHeight="1" x14ac:dyDescent="0.25">
      <c r="A1727" s="102"/>
      <c r="C1727" s="227" t="s">
        <v>2466</v>
      </c>
      <c r="D1727" s="227"/>
      <c r="E1727" s="227"/>
      <c r="F1727" s="227"/>
      <c r="G1727" s="227"/>
      <c r="H1727" s="227"/>
      <c r="I1727" s="227"/>
      <c r="J1727" s="227"/>
      <c r="K1727" s="227"/>
      <c r="L1727" s="103"/>
    </row>
    <row r="1728" spans="1:15" x14ac:dyDescent="0.25">
      <c r="A1728" s="102"/>
      <c r="L1728" s="103"/>
    </row>
    <row r="1729" spans="1:12" x14ac:dyDescent="0.25">
      <c r="A1729" s="104"/>
      <c r="B1729" s="105"/>
      <c r="C1729" s="105"/>
      <c r="D1729" s="105"/>
      <c r="E1729" s="105"/>
      <c r="F1729" s="105"/>
      <c r="G1729" s="105"/>
      <c r="H1729" s="105"/>
      <c r="I1729" s="105"/>
      <c r="J1729" s="105"/>
      <c r="K1729" s="105"/>
      <c r="L1729" s="106"/>
    </row>
  </sheetData>
  <mergeCells count="19">
    <mergeCell ref="I1723:K1723"/>
    <mergeCell ref="I1724:K1724"/>
    <mergeCell ref="I1725:K1725"/>
    <mergeCell ref="C1727:K1727"/>
    <mergeCell ref="A7:C7"/>
    <mergeCell ref="E7:I7"/>
    <mergeCell ref="J7:L7"/>
    <mergeCell ref="A8:L8"/>
    <mergeCell ref="I1719:K1719"/>
    <mergeCell ref="D1720:D1721"/>
    <mergeCell ref="I1720:K1720"/>
    <mergeCell ref="I1721:K1721"/>
    <mergeCell ref="A1:I1"/>
    <mergeCell ref="J1:L1"/>
    <mergeCell ref="A3:I3"/>
    <mergeCell ref="J3:L3"/>
    <mergeCell ref="A5:C5"/>
    <mergeCell ref="E5:I5"/>
    <mergeCell ref="J5:L5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C8031-C4F7-4288-A6D1-26B420A00746}">
  <dimension ref="B1:J4355"/>
  <sheetViews>
    <sheetView zoomScaleNormal="100" workbookViewId="0">
      <selection activeCell="J1" sqref="J1:J1048576"/>
    </sheetView>
  </sheetViews>
  <sheetFormatPr defaultRowHeight="11.25" x14ac:dyDescent="0.2"/>
  <cols>
    <col min="1" max="1" width="9.140625" style="114"/>
    <col min="2" max="2" width="46.42578125" style="114" customWidth="1"/>
    <col min="3" max="3" width="33.85546875" style="114" customWidth="1"/>
    <col min="4" max="4" width="11.7109375" style="114" customWidth="1"/>
    <col min="5" max="5" width="6.5703125" style="114" bestFit="1" customWidth="1"/>
    <col min="6" max="6" width="13.5703125" style="114" customWidth="1"/>
    <col min="7" max="7" width="15" style="114" customWidth="1"/>
    <col min="8" max="8" width="13.140625" style="114" customWidth="1"/>
    <col min="9" max="9" width="9.140625" style="114"/>
    <col min="10" max="10" width="11.7109375" style="114" hidden="1" customWidth="1"/>
    <col min="11" max="16384" width="9.140625" style="114"/>
  </cols>
  <sheetData>
    <row r="1" spans="2:10" ht="26.25" customHeight="1" x14ac:dyDescent="0.2">
      <c r="B1" s="235" t="s">
        <v>0</v>
      </c>
      <c r="C1" s="236"/>
      <c r="D1" s="236"/>
      <c r="E1" s="236"/>
      <c r="F1" s="237"/>
      <c r="G1" s="235" t="s">
        <v>1</v>
      </c>
      <c r="H1" s="236"/>
      <c r="I1" s="115"/>
    </row>
    <row r="2" spans="2:10" ht="5.25" customHeight="1" x14ac:dyDescent="0.2">
      <c r="B2" s="111"/>
      <c r="C2" s="109"/>
      <c r="D2" s="109"/>
      <c r="E2" s="109"/>
      <c r="F2" s="109"/>
      <c r="G2" s="109"/>
      <c r="H2" s="113"/>
    </row>
    <row r="3" spans="2:10" ht="26.25" customHeight="1" x14ac:dyDescent="0.2">
      <c r="B3" s="235" t="s">
        <v>2</v>
      </c>
      <c r="C3" s="236"/>
      <c r="D3" s="236"/>
      <c r="E3" s="236"/>
      <c r="F3" s="237"/>
      <c r="G3" s="235" t="s">
        <v>3</v>
      </c>
      <c r="H3" s="237"/>
    </row>
    <row r="4" spans="2:10" ht="5.25" customHeight="1" x14ac:dyDescent="0.2">
      <c r="B4" s="110"/>
      <c r="C4" s="109"/>
      <c r="D4" s="109"/>
      <c r="E4" s="109"/>
      <c r="F4" s="109"/>
      <c r="G4" s="109"/>
      <c r="H4" s="113"/>
    </row>
    <row r="5" spans="2:10" ht="26.25" customHeight="1" x14ac:dyDescent="0.2">
      <c r="B5" s="108" t="s">
        <v>4</v>
      </c>
      <c r="C5" s="107" t="s">
        <v>5</v>
      </c>
      <c r="D5" s="238" t="s">
        <v>3785</v>
      </c>
      <c r="E5" s="236"/>
      <c r="F5" s="237"/>
      <c r="G5" s="238" t="s">
        <v>3784</v>
      </c>
      <c r="H5" s="236"/>
      <c r="I5" s="115"/>
    </row>
    <row r="6" spans="2:10" ht="5.25" customHeight="1" x14ac:dyDescent="0.2">
      <c r="B6" s="110"/>
      <c r="C6" s="109"/>
      <c r="D6" s="110"/>
      <c r="F6" s="109"/>
      <c r="G6" s="109"/>
      <c r="H6" s="113"/>
    </row>
    <row r="7" spans="2:10" ht="26.25" customHeight="1" x14ac:dyDescent="0.2">
      <c r="B7" s="108" t="s">
        <v>8</v>
      </c>
      <c r="C7" s="107" t="s">
        <v>9</v>
      </c>
      <c r="D7" s="239" t="s">
        <v>10</v>
      </c>
      <c r="E7" s="240"/>
      <c r="F7" s="241"/>
      <c r="G7" s="235" t="s">
        <v>11</v>
      </c>
      <c r="H7" s="236"/>
      <c r="I7" s="115"/>
      <c r="J7" s="116">
        <v>0.78</v>
      </c>
    </row>
    <row r="8" spans="2:10" ht="27.75" customHeight="1" x14ac:dyDescent="0.2">
      <c r="B8" s="234" t="s">
        <v>3783</v>
      </c>
      <c r="C8" s="234"/>
      <c r="D8" s="234"/>
      <c r="E8" s="234"/>
      <c r="F8" s="234"/>
      <c r="G8" s="234"/>
      <c r="H8" s="234"/>
    </row>
    <row r="9" spans="2:10" ht="24.75" customHeight="1" x14ac:dyDescent="0.2">
      <c r="B9" s="117" t="s">
        <v>3782</v>
      </c>
      <c r="C9" s="117"/>
      <c r="D9" s="117"/>
      <c r="E9" s="117"/>
      <c r="F9" s="117"/>
      <c r="G9" s="117"/>
      <c r="H9" s="118" t="s">
        <v>2522</v>
      </c>
      <c r="J9" s="119" t="s">
        <v>2522</v>
      </c>
    </row>
    <row r="10" spans="2:10" x14ac:dyDescent="0.2">
      <c r="B10" s="120" t="s">
        <v>2503</v>
      </c>
      <c r="C10" s="120" t="s">
        <v>2514</v>
      </c>
      <c r="D10" s="120" t="s">
        <v>2513</v>
      </c>
      <c r="E10" s="120"/>
      <c r="F10" s="120" t="s">
        <v>2512</v>
      </c>
      <c r="G10" s="120" t="s">
        <v>2499</v>
      </c>
      <c r="H10" s="120" t="s">
        <v>2511</v>
      </c>
      <c r="J10" s="121" t="s">
        <v>2511</v>
      </c>
    </row>
    <row r="11" spans="2:10" x14ac:dyDescent="0.2">
      <c r="B11" s="122" t="s">
        <v>2506</v>
      </c>
      <c r="C11" s="122" t="s">
        <v>2505</v>
      </c>
      <c r="D11" s="123">
        <v>20.8</v>
      </c>
      <c r="E11" s="123"/>
      <c r="F11" s="124">
        <v>117.99</v>
      </c>
      <c r="G11" s="125">
        <v>0.02</v>
      </c>
      <c r="H11" s="126">
        <f t="shared" ref="H11:H16" si="0">TRUNC((J11*$J$7),2)</f>
        <v>0.32</v>
      </c>
      <c r="J11" s="127">
        <v>0.42</v>
      </c>
    </row>
    <row r="12" spans="2:10" x14ac:dyDescent="0.2">
      <c r="B12" s="122" t="s">
        <v>2510</v>
      </c>
      <c r="C12" s="122" t="s">
        <v>2509</v>
      </c>
      <c r="D12" s="123">
        <v>12.47</v>
      </c>
      <c r="E12" s="123"/>
      <c r="F12" s="124">
        <v>117.99</v>
      </c>
      <c r="G12" s="125">
        <v>0.2</v>
      </c>
      <c r="H12" s="126">
        <f t="shared" si="0"/>
        <v>1.94</v>
      </c>
      <c r="J12" s="127">
        <v>2.4900000000000002</v>
      </c>
    </row>
    <row r="13" spans="2:10" x14ac:dyDescent="0.2">
      <c r="B13" s="128" t="s">
        <v>2504</v>
      </c>
      <c r="C13" s="128"/>
      <c r="D13" s="128"/>
      <c r="E13" s="128"/>
      <c r="F13" s="128"/>
      <c r="G13" s="128"/>
      <c r="H13" s="129">
        <f t="shared" si="0"/>
        <v>2.2599999999999998</v>
      </c>
      <c r="J13" s="130">
        <v>2.91</v>
      </c>
    </row>
    <row r="14" spans="2:10" x14ac:dyDescent="0.2">
      <c r="B14" s="131" t="s">
        <v>2469</v>
      </c>
      <c r="C14" s="131"/>
      <c r="D14" s="131"/>
      <c r="E14" s="131"/>
      <c r="F14" s="131"/>
      <c r="G14" s="131"/>
      <c r="H14" s="132">
        <f t="shared" si="0"/>
        <v>2.2599999999999998</v>
      </c>
      <c r="J14" s="133">
        <v>2.91</v>
      </c>
    </row>
    <row r="15" spans="2:10" x14ac:dyDescent="0.2">
      <c r="B15" s="131" t="s">
        <v>2468</v>
      </c>
      <c r="C15" s="131"/>
      <c r="D15" s="131"/>
      <c r="E15" s="131"/>
      <c r="F15" s="131"/>
      <c r="G15" s="131"/>
      <c r="H15" s="132">
        <f t="shared" si="0"/>
        <v>0</v>
      </c>
      <c r="J15" s="133">
        <v>0</v>
      </c>
    </row>
    <row r="16" spans="2:10" x14ac:dyDescent="0.2">
      <c r="B16" s="131" t="s">
        <v>2467</v>
      </c>
      <c r="C16" s="131"/>
      <c r="D16" s="131"/>
      <c r="E16" s="131"/>
      <c r="F16" s="131"/>
      <c r="G16" s="131"/>
      <c r="H16" s="132">
        <f t="shared" si="0"/>
        <v>2.2599999999999998</v>
      </c>
      <c r="J16" s="133">
        <v>2.91</v>
      </c>
    </row>
    <row r="17" spans="2:10" s="134" customFormat="1" ht="24.75" customHeight="1" x14ac:dyDescent="0.2">
      <c r="B17" s="118" t="s">
        <v>3781</v>
      </c>
      <c r="C17" s="118"/>
      <c r="D17" s="118"/>
      <c r="E17" s="118"/>
      <c r="F17" s="118"/>
      <c r="G17" s="118"/>
      <c r="H17" s="118" t="s">
        <v>2522</v>
      </c>
      <c r="J17" s="119" t="s">
        <v>2522</v>
      </c>
    </row>
    <row r="18" spans="2:10" x14ac:dyDescent="0.2">
      <c r="B18" s="120" t="s">
        <v>2503</v>
      </c>
      <c r="C18" s="120" t="s">
        <v>2514</v>
      </c>
      <c r="D18" s="120" t="s">
        <v>2513</v>
      </c>
      <c r="E18" s="120"/>
      <c r="F18" s="120" t="s">
        <v>2512</v>
      </c>
      <c r="G18" s="120" t="s">
        <v>2499</v>
      </c>
      <c r="H18" s="120" t="s">
        <v>2511</v>
      </c>
      <c r="J18" s="121" t="s">
        <v>2511</v>
      </c>
    </row>
    <row r="19" spans="2:10" x14ac:dyDescent="0.2">
      <c r="B19" s="122" t="s">
        <v>2510</v>
      </c>
      <c r="C19" s="122" t="s">
        <v>2509</v>
      </c>
      <c r="D19" s="123">
        <v>12.47</v>
      </c>
      <c r="E19" s="123"/>
      <c r="F19" s="124">
        <v>117.99</v>
      </c>
      <c r="G19" s="125">
        <v>0.4</v>
      </c>
      <c r="H19" s="126">
        <f t="shared" ref="H19:H24" si="1">TRUNC((J19*$J$7),2)</f>
        <v>3.89</v>
      </c>
      <c r="J19" s="127">
        <v>4.99</v>
      </c>
    </row>
    <row r="20" spans="2:10" x14ac:dyDescent="0.2">
      <c r="B20" s="122" t="s">
        <v>2506</v>
      </c>
      <c r="C20" s="122" t="s">
        <v>2505</v>
      </c>
      <c r="D20" s="123">
        <v>20.8</v>
      </c>
      <c r="E20" s="123"/>
      <c r="F20" s="124">
        <v>117.99</v>
      </c>
      <c r="G20" s="125">
        <v>0.04</v>
      </c>
      <c r="H20" s="126">
        <f t="shared" si="1"/>
        <v>0.64</v>
      </c>
      <c r="J20" s="127">
        <v>0.83</v>
      </c>
    </row>
    <row r="21" spans="2:10" x14ac:dyDescent="0.2">
      <c r="B21" s="128" t="s">
        <v>2504</v>
      </c>
      <c r="C21" s="128"/>
      <c r="D21" s="128"/>
      <c r="E21" s="128"/>
      <c r="F21" s="128"/>
      <c r="G21" s="128"/>
      <c r="H21" s="129">
        <f t="shared" si="1"/>
        <v>4.53</v>
      </c>
      <c r="J21" s="130">
        <v>5.82</v>
      </c>
    </row>
    <row r="22" spans="2:10" x14ac:dyDescent="0.2">
      <c r="B22" s="131" t="s">
        <v>2469</v>
      </c>
      <c r="C22" s="131"/>
      <c r="D22" s="131"/>
      <c r="E22" s="131"/>
      <c r="F22" s="131"/>
      <c r="G22" s="131"/>
      <c r="H22" s="132">
        <f t="shared" si="1"/>
        <v>4.53</v>
      </c>
      <c r="J22" s="133">
        <v>5.82</v>
      </c>
    </row>
    <row r="23" spans="2:10" x14ac:dyDescent="0.2">
      <c r="B23" s="131" t="s">
        <v>2468</v>
      </c>
      <c r="C23" s="131"/>
      <c r="D23" s="131"/>
      <c r="E23" s="131"/>
      <c r="F23" s="131"/>
      <c r="G23" s="131"/>
      <c r="H23" s="132">
        <f t="shared" si="1"/>
        <v>0</v>
      </c>
      <c r="J23" s="133">
        <v>0</v>
      </c>
    </row>
    <row r="24" spans="2:10" x14ac:dyDescent="0.2">
      <c r="B24" s="131" t="s">
        <v>2467</v>
      </c>
      <c r="C24" s="131"/>
      <c r="D24" s="131"/>
      <c r="E24" s="131"/>
      <c r="F24" s="131"/>
      <c r="G24" s="131"/>
      <c r="H24" s="132">
        <f t="shared" si="1"/>
        <v>4.53</v>
      </c>
      <c r="J24" s="133">
        <v>5.82</v>
      </c>
    </row>
    <row r="25" spans="2:10" s="134" customFormat="1" ht="24.75" customHeight="1" x14ac:dyDescent="0.2">
      <c r="B25" s="118" t="s">
        <v>3780</v>
      </c>
      <c r="C25" s="118"/>
      <c r="D25" s="118"/>
      <c r="E25" s="118"/>
      <c r="F25" s="118"/>
      <c r="G25" s="118"/>
      <c r="H25" s="118" t="s">
        <v>2909</v>
      </c>
      <c r="J25" s="119" t="s">
        <v>2909</v>
      </c>
    </row>
    <row r="26" spans="2:10" x14ac:dyDescent="0.2">
      <c r="B26" s="120" t="s">
        <v>2503</v>
      </c>
      <c r="C26" s="120" t="s">
        <v>2514</v>
      </c>
      <c r="D26" s="120" t="s">
        <v>2513</v>
      </c>
      <c r="E26" s="120"/>
      <c r="F26" s="120" t="s">
        <v>2512</v>
      </c>
      <c r="G26" s="120" t="s">
        <v>2499</v>
      </c>
      <c r="H26" s="120" t="s">
        <v>2511</v>
      </c>
      <c r="J26" s="121" t="s">
        <v>2511</v>
      </c>
    </row>
    <row r="27" spans="2:10" x14ac:dyDescent="0.2">
      <c r="B27" s="122" t="s">
        <v>2573</v>
      </c>
      <c r="C27" s="122" t="s">
        <v>2572</v>
      </c>
      <c r="D27" s="123">
        <v>21.1</v>
      </c>
      <c r="E27" s="123"/>
      <c r="F27" s="124">
        <v>117.99</v>
      </c>
      <c r="G27" s="135">
        <v>10.636100000000001</v>
      </c>
      <c r="H27" s="124">
        <f t="shared" ref="H27:H32" si="2">TRUNC((J27*$J$7),2)</f>
        <v>175.04</v>
      </c>
      <c r="J27" s="136">
        <v>224.42</v>
      </c>
    </row>
    <row r="28" spans="2:10" x14ac:dyDescent="0.2">
      <c r="B28" s="122" t="s">
        <v>2510</v>
      </c>
      <c r="C28" s="122" t="s">
        <v>2509</v>
      </c>
      <c r="D28" s="123">
        <v>12.47</v>
      </c>
      <c r="E28" s="123"/>
      <c r="F28" s="124">
        <v>117.99</v>
      </c>
      <c r="G28" s="135">
        <v>22.605</v>
      </c>
      <c r="H28" s="124">
        <f t="shared" si="2"/>
        <v>219.86</v>
      </c>
      <c r="J28" s="136">
        <v>281.88</v>
      </c>
    </row>
    <row r="29" spans="2:10" x14ac:dyDescent="0.2">
      <c r="B29" s="128" t="s">
        <v>2504</v>
      </c>
      <c r="C29" s="128"/>
      <c r="D29" s="128"/>
      <c r="E29" s="128"/>
      <c r="F29" s="128"/>
      <c r="G29" s="128"/>
      <c r="H29" s="137">
        <f t="shared" si="2"/>
        <v>394.91</v>
      </c>
      <c r="J29" s="138">
        <v>506.3</v>
      </c>
    </row>
    <row r="30" spans="2:10" x14ac:dyDescent="0.2">
      <c r="B30" s="131" t="s">
        <v>2469</v>
      </c>
      <c r="C30" s="131"/>
      <c r="D30" s="131"/>
      <c r="E30" s="131"/>
      <c r="F30" s="131"/>
      <c r="G30" s="131"/>
      <c r="H30" s="139">
        <f t="shared" si="2"/>
        <v>394.91</v>
      </c>
      <c r="J30" s="140">
        <v>506.3</v>
      </c>
    </row>
    <row r="31" spans="2:10" x14ac:dyDescent="0.2">
      <c r="B31" s="131" t="s">
        <v>2468</v>
      </c>
      <c r="C31" s="131"/>
      <c r="D31" s="131"/>
      <c r="E31" s="131"/>
      <c r="F31" s="131"/>
      <c r="G31" s="131"/>
      <c r="H31" s="132">
        <f t="shared" si="2"/>
        <v>0</v>
      </c>
      <c r="J31" s="133">
        <v>0</v>
      </c>
    </row>
    <row r="32" spans="2:10" x14ac:dyDescent="0.2">
      <c r="B32" s="131" t="s">
        <v>2467</v>
      </c>
      <c r="C32" s="131"/>
      <c r="D32" s="131"/>
      <c r="E32" s="131"/>
      <c r="F32" s="131"/>
      <c r="G32" s="131"/>
      <c r="H32" s="139">
        <f t="shared" si="2"/>
        <v>394.91</v>
      </c>
      <c r="J32" s="140">
        <v>506.3</v>
      </c>
    </row>
    <row r="33" spans="2:10" s="134" customFormat="1" ht="24.75" customHeight="1" x14ac:dyDescent="0.2">
      <c r="B33" s="118" t="s">
        <v>3779</v>
      </c>
      <c r="C33" s="118"/>
      <c r="D33" s="118"/>
      <c r="E33" s="118"/>
      <c r="F33" s="118"/>
      <c r="G33" s="118"/>
      <c r="H33" s="118" t="s">
        <v>2522</v>
      </c>
      <c r="J33" s="119" t="s">
        <v>2522</v>
      </c>
    </row>
    <row r="34" spans="2:10" x14ac:dyDescent="0.2">
      <c r="B34" s="120" t="s">
        <v>2503</v>
      </c>
      <c r="C34" s="120" t="s">
        <v>2514</v>
      </c>
      <c r="D34" s="120" t="s">
        <v>2513</v>
      </c>
      <c r="E34" s="120"/>
      <c r="F34" s="120" t="s">
        <v>2512</v>
      </c>
      <c r="G34" s="120" t="s">
        <v>2499</v>
      </c>
      <c r="H34" s="120" t="s">
        <v>2511</v>
      </c>
      <c r="J34" s="121" t="s">
        <v>2511</v>
      </c>
    </row>
    <row r="35" spans="2:10" x14ac:dyDescent="0.2">
      <c r="B35" s="122" t="s">
        <v>2510</v>
      </c>
      <c r="C35" s="122" t="s">
        <v>2509</v>
      </c>
      <c r="D35" s="123">
        <v>12.47</v>
      </c>
      <c r="E35" s="123"/>
      <c r="F35" s="124">
        <v>117.99</v>
      </c>
      <c r="G35" s="125">
        <v>0.25</v>
      </c>
      <c r="H35" s="126">
        <f t="shared" ref="H35:H40" si="3">TRUNC((J35*$J$7),2)</f>
        <v>2.4300000000000002</v>
      </c>
      <c r="J35" s="127">
        <v>3.12</v>
      </c>
    </row>
    <row r="36" spans="2:10" x14ac:dyDescent="0.2">
      <c r="B36" s="122" t="s">
        <v>2506</v>
      </c>
      <c r="C36" s="122" t="s">
        <v>2505</v>
      </c>
      <c r="D36" s="123">
        <v>20.8</v>
      </c>
      <c r="E36" s="123"/>
      <c r="F36" s="124">
        <v>117.99</v>
      </c>
      <c r="G36" s="125">
        <v>2.5000000000000001E-2</v>
      </c>
      <c r="H36" s="126">
        <f t="shared" si="3"/>
        <v>0.4</v>
      </c>
      <c r="J36" s="127">
        <v>0.52</v>
      </c>
    </row>
    <row r="37" spans="2:10" x14ac:dyDescent="0.2">
      <c r="B37" s="128" t="s">
        <v>2504</v>
      </c>
      <c r="C37" s="128"/>
      <c r="D37" s="128"/>
      <c r="E37" s="128"/>
      <c r="F37" s="128"/>
      <c r="G37" s="128"/>
      <c r="H37" s="129">
        <f t="shared" si="3"/>
        <v>2.83</v>
      </c>
      <c r="J37" s="130">
        <v>3.64</v>
      </c>
    </row>
    <row r="38" spans="2:10" x14ac:dyDescent="0.2">
      <c r="B38" s="131" t="s">
        <v>2469</v>
      </c>
      <c r="C38" s="131"/>
      <c r="D38" s="131"/>
      <c r="E38" s="131"/>
      <c r="F38" s="131"/>
      <c r="G38" s="131"/>
      <c r="H38" s="132">
        <f t="shared" si="3"/>
        <v>2.83</v>
      </c>
      <c r="J38" s="133">
        <v>3.64</v>
      </c>
    </row>
    <row r="39" spans="2:10" x14ac:dyDescent="0.2">
      <c r="B39" s="131" t="s">
        <v>2468</v>
      </c>
      <c r="C39" s="131"/>
      <c r="D39" s="131"/>
      <c r="E39" s="131"/>
      <c r="F39" s="131"/>
      <c r="G39" s="131"/>
      <c r="H39" s="132">
        <f t="shared" si="3"/>
        <v>0</v>
      </c>
      <c r="J39" s="133">
        <v>0</v>
      </c>
    </row>
    <row r="40" spans="2:10" x14ac:dyDescent="0.2">
      <c r="B40" s="131" t="s">
        <v>2467</v>
      </c>
      <c r="C40" s="131"/>
      <c r="D40" s="131"/>
      <c r="E40" s="131"/>
      <c r="F40" s="131"/>
      <c r="G40" s="131"/>
      <c r="H40" s="132">
        <f t="shared" si="3"/>
        <v>2.83</v>
      </c>
      <c r="J40" s="133">
        <v>3.64</v>
      </c>
    </row>
    <row r="41" spans="2:10" s="134" customFormat="1" ht="24.75" customHeight="1" x14ac:dyDescent="0.2">
      <c r="B41" s="118" t="s">
        <v>3778</v>
      </c>
      <c r="C41" s="118"/>
      <c r="D41" s="118"/>
      <c r="E41" s="118"/>
      <c r="F41" s="118"/>
      <c r="G41" s="118"/>
      <c r="H41" s="118" t="s">
        <v>3455</v>
      </c>
      <c r="J41" s="119" t="s">
        <v>3455</v>
      </c>
    </row>
    <row r="42" spans="2:10" x14ac:dyDescent="0.2">
      <c r="B42" s="120" t="s">
        <v>2503</v>
      </c>
      <c r="C42" s="120" t="s">
        <v>2514</v>
      </c>
      <c r="D42" s="120" t="s">
        <v>2513</v>
      </c>
      <c r="E42" s="120"/>
      <c r="F42" s="120" t="s">
        <v>2512</v>
      </c>
      <c r="G42" s="120" t="s">
        <v>2499</v>
      </c>
      <c r="H42" s="120" t="s">
        <v>2511</v>
      </c>
      <c r="J42" s="121" t="s">
        <v>2511</v>
      </c>
    </row>
    <row r="43" spans="2:10" x14ac:dyDescent="0.2">
      <c r="B43" s="122" t="s">
        <v>2506</v>
      </c>
      <c r="C43" s="122" t="s">
        <v>2505</v>
      </c>
      <c r="D43" s="123">
        <v>20.8</v>
      </c>
      <c r="E43" s="123"/>
      <c r="F43" s="124">
        <v>117.99</v>
      </c>
      <c r="G43" s="125">
        <v>0.25</v>
      </c>
      <c r="H43" s="126">
        <f t="shared" ref="H43:H48" si="4">TRUNC((J43*$J$7),2)</f>
        <v>4.05</v>
      </c>
      <c r="J43" s="127">
        <v>5.2</v>
      </c>
    </row>
    <row r="44" spans="2:10" x14ac:dyDescent="0.2">
      <c r="B44" s="122" t="s">
        <v>2510</v>
      </c>
      <c r="C44" s="122" t="s">
        <v>2509</v>
      </c>
      <c r="D44" s="123">
        <v>12.47</v>
      </c>
      <c r="E44" s="123"/>
      <c r="F44" s="124">
        <v>117.99</v>
      </c>
      <c r="G44" s="125">
        <v>2.5</v>
      </c>
      <c r="H44" s="123">
        <f t="shared" si="4"/>
        <v>24.32</v>
      </c>
      <c r="J44" s="141">
        <v>31.18</v>
      </c>
    </row>
    <row r="45" spans="2:10" x14ac:dyDescent="0.2">
      <c r="B45" s="128" t="s">
        <v>2504</v>
      </c>
      <c r="C45" s="128"/>
      <c r="D45" s="128"/>
      <c r="E45" s="128"/>
      <c r="F45" s="128"/>
      <c r="G45" s="128"/>
      <c r="H45" s="142">
        <f t="shared" si="4"/>
        <v>28.37</v>
      </c>
      <c r="J45" s="143">
        <v>36.380000000000003</v>
      </c>
    </row>
    <row r="46" spans="2:10" x14ac:dyDescent="0.2">
      <c r="B46" s="131" t="s">
        <v>2469</v>
      </c>
      <c r="C46" s="131"/>
      <c r="D46" s="131"/>
      <c r="E46" s="131"/>
      <c r="F46" s="131"/>
      <c r="G46" s="131"/>
      <c r="H46" s="144">
        <f t="shared" si="4"/>
        <v>28.37</v>
      </c>
      <c r="J46" s="145">
        <v>36.380000000000003</v>
      </c>
    </row>
    <row r="47" spans="2:10" x14ac:dyDescent="0.2">
      <c r="B47" s="131" t="s">
        <v>2468</v>
      </c>
      <c r="C47" s="131"/>
      <c r="D47" s="131"/>
      <c r="E47" s="131"/>
      <c r="F47" s="131"/>
      <c r="G47" s="131"/>
      <c r="H47" s="132">
        <f t="shared" si="4"/>
        <v>0</v>
      </c>
      <c r="J47" s="133">
        <v>0</v>
      </c>
    </row>
    <row r="48" spans="2:10" x14ac:dyDescent="0.2">
      <c r="B48" s="131" t="s">
        <v>2467</v>
      </c>
      <c r="C48" s="131"/>
      <c r="D48" s="131"/>
      <c r="E48" s="131"/>
      <c r="F48" s="131"/>
      <c r="G48" s="131"/>
      <c r="H48" s="144">
        <f t="shared" si="4"/>
        <v>28.37</v>
      </c>
      <c r="J48" s="145">
        <v>36.380000000000003</v>
      </c>
    </row>
    <row r="49" spans="2:10" s="134" customFormat="1" ht="24.75" customHeight="1" x14ac:dyDescent="0.2">
      <c r="B49" s="118" t="s">
        <v>3777</v>
      </c>
      <c r="C49" s="118"/>
      <c r="D49" s="118"/>
      <c r="E49" s="118"/>
      <c r="F49" s="118"/>
      <c r="G49" s="118"/>
      <c r="H49" s="118" t="s">
        <v>3455</v>
      </c>
      <c r="J49" s="119" t="s">
        <v>3455</v>
      </c>
    </row>
    <row r="50" spans="2:10" x14ac:dyDescent="0.2">
      <c r="B50" s="120" t="s">
        <v>2503</v>
      </c>
      <c r="C50" s="120" t="s">
        <v>2514</v>
      </c>
      <c r="D50" s="120" t="s">
        <v>2513</v>
      </c>
      <c r="E50" s="120"/>
      <c r="F50" s="120" t="s">
        <v>2512</v>
      </c>
      <c r="G50" s="120" t="s">
        <v>2499</v>
      </c>
      <c r="H50" s="120" t="s">
        <v>2511</v>
      </c>
      <c r="J50" s="121" t="s">
        <v>2511</v>
      </c>
    </row>
    <row r="51" spans="2:10" x14ac:dyDescent="0.2">
      <c r="B51" s="122" t="s">
        <v>2506</v>
      </c>
      <c r="C51" s="122" t="s">
        <v>2505</v>
      </c>
      <c r="D51" s="123">
        <v>20.8</v>
      </c>
      <c r="E51" s="123"/>
      <c r="F51" s="124">
        <v>117.99</v>
      </c>
      <c r="G51" s="125">
        <v>1.04</v>
      </c>
      <c r="H51" s="123">
        <f t="shared" ref="H51:H56" si="5">TRUNC((J51*$J$7),2)</f>
        <v>16.87</v>
      </c>
      <c r="J51" s="141">
        <v>21.63</v>
      </c>
    </row>
    <row r="52" spans="2:10" x14ac:dyDescent="0.2">
      <c r="B52" s="122" t="s">
        <v>2510</v>
      </c>
      <c r="C52" s="122" t="s">
        <v>2509</v>
      </c>
      <c r="D52" s="123">
        <v>12.47</v>
      </c>
      <c r="E52" s="123"/>
      <c r="F52" s="124">
        <v>117.99</v>
      </c>
      <c r="G52" s="135">
        <v>10.4</v>
      </c>
      <c r="H52" s="124">
        <f t="shared" si="5"/>
        <v>101.15</v>
      </c>
      <c r="J52" s="136">
        <v>129.69</v>
      </c>
    </row>
    <row r="53" spans="2:10" x14ac:dyDescent="0.2">
      <c r="B53" s="128" t="s">
        <v>2504</v>
      </c>
      <c r="C53" s="128"/>
      <c r="D53" s="128"/>
      <c r="E53" s="128"/>
      <c r="F53" s="128"/>
      <c r="G53" s="128"/>
      <c r="H53" s="137">
        <f t="shared" si="5"/>
        <v>118.02</v>
      </c>
      <c r="J53" s="138">
        <v>151.32</v>
      </c>
    </row>
    <row r="54" spans="2:10" x14ac:dyDescent="0.2">
      <c r="B54" s="131" t="s">
        <v>2469</v>
      </c>
      <c r="C54" s="131"/>
      <c r="D54" s="131"/>
      <c r="E54" s="131"/>
      <c r="F54" s="131"/>
      <c r="G54" s="131"/>
      <c r="H54" s="139">
        <f t="shared" si="5"/>
        <v>118.02</v>
      </c>
      <c r="J54" s="140">
        <v>151.32</v>
      </c>
    </row>
    <row r="55" spans="2:10" x14ac:dyDescent="0.2">
      <c r="B55" s="131" t="s">
        <v>2468</v>
      </c>
      <c r="C55" s="131"/>
      <c r="D55" s="131"/>
      <c r="E55" s="131"/>
      <c r="F55" s="131"/>
      <c r="G55" s="131"/>
      <c r="H55" s="132">
        <f t="shared" si="5"/>
        <v>0</v>
      </c>
      <c r="J55" s="133">
        <v>0</v>
      </c>
    </row>
    <row r="56" spans="2:10" x14ac:dyDescent="0.2">
      <c r="B56" s="131" t="s">
        <v>2467</v>
      </c>
      <c r="C56" s="131"/>
      <c r="D56" s="131"/>
      <c r="E56" s="131"/>
      <c r="F56" s="131"/>
      <c r="G56" s="131"/>
      <c r="H56" s="139">
        <f t="shared" si="5"/>
        <v>118.02</v>
      </c>
      <c r="J56" s="140">
        <v>151.32</v>
      </c>
    </row>
    <row r="57" spans="2:10" s="134" customFormat="1" ht="24.75" customHeight="1" x14ac:dyDescent="0.2">
      <c r="B57" s="118" t="s">
        <v>3776</v>
      </c>
      <c r="C57" s="118"/>
      <c r="D57" s="118"/>
      <c r="E57" s="118"/>
      <c r="F57" s="118"/>
      <c r="G57" s="118"/>
      <c r="H57" s="118" t="s">
        <v>2909</v>
      </c>
      <c r="J57" s="119" t="s">
        <v>2909</v>
      </c>
    </row>
    <row r="58" spans="2:10" x14ac:dyDescent="0.2">
      <c r="B58" s="120" t="s">
        <v>2503</v>
      </c>
      <c r="C58" s="120" t="s">
        <v>2514</v>
      </c>
      <c r="D58" s="120" t="s">
        <v>2513</v>
      </c>
      <c r="E58" s="120"/>
      <c r="F58" s="120" t="s">
        <v>2512</v>
      </c>
      <c r="G58" s="120" t="s">
        <v>2499</v>
      </c>
      <c r="H58" s="120" t="s">
        <v>2511</v>
      </c>
      <c r="J58" s="121" t="s">
        <v>2511</v>
      </c>
    </row>
    <row r="59" spans="2:10" x14ac:dyDescent="0.2">
      <c r="B59" s="122" t="s">
        <v>2510</v>
      </c>
      <c r="C59" s="122" t="s">
        <v>2509</v>
      </c>
      <c r="D59" s="123">
        <v>12.47</v>
      </c>
      <c r="E59" s="123"/>
      <c r="F59" s="124">
        <v>117.99</v>
      </c>
      <c r="G59" s="125">
        <v>0.25</v>
      </c>
      <c r="H59" s="126">
        <f t="shared" ref="H59:H64" si="6">TRUNC((J59*$J$7),2)</f>
        <v>2.4300000000000002</v>
      </c>
      <c r="J59" s="127">
        <v>3.12</v>
      </c>
    </row>
    <row r="60" spans="2:10" x14ac:dyDescent="0.2">
      <c r="B60" s="122" t="s">
        <v>2687</v>
      </c>
      <c r="C60" s="122" t="s">
        <v>2686</v>
      </c>
      <c r="D60" s="123">
        <v>20.8</v>
      </c>
      <c r="E60" s="123"/>
      <c r="F60" s="124">
        <v>117.99</v>
      </c>
      <c r="G60" s="125">
        <v>2.5000000000000001E-2</v>
      </c>
      <c r="H60" s="126">
        <f t="shared" si="6"/>
        <v>0.4</v>
      </c>
      <c r="J60" s="127">
        <v>0.52</v>
      </c>
    </row>
    <row r="61" spans="2:10" x14ac:dyDescent="0.2">
      <c r="B61" s="128" t="s">
        <v>2504</v>
      </c>
      <c r="C61" s="128"/>
      <c r="D61" s="128"/>
      <c r="E61" s="128"/>
      <c r="F61" s="128"/>
      <c r="G61" s="128"/>
      <c r="H61" s="129">
        <f t="shared" si="6"/>
        <v>2.83</v>
      </c>
      <c r="J61" s="130">
        <v>3.64</v>
      </c>
    </row>
    <row r="62" spans="2:10" x14ac:dyDescent="0.2">
      <c r="B62" s="131" t="s">
        <v>2469</v>
      </c>
      <c r="C62" s="131"/>
      <c r="D62" s="131"/>
      <c r="E62" s="131"/>
      <c r="F62" s="131"/>
      <c r="G62" s="131"/>
      <c r="H62" s="132">
        <f t="shared" si="6"/>
        <v>2.83</v>
      </c>
      <c r="J62" s="133">
        <v>3.64</v>
      </c>
    </row>
    <row r="63" spans="2:10" x14ac:dyDescent="0.2">
      <c r="B63" s="131" t="s">
        <v>2468</v>
      </c>
      <c r="C63" s="131"/>
      <c r="D63" s="131"/>
      <c r="E63" s="131"/>
      <c r="F63" s="131"/>
      <c r="G63" s="131"/>
      <c r="H63" s="132">
        <f t="shared" si="6"/>
        <v>0</v>
      </c>
      <c r="J63" s="133">
        <v>0</v>
      </c>
    </row>
    <row r="64" spans="2:10" x14ac:dyDescent="0.2">
      <c r="B64" s="131" t="s">
        <v>2467</v>
      </c>
      <c r="C64" s="131"/>
      <c r="D64" s="131"/>
      <c r="E64" s="131"/>
      <c r="F64" s="131"/>
      <c r="G64" s="131"/>
      <c r="H64" s="132">
        <f t="shared" si="6"/>
        <v>2.83</v>
      </c>
      <c r="J64" s="133">
        <v>3.64</v>
      </c>
    </row>
    <row r="65" spans="2:10" s="134" customFormat="1" ht="24.75" customHeight="1" x14ac:dyDescent="0.2">
      <c r="B65" s="118" t="s">
        <v>3775</v>
      </c>
      <c r="C65" s="118"/>
      <c r="D65" s="118"/>
      <c r="E65" s="118"/>
      <c r="F65" s="118"/>
      <c r="G65" s="118"/>
      <c r="H65" s="118" t="s">
        <v>2909</v>
      </c>
      <c r="J65" s="119" t="s">
        <v>2909</v>
      </c>
    </row>
    <row r="66" spans="2:10" x14ac:dyDescent="0.2">
      <c r="B66" s="120" t="s">
        <v>2503</v>
      </c>
      <c r="C66" s="120" t="s">
        <v>2514</v>
      </c>
      <c r="D66" s="120" t="s">
        <v>2513</v>
      </c>
      <c r="E66" s="120"/>
      <c r="F66" s="120" t="s">
        <v>2512</v>
      </c>
      <c r="G66" s="120" t="s">
        <v>2499</v>
      </c>
      <c r="H66" s="120" t="s">
        <v>2511</v>
      </c>
      <c r="J66" s="121" t="s">
        <v>2511</v>
      </c>
    </row>
    <row r="67" spans="2:10" x14ac:dyDescent="0.2">
      <c r="B67" s="122" t="s">
        <v>2687</v>
      </c>
      <c r="C67" s="122" t="s">
        <v>2686</v>
      </c>
      <c r="D67" s="123">
        <v>20.8</v>
      </c>
      <c r="E67" s="123"/>
      <c r="F67" s="124">
        <v>117.99</v>
      </c>
      <c r="G67" s="125">
        <v>2.9399999999999999E-2</v>
      </c>
      <c r="H67" s="126">
        <f t="shared" ref="H67:H72" si="7">TRUNC((J67*$J$7),2)</f>
        <v>0.47</v>
      </c>
      <c r="J67" s="127">
        <v>0.61</v>
      </c>
    </row>
    <row r="68" spans="2:10" x14ac:dyDescent="0.2">
      <c r="B68" s="122" t="s">
        <v>2510</v>
      </c>
      <c r="C68" s="122" t="s">
        <v>2509</v>
      </c>
      <c r="D68" s="123">
        <v>12.47</v>
      </c>
      <c r="E68" s="123"/>
      <c r="F68" s="124">
        <v>117.99</v>
      </c>
      <c r="G68" s="125">
        <v>0.29420000000000002</v>
      </c>
      <c r="H68" s="126">
        <f t="shared" si="7"/>
        <v>2.86</v>
      </c>
      <c r="J68" s="127">
        <v>3.67</v>
      </c>
    </row>
    <row r="69" spans="2:10" x14ac:dyDescent="0.2">
      <c r="B69" s="128" t="s">
        <v>2504</v>
      </c>
      <c r="C69" s="128"/>
      <c r="D69" s="128"/>
      <c r="E69" s="128"/>
      <c r="F69" s="128"/>
      <c r="G69" s="128"/>
      <c r="H69" s="129">
        <f t="shared" si="7"/>
        <v>3.33</v>
      </c>
      <c r="J69" s="130">
        <v>4.28</v>
      </c>
    </row>
    <row r="70" spans="2:10" x14ac:dyDescent="0.2">
      <c r="B70" s="131" t="s">
        <v>2469</v>
      </c>
      <c r="C70" s="131"/>
      <c r="D70" s="131"/>
      <c r="E70" s="131"/>
      <c r="F70" s="131"/>
      <c r="G70" s="131"/>
      <c r="H70" s="132">
        <f t="shared" si="7"/>
        <v>3.33</v>
      </c>
      <c r="J70" s="133">
        <v>4.28</v>
      </c>
    </row>
    <row r="71" spans="2:10" x14ac:dyDescent="0.2">
      <c r="B71" s="131" t="s">
        <v>2468</v>
      </c>
      <c r="C71" s="131"/>
      <c r="D71" s="131"/>
      <c r="E71" s="131"/>
      <c r="F71" s="131"/>
      <c r="G71" s="131"/>
      <c r="H71" s="132">
        <f t="shared" si="7"/>
        <v>0</v>
      </c>
      <c r="J71" s="133">
        <v>0</v>
      </c>
    </row>
    <row r="72" spans="2:10" x14ac:dyDescent="0.2">
      <c r="B72" s="131" t="s">
        <v>2467</v>
      </c>
      <c r="C72" s="131"/>
      <c r="D72" s="131"/>
      <c r="E72" s="131"/>
      <c r="F72" s="131"/>
      <c r="G72" s="131"/>
      <c r="H72" s="132">
        <f t="shared" si="7"/>
        <v>3.33</v>
      </c>
      <c r="J72" s="133">
        <v>4.28</v>
      </c>
    </row>
    <row r="73" spans="2:10" s="134" customFormat="1" ht="24.75" customHeight="1" x14ac:dyDescent="0.2">
      <c r="B73" s="118" t="s">
        <v>3774</v>
      </c>
      <c r="C73" s="118"/>
      <c r="D73" s="118"/>
      <c r="E73" s="118"/>
      <c r="F73" s="118"/>
      <c r="G73" s="118"/>
      <c r="H73" s="118" t="s">
        <v>2538</v>
      </c>
      <c r="J73" s="119" t="s">
        <v>2538</v>
      </c>
    </row>
    <row r="74" spans="2:10" x14ac:dyDescent="0.2">
      <c r="B74" s="120" t="s">
        <v>2503</v>
      </c>
      <c r="C74" s="120" t="s">
        <v>2514</v>
      </c>
      <c r="D74" s="120" t="s">
        <v>2513</v>
      </c>
      <c r="E74" s="120"/>
      <c r="F74" s="120" t="s">
        <v>2512</v>
      </c>
      <c r="G74" s="120" t="s">
        <v>2499</v>
      </c>
      <c r="H74" s="120" t="s">
        <v>2511</v>
      </c>
      <c r="J74" s="121" t="s">
        <v>2511</v>
      </c>
    </row>
    <row r="75" spans="2:10" x14ac:dyDescent="0.2">
      <c r="B75" s="122" t="s">
        <v>2510</v>
      </c>
      <c r="C75" s="122" t="s">
        <v>2509</v>
      </c>
      <c r="D75" s="123">
        <v>12.47</v>
      </c>
      <c r="E75" s="123"/>
      <c r="F75" s="124">
        <v>117.99</v>
      </c>
      <c r="G75" s="125">
        <v>0.4</v>
      </c>
      <c r="H75" s="126">
        <f t="shared" ref="H75:H80" si="8">TRUNC((J75*$J$7),2)</f>
        <v>3.89</v>
      </c>
      <c r="J75" s="127">
        <v>4.99</v>
      </c>
    </row>
    <row r="76" spans="2:10" x14ac:dyDescent="0.2">
      <c r="B76" s="122" t="s">
        <v>2506</v>
      </c>
      <c r="C76" s="122" t="s">
        <v>2505</v>
      </c>
      <c r="D76" s="123">
        <v>20.8</v>
      </c>
      <c r="E76" s="123"/>
      <c r="F76" s="124">
        <v>117.99</v>
      </c>
      <c r="G76" s="125">
        <v>0.04</v>
      </c>
      <c r="H76" s="126">
        <f t="shared" si="8"/>
        <v>0.64</v>
      </c>
      <c r="J76" s="127">
        <v>0.83</v>
      </c>
    </row>
    <row r="77" spans="2:10" x14ac:dyDescent="0.2">
      <c r="B77" s="128" t="s">
        <v>2504</v>
      </c>
      <c r="C77" s="128"/>
      <c r="D77" s="128"/>
      <c r="E77" s="128"/>
      <c r="F77" s="128"/>
      <c r="G77" s="128"/>
      <c r="H77" s="129">
        <f t="shared" si="8"/>
        <v>4.53</v>
      </c>
      <c r="J77" s="130">
        <v>5.82</v>
      </c>
    </row>
    <row r="78" spans="2:10" x14ac:dyDescent="0.2">
      <c r="B78" s="131" t="s">
        <v>2469</v>
      </c>
      <c r="C78" s="131"/>
      <c r="D78" s="131"/>
      <c r="E78" s="131"/>
      <c r="F78" s="131"/>
      <c r="G78" s="131"/>
      <c r="H78" s="132">
        <f t="shared" si="8"/>
        <v>4.53</v>
      </c>
      <c r="J78" s="133">
        <v>5.82</v>
      </c>
    </row>
    <row r="79" spans="2:10" x14ac:dyDescent="0.2">
      <c r="B79" s="131" t="s">
        <v>2468</v>
      </c>
      <c r="C79" s="131"/>
      <c r="D79" s="131"/>
      <c r="E79" s="131"/>
      <c r="F79" s="131"/>
      <c r="G79" s="131"/>
      <c r="H79" s="132">
        <f t="shared" si="8"/>
        <v>0</v>
      </c>
      <c r="J79" s="133">
        <v>0</v>
      </c>
    </row>
    <row r="80" spans="2:10" x14ac:dyDescent="0.2">
      <c r="B80" s="131" t="s">
        <v>2467</v>
      </c>
      <c r="C80" s="131"/>
      <c r="D80" s="131"/>
      <c r="E80" s="131"/>
      <c r="F80" s="131"/>
      <c r="G80" s="131"/>
      <c r="H80" s="132">
        <f t="shared" si="8"/>
        <v>4.53</v>
      </c>
      <c r="J80" s="133">
        <v>5.82</v>
      </c>
    </row>
    <row r="81" spans="2:10" s="134" customFormat="1" ht="24.75" customHeight="1" x14ac:dyDescent="0.2">
      <c r="B81" s="118" t="s">
        <v>3773</v>
      </c>
      <c r="C81" s="118"/>
      <c r="D81" s="118"/>
      <c r="E81" s="118"/>
      <c r="F81" s="118"/>
      <c r="G81" s="118"/>
      <c r="H81" s="118" t="s">
        <v>2522</v>
      </c>
      <c r="J81" s="119" t="s">
        <v>2522</v>
      </c>
    </row>
    <row r="82" spans="2:10" x14ac:dyDescent="0.2">
      <c r="B82" s="120" t="s">
        <v>2503</v>
      </c>
      <c r="C82" s="120" t="s">
        <v>2514</v>
      </c>
      <c r="D82" s="120" t="s">
        <v>2513</v>
      </c>
      <c r="E82" s="120"/>
      <c r="F82" s="120" t="s">
        <v>2512</v>
      </c>
      <c r="G82" s="120" t="s">
        <v>2499</v>
      </c>
      <c r="H82" s="120" t="s">
        <v>2511</v>
      </c>
      <c r="J82" s="121" t="s">
        <v>2511</v>
      </c>
    </row>
    <row r="83" spans="2:10" x14ac:dyDescent="0.2">
      <c r="B83" s="122" t="s">
        <v>2506</v>
      </c>
      <c r="C83" s="122" t="s">
        <v>2505</v>
      </c>
      <c r="D83" s="123">
        <v>20.8</v>
      </c>
      <c r="E83" s="123"/>
      <c r="F83" s="124">
        <v>117.99</v>
      </c>
      <c r="G83" s="125">
        <v>0.05</v>
      </c>
      <c r="H83" s="126">
        <f t="shared" ref="H83:H88" si="9">TRUNC((J83*$J$7),2)</f>
        <v>0.81</v>
      </c>
      <c r="J83" s="127">
        <v>1.04</v>
      </c>
    </row>
    <row r="84" spans="2:10" x14ac:dyDescent="0.2">
      <c r="B84" s="122" t="s">
        <v>2510</v>
      </c>
      <c r="C84" s="122" t="s">
        <v>2509</v>
      </c>
      <c r="D84" s="123">
        <v>12.47</v>
      </c>
      <c r="E84" s="123"/>
      <c r="F84" s="124">
        <v>117.99</v>
      </c>
      <c r="G84" s="125">
        <v>0.5</v>
      </c>
      <c r="H84" s="126">
        <f t="shared" si="9"/>
        <v>4.8600000000000003</v>
      </c>
      <c r="J84" s="127">
        <v>6.24</v>
      </c>
    </row>
    <row r="85" spans="2:10" x14ac:dyDescent="0.2">
      <c r="B85" s="128" t="s">
        <v>2504</v>
      </c>
      <c r="C85" s="128"/>
      <c r="D85" s="128"/>
      <c r="E85" s="128"/>
      <c r="F85" s="128"/>
      <c r="G85" s="128"/>
      <c r="H85" s="129">
        <f t="shared" si="9"/>
        <v>5.67</v>
      </c>
      <c r="J85" s="130">
        <v>7.28</v>
      </c>
    </row>
    <row r="86" spans="2:10" x14ac:dyDescent="0.2">
      <c r="B86" s="131" t="s">
        <v>2469</v>
      </c>
      <c r="C86" s="131"/>
      <c r="D86" s="131"/>
      <c r="E86" s="131"/>
      <c r="F86" s="131"/>
      <c r="G86" s="131"/>
      <c r="H86" s="132">
        <f t="shared" si="9"/>
        <v>5.67</v>
      </c>
      <c r="J86" s="133">
        <v>7.28</v>
      </c>
    </row>
    <row r="87" spans="2:10" x14ac:dyDescent="0.2">
      <c r="B87" s="131" t="s">
        <v>2468</v>
      </c>
      <c r="C87" s="131"/>
      <c r="D87" s="131"/>
      <c r="E87" s="131"/>
      <c r="F87" s="131"/>
      <c r="G87" s="131"/>
      <c r="H87" s="132">
        <f t="shared" si="9"/>
        <v>0</v>
      </c>
      <c r="J87" s="133">
        <v>0</v>
      </c>
    </row>
    <row r="88" spans="2:10" x14ac:dyDescent="0.2">
      <c r="B88" s="131" t="s">
        <v>2467</v>
      </c>
      <c r="C88" s="131"/>
      <c r="D88" s="131"/>
      <c r="E88" s="131"/>
      <c r="F88" s="131"/>
      <c r="G88" s="131"/>
      <c r="H88" s="132">
        <f t="shared" si="9"/>
        <v>5.67</v>
      </c>
      <c r="J88" s="133">
        <v>7.28</v>
      </c>
    </row>
    <row r="89" spans="2:10" s="134" customFormat="1" ht="24.75" customHeight="1" x14ac:dyDescent="0.2">
      <c r="B89" s="118" t="s">
        <v>3772</v>
      </c>
      <c r="C89" s="118"/>
      <c r="D89" s="118"/>
      <c r="E89" s="118"/>
      <c r="F89" s="118"/>
      <c r="G89" s="118"/>
      <c r="H89" s="118" t="s">
        <v>2522</v>
      </c>
      <c r="J89" s="119" t="s">
        <v>2522</v>
      </c>
    </row>
    <row r="90" spans="2:10" x14ac:dyDescent="0.2">
      <c r="B90" s="120" t="s">
        <v>2503</v>
      </c>
      <c r="C90" s="120" t="s">
        <v>2514</v>
      </c>
      <c r="D90" s="120" t="s">
        <v>2513</v>
      </c>
      <c r="E90" s="120"/>
      <c r="F90" s="120" t="s">
        <v>2512</v>
      </c>
      <c r="G90" s="120" t="s">
        <v>2499</v>
      </c>
      <c r="H90" s="120" t="s">
        <v>2511</v>
      </c>
      <c r="J90" s="121" t="s">
        <v>2511</v>
      </c>
    </row>
    <row r="91" spans="2:10" x14ac:dyDescent="0.2">
      <c r="B91" s="122" t="s">
        <v>2510</v>
      </c>
      <c r="C91" s="122" t="s">
        <v>2509</v>
      </c>
      <c r="D91" s="123">
        <v>12.47</v>
      </c>
      <c r="E91" s="123"/>
      <c r="F91" s="124">
        <v>117.99</v>
      </c>
      <c r="G91" s="125">
        <v>0.42</v>
      </c>
      <c r="H91" s="126">
        <f t="shared" ref="H91:H96" si="10">TRUNC((J91*$J$7),2)</f>
        <v>4.08</v>
      </c>
      <c r="J91" s="127">
        <v>5.24</v>
      </c>
    </row>
    <row r="92" spans="2:10" x14ac:dyDescent="0.2">
      <c r="B92" s="122" t="s">
        <v>2506</v>
      </c>
      <c r="C92" s="122" t="s">
        <v>2505</v>
      </c>
      <c r="D92" s="123">
        <v>20.8</v>
      </c>
      <c r="E92" s="123"/>
      <c r="F92" s="124">
        <v>117.99</v>
      </c>
      <c r="G92" s="125">
        <v>4.2000000000000003E-2</v>
      </c>
      <c r="H92" s="126">
        <f t="shared" si="10"/>
        <v>0.67</v>
      </c>
      <c r="J92" s="127">
        <v>0.87</v>
      </c>
    </row>
    <row r="93" spans="2:10" x14ac:dyDescent="0.2">
      <c r="B93" s="128" t="s">
        <v>2504</v>
      </c>
      <c r="C93" s="128"/>
      <c r="D93" s="128"/>
      <c r="E93" s="128"/>
      <c r="F93" s="128"/>
      <c r="G93" s="128"/>
      <c r="H93" s="129">
        <f t="shared" si="10"/>
        <v>4.76</v>
      </c>
      <c r="J93" s="130">
        <v>6.11</v>
      </c>
    </row>
    <row r="94" spans="2:10" x14ac:dyDescent="0.2">
      <c r="B94" s="131" t="s">
        <v>2469</v>
      </c>
      <c r="C94" s="131"/>
      <c r="D94" s="131"/>
      <c r="E94" s="131"/>
      <c r="F94" s="131"/>
      <c r="G94" s="131"/>
      <c r="H94" s="132">
        <f t="shared" si="10"/>
        <v>4.76</v>
      </c>
      <c r="J94" s="133">
        <v>6.11</v>
      </c>
    </row>
    <row r="95" spans="2:10" x14ac:dyDescent="0.2">
      <c r="B95" s="131" t="s">
        <v>2468</v>
      </c>
      <c r="C95" s="131"/>
      <c r="D95" s="131"/>
      <c r="E95" s="131"/>
      <c r="F95" s="131"/>
      <c r="G95" s="131"/>
      <c r="H95" s="132">
        <f t="shared" si="10"/>
        <v>0</v>
      </c>
      <c r="J95" s="133">
        <v>0</v>
      </c>
    </row>
    <row r="96" spans="2:10" x14ac:dyDescent="0.2">
      <c r="B96" s="131" t="s">
        <v>2467</v>
      </c>
      <c r="C96" s="131"/>
      <c r="D96" s="131"/>
      <c r="E96" s="131"/>
      <c r="F96" s="131"/>
      <c r="G96" s="131"/>
      <c r="H96" s="132">
        <f t="shared" si="10"/>
        <v>4.76</v>
      </c>
      <c r="J96" s="133">
        <v>6.11</v>
      </c>
    </row>
    <row r="97" spans="2:10" s="134" customFormat="1" ht="24.75" customHeight="1" x14ac:dyDescent="0.2">
      <c r="B97" s="118" t="s">
        <v>3771</v>
      </c>
      <c r="C97" s="118"/>
      <c r="D97" s="118"/>
      <c r="E97" s="118"/>
      <c r="F97" s="118"/>
      <c r="G97" s="118"/>
      <c r="H97" s="118" t="s">
        <v>2522</v>
      </c>
      <c r="J97" s="119" t="s">
        <v>2522</v>
      </c>
    </row>
    <row r="98" spans="2:10" ht="21" x14ac:dyDescent="0.2">
      <c r="B98" s="120" t="s">
        <v>2503</v>
      </c>
      <c r="C98" s="120" t="s">
        <v>2502</v>
      </c>
      <c r="D98" s="120"/>
      <c r="E98" s="146" t="s">
        <v>2501</v>
      </c>
      <c r="F98" s="120" t="s">
        <v>2500</v>
      </c>
      <c r="G98" s="120" t="s">
        <v>2499</v>
      </c>
      <c r="H98" s="120" t="s">
        <v>2498</v>
      </c>
      <c r="J98" s="121" t="s">
        <v>2498</v>
      </c>
    </row>
    <row r="99" spans="2:10" ht="33.75" x14ac:dyDescent="0.2">
      <c r="B99" s="122" t="s">
        <v>3770</v>
      </c>
      <c r="C99" s="122" t="s">
        <v>3769</v>
      </c>
      <c r="D99" s="122"/>
      <c r="E99" s="147" t="s">
        <v>2519</v>
      </c>
      <c r="F99" s="126">
        <v>7.25</v>
      </c>
      <c r="G99" s="125">
        <v>1</v>
      </c>
      <c r="H99" s="126">
        <f>TRUNC((J99*$J$7),2)</f>
        <v>5.65</v>
      </c>
      <c r="J99" s="127">
        <v>7.25</v>
      </c>
    </row>
    <row r="100" spans="2:10" x14ac:dyDescent="0.2">
      <c r="B100" s="128" t="s">
        <v>2470</v>
      </c>
      <c r="C100" s="128"/>
      <c r="D100" s="128"/>
      <c r="E100" s="128"/>
      <c r="F100" s="128"/>
      <c r="G100" s="128"/>
      <c r="H100" s="129">
        <f>TRUNC((J100*$J$7),2)</f>
        <v>5.65</v>
      </c>
      <c r="J100" s="130">
        <v>7.25</v>
      </c>
    </row>
    <row r="101" spans="2:10" x14ac:dyDescent="0.2">
      <c r="B101" s="131" t="s">
        <v>2469</v>
      </c>
      <c r="C101" s="131"/>
      <c r="D101" s="131"/>
      <c r="E101" s="131"/>
      <c r="F101" s="131"/>
      <c r="G101" s="131"/>
      <c r="H101" s="132">
        <f>TRUNC((J101*$J$7),2)</f>
        <v>5.65</v>
      </c>
      <c r="J101" s="133">
        <v>7.25</v>
      </c>
    </row>
    <row r="102" spans="2:10" x14ac:dyDescent="0.2">
      <c r="B102" s="131" t="s">
        <v>2468</v>
      </c>
      <c r="C102" s="131"/>
      <c r="D102" s="131"/>
      <c r="E102" s="131"/>
      <c r="F102" s="131"/>
      <c r="G102" s="131"/>
      <c r="H102" s="132">
        <f>TRUNC((J102*$J$7),2)</f>
        <v>0</v>
      </c>
      <c r="J102" s="133">
        <v>0</v>
      </c>
    </row>
    <row r="103" spans="2:10" x14ac:dyDescent="0.2">
      <c r="B103" s="131" t="s">
        <v>2467</v>
      </c>
      <c r="C103" s="131"/>
      <c r="D103" s="131"/>
      <c r="E103" s="131"/>
      <c r="F103" s="131"/>
      <c r="G103" s="131"/>
      <c r="H103" s="132">
        <f>TRUNC((J103*$J$7),2)</f>
        <v>5.65</v>
      </c>
      <c r="J103" s="133">
        <v>7.25</v>
      </c>
    </row>
    <row r="104" spans="2:10" s="134" customFormat="1" ht="24.75" customHeight="1" x14ac:dyDescent="0.2">
      <c r="B104" s="118" t="s">
        <v>3768</v>
      </c>
      <c r="C104" s="118"/>
      <c r="D104" s="118"/>
      <c r="E104" s="118"/>
      <c r="F104" s="118"/>
      <c r="G104" s="118"/>
      <c r="H104" s="118" t="s">
        <v>2522</v>
      </c>
      <c r="J104" s="119" t="s">
        <v>2522</v>
      </c>
    </row>
    <row r="105" spans="2:10" x14ac:dyDescent="0.2">
      <c r="B105" s="120" t="s">
        <v>2503</v>
      </c>
      <c r="C105" s="120" t="s">
        <v>2514</v>
      </c>
      <c r="D105" s="120" t="s">
        <v>2513</v>
      </c>
      <c r="E105" s="120"/>
      <c r="F105" s="120" t="s">
        <v>2512</v>
      </c>
      <c r="G105" s="120" t="s">
        <v>2499</v>
      </c>
      <c r="H105" s="120" t="s">
        <v>2511</v>
      </c>
      <c r="J105" s="121" t="s">
        <v>2511</v>
      </c>
    </row>
    <row r="106" spans="2:10" x14ac:dyDescent="0.2">
      <c r="B106" s="122" t="s">
        <v>2510</v>
      </c>
      <c r="C106" s="122" t="s">
        <v>2509</v>
      </c>
      <c r="D106" s="123">
        <v>12.47</v>
      </c>
      <c r="E106" s="123"/>
      <c r="F106" s="124">
        <v>117.99</v>
      </c>
      <c r="G106" s="125">
        <v>0.1308</v>
      </c>
      <c r="H106" s="126">
        <f>TRUNC((J106*$J$7),2)</f>
        <v>1.27</v>
      </c>
      <c r="J106" s="127">
        <v>1.63</v>
      </c>
    </row>
    <row r="107" spans="2:10" x14ac:dyDescent="0.2">
      <c r="B107" s="128" t="s">
        <v>2504</v>
      </c>
      <c r="C107" s="128"/>
      <c r="D107" s="128"/>
      <c r="E107" s="128"/>
      <c r="F107" s="128"/>
      <c r="G107" s="128"/>
      <c r="H107" s="129">
        <f>TRUNC((J107*$J$7),2)</f>
        <v>1.27</v>
      </c>
      <c r="J107" s="130">
        <v>1.63</v>
      </c>
    </row>
    <row r="108" spans="2:10" x14ac:dyDescent="0.2">
      <c r="B108" s="131" t="s">
        <v>2469</v>
      </c>
      <c r="C108" s="131"/>
      <c r="D108" s="131"/>
      <c r="E108" s="131"/>
      <c r="F108" s="131"/>
      <c r="G108" s="131"/>
      <c r="H108" s="132">
        <f>TRUNC((J108*$J$7),2)</f>
        <v>1.27</v>
      </c>
      <c r="J108" s="133">
        <v>1.63</v>
      </c>
    </row>
    <row r="109" spans="2:10" x14ac:dyDescent="0.2">
      <c r="B109" s="131" t="s">
        <v>2468</v>
      </c>
      <c r="C109" s="131"/>
      <c r="D109" s="131"/>
      <c r="E109" s="131"/>
      <c r="F109" s="131"/>
      <c r="G109" s="131"/>
      <c r="H109" s="132">
        <f>TRUNC((J109*$J$7),2)</f>
        <v>0</v>
      </c>
      <c r="J109" s="133">
        <v>0</v>
      </c>
    </row>
    <row r="110" spans="2:10" x14ac:dyDescent="0.2">
      <c r="B110" s="131" t="s">
        <v>2467</v>
      </c>
      <c r="C110" s="131"/>
      <c r="D110" s="131"/>
      <c r="E110" s="131"/>
      <c r="F110" s="131"/>
      <c r="G110" s="131"/>
      <c r="H110" s="132">
        <f>TRUNC((J110*$J$7),2)</f>
        <v>1.27</v>
      </c>
      <c r="J110" s="133">
        <v>1.63</v>
      </c>
    </row>
    <row r="111" spans="2:10" s="134" customFormat="1" ht="24.75" customHeight="1" x14ac:dyDescent="0.2">
      <c r="B111" s="118" t="s">
        <v>3767</v>
      </c>
      <c r="C111" s="118"/>
      <c r="D111" s="118"/>
      <c r="E111" s="118"/>
      <c r="F111" s="118"/>
      <c r="G111" s="118"/>
      <c r="H111" s="118" t="s">
        <v>2522</v>
      </c>
      <c r="J111" s="119" t="s">
        <v>2522</v>
      </c>
    </row>
    <row r="112" spans="2:10" x14ac:dyDescent="0.2">
      <c r="B112" s="120" t="s">
        <v>2503</v>
      </c>
      <c r="C112" s="120" t="s">
        <v>2514</v>
      </c>
      <c r="D112" s="120" t="s">
        <v>2513</v>
      </c>
      <c r="E112" s="120"/>
      <c r="F112" s="120" t="s">
        <v>2512</v>
      </c>
      <c r="G112" s="120" t="s">
        <v>2499</v>
      </c>
      <c r="H112" s="120" t="s">
        <v>2511</v>
      </c>
      <c r="J112" s="121" t="s">
        <v>2511</v>
      </c>
    </row>
    <row r="113" spans="2:10" x14ac:dyDescent="0.2">
      <c r="B113" s="122" t="s">
        <v>2510</v>
      </c>
      <c r="C113" s="122" t="s">
        <v>2509</v>
      </c>
      <c r="D113" s="123">
        <v>12.47</v>
      </c>
      <c r="E113" s="123"/>
      <c r="F113" s="124">
        <v>117.99</v>
      </c>
      <c r="G113" s="125">
        <v>0.1114</v>
      </c>
      <c r="H113" s="126">
        <f t="shared" ref="H113:H124" si="11">TRUNC((J113*$J$7),2)</f>
        <v>1.08</v>
      </c>
      <c r="J113" s="127">
        <v>1.39</v>
      </c>
    </row>
    <row r="114" spans="2:10" x14ac:dyDescent="0.2">
      <c r="B114" s="122" t="s">
        <v>2571</v>
      </c>
      <c r="C114" s="122" t="s">
        <v>2570</v>
      </c>
      <c r="D114" s="123">
        <v>20.8</v>
      </c>
      <c r="E114" s="123"/>
      <c r="F114" s="124">
        <v>117.99</v>
      </c>
      <c r="G114" s="125">
        <v>0.56389999999999996</v>
      </c>
      <c r="H114" s="123">
        <f t="shared" si="11"/>
        <v>9.14</v>
      </c>
      <c r="J114" s="141">
        <v>11.73</v>
      </c>
    </row>
    <row r="115" spans="2:10" x14ac:dyDescent="0.2">
      <c r="B115" s="122" t="s">
        <v>2506</v>
      </c>
      <c r="C115" s="122" t="s">
        <v>2505</v>
      </c>
      <c r="D115" s="123">
        <v>20.8</v>
      </c>
      <c r="E115" s="123"/>
      <c r="F115" s="124">
        <v>117.99</v>
      </c>
      <c r="G115" s="125">
        <v>7.6799999999999993E-2</v>
      </c>
      <c r="H115" s="126">
        <f t="shared" si="11"/>
        <v>1.24</v>
      </c>
      <c r="J115" s="127">
        <v>1.6</v>
      </c>
    </row>
    <row r="116" spans="2:10" x14ac:dyDescent="0.2">
      <c r="B116" s="122" t="s">
        <v>2508</v>
      </c>
      <c r="C116" s="122" t="s">
        <v>2507</v>
      </c>
      <c r="D116" s="123">
        <v>14.98</v>
      </c>
      <c r="E116" s="123"/>
      <c r="F116" s="124">
        <v>117.99</v>
      </c>
      <c r="G116" s="125">
        <v>3.2300000000000002E-2</v>
      </c>
      <c r="H116" s="126">
        <f t="shared" si="11"/>
        <v>0.37</v>
      </c>
      <c r="J116" s="127">
        <v>0.48</v>
      </c>
    </row>
    <row r="117" spans="2:10" x14ac:dyDescent="0.2">
      <c r="B117" s="122" t="s">
        <v>2573</v>
      </c>
      <c r="C117" s="122" t="s">
        <v>2572</v>
      </c>
      <c r="D117" s="123">
        <v>21.1</v>
      </c>
      <c r="E117" s="123"/>
      <c r="F117" s="124">
        <v>117.99</v>
      </c>
      <c r="G117" s="125">
        <v>0.2863</v>
      </c>
      <c r="H117" s="126">
        <f t="shared" si="11"/>
        <v>4.71</v>
      </c>
      <c r="J117" s="127">
        <v>6.04</v>
      </c>
    </row>
    <row r="118" spans="2:10" x14ac:dyDescent="0.2">
      <c r="B118" s="122" t="s">
        <v>2687</v>
      </c>
      <c r="C118" s="122" t="s">
        <v>2686</v>
      </c>
      <c r="D118" s="123">
        <v>20.8</v>
      </c>
      <c r="E118" s="123"/>
      <c r="F118" s="124">
        <v>117.99</v>
      </c>
      <c r="G118" s="125">
        <v>0.16969999999999999</v>
      </c>
      <c r="H118" s="126">
        <f t="shared" si="11"/>
        <v>2.75</v>
      </c>
      <c r="J118" s="127">
        <v>3.53</v>
      </c>
    </row>
    <row r="119" spans="2:10" x14ac:dyDescent="0.2">
      <c r="B119" s="122" t="s">
        <v>2567</v>
      </c>
      <c r="C119" s="122" t="s">
        <v>2566</v>
      </c>
      <c r="D119" s="123">
        <v>14.54</v>
      </c>
      <c r="E119" s="123"/>
      <c r="F119" s="124">
        <v>117.99</v>
      </c>
      <c r="G119" s="125">
        <v>1.3633</v>
      </c>
      <c r="H119" s="123">
        <f t="shared" si="11"/>
        <v>15.45</v>
      </c>
      <c r="J119" s="141">
        <v>19.82</v>
      </c>
    </row>
    <row r="120" spans="2:10" x14ac:dyDescent="0.2">
      <c r="B120" s="122" t="s">
        <v>3766</v>
      </c>
      <c r="C120" s="122" t="s">
        <v>3765</v>
      </c>
      <c r="D120" s="123">
        <v>20.8</v>
      </c>
      <c r="E120" s="123"/>
      <c r="F120" s="124">
        <v>117.99</v>
      </c>
      <c r="G120" s="125">
        <v>1.6000000000000001E-3</v>
      </c>
      <c r="H120" s="126">
        <f t="shared" si="11"/>
        <v>0.02</v>
      </c>
      <c r="J120" s="127">
        <v>0.03</v>
      </c>
    </row>
    <row r="121" spans="2:10" x14ac:dyDescent="0.2">
      <c r="B121" s="122" t="s">
        <v>2565</v>
      </c>
      <c r="C121" s="122" t="s">
        <v>2564</v>
      </c>
      <c r="D121" s="123">
        <v>20.8</v>
      </c>
      <c r="E121" s="123"/>
      <c r="F121" s="124">
        <v>117.99</v>
      </c>
      <c r="G121" s="125">
        <v>0.77839999999999998</v>
      </c>
      <c r="H121" s="123">
        <f t="shared" si="11"/>
        <v>12.62</v>
      </c>
      <c r="J121" s="141">
        <v>16.190000000000001</v>
      </c>
    </row>
    <row r="122" spans="2:10" x14ac:dyDescent="0.2">
      <c r="B122" s="122" t="s">
        <v>2873</v>
      </c>
      <c r="C122" s="122" t="s">
        <v>2872</v>
      </c>
      <c r="D122" s="123">
        <v>19.66</v>
      </c>
      <c r="E122" s="123"/>
      <c r="F122" s="124">
        <v>117.99</v>
      </c>
      <c r="G122" s="125">
        <v>2.0000000000000001E-4</v>
      </c>
      <c r="H122" s="126">
        <f t="shared" si="11"/>
        <v>0</v>
      </c>
      <c r="J122" s="127">
        <v>0</v>
      </c>
    </row>
    <row r="123" spans="2:10" x14ac:dyDescent="0.2">
      <c r="B123" s="122" t="s">
        <v>3141</v>
      </c>
      <c r="C123" s="122" t="s">
        <v>3140</v>
      </c>
      <c r="D123" s="123">
        <v>20.8</v>
      </c>
      <c r="E123" s="123"/>
      <c r="F123" s="124">
        <v>117.99</v>
      </c>
      <c r="G123" s="125">
        <v>8.8200000000000001E-2</v>
      </c>
      <c r="H123" s="126">
        <f t="shared" si="11"/>
        <v>1.42</v>
      </c>
      <c r="J123" s="127">
        <v>1.83</v>
      </c>
    </row>
    <row r="124" spans="2:10" x14ac:dyDescent="0.2">
      <c r="B124" s="128" t="s">
        <v>2504</v>
      </c>
      <c r="C124" s="128"/>
      <c r="D124" s="128"/>
      <c r="E124" s="128"/>
      <c r="F124" s="128"/>
      <c r="G124" s="128"/>
      <c r="H124" s="142">
        <f t="shared" si="11"/>
        <v>48.85</v>
      </c>
      <c r="J124" s="143">
        <v>62.64</v>
      </c>
    </row>
    <row r="125" spans="2:10" ht="21" x14ac:dyDescent="0.2">
      <c r="B125" s="120" t="s">
        <v>2503</v>
      </c>
      <c r="C125" s="120" t="s">
        <v>2502</v>
      </c>
      <c r="D125" s="120"/>
      <c r="E125" s="146" t="s">
        <v>2501</v>
      </c>
      <c r="F125" s="120" t="s">
        <v>2500</v>
      </c>
      <c r="G125" s="120" t="s">
        <v>2499</v>
      </c>
      <c r="H125" s="120" t="s">
        <v>2498</v>
      </c>
      <c r="J125" s="121" t="s">
        <v>2498</v>
      </c>
    </row>
    <row r="126" spans="2:10" ht="22.5" x14ac:dyDescent="0.2">
      <c r="B126" s="122" t="s">
        <v>2950</v>
      </c>
      <c r="C126" s="122" t="s">
        <v>554</v>
      </c>
      <c r="D126" s="122"/>
      <c r="E126" s="147" t="s">
        <v>2535</v>
      </c>
      <c r="F126" s="126">
        <v>6.42</v>
      </c>
      <c r="G126" s="125">
        <v>5.0299999999999997E-2</v>
      </c>
      <c r="H126" s="126">
        <f t="shared" ref="H126:H157" si="12">TRUNC((J126*$J$7),2)</f>
        <v>0.24</v>
      </c>
      <c r="J126" s="127">
        <v>0.32</v>
      </c>
    </row>
    <row r="127" spans="2:10" ht="22.5" x14ac:dyDescent="0.2">
      <c r="B127" s="122" t="s">
        <v>3764</v>
      </c>
      <c r="C127" s="122" t="s">
        <v>3763</v>
      </c>
      <c r="D127" s="122"/>
      <c r="E127" s="147" t="s">
        <v>2535</v>
      </c>
      <c r="F127" s="123">
        <v>15.41</v>
      </c>
      <c r="G127" s="125">
        <v>4.0300000000000002E-2</v>
      </c>
      <c r="H127" s="126">
        <f t="shared" si="12"/>
        <v>0.48</v>
      </c>
      <c r="J127" s="127">
        <v>0.62</v>
      </c>
    </row>
    <row r="128" spans="2:10" ht="22.5" x14ac:dyDescent="0.2">
      <c r="B128" s="122" t="s">
        <v>3762</v>
      </c>
      <c r="C128" s="122" t="s">
        <v>3761</v>
      </c>
      <c r="D128" s="122"/>
      <c r="E128" s="147" t="s">
        <v>2535</v>
      </c>
      <c r="F128" s="126">
        <v>9.9</v>
      </c>
      <c r="G128" s="125">
        <v>7.0400000000000004E-2</v>
      </c>
      <c r="H128" s="126">
        <f t="shared" si="12"/>
        <v>0.54</v>
      </c>
      <c r="J128" s="127">
        <v>0.7</v>
      </c>
    </row>
    <row r="129" spans="2:10" ht="22.5" x14ac:dyDescent="0.2">
      <c r="B129" s="122" t="s">
        <v>3760</v>
      </c>
      <c r="C129" s="122" t="s">
        <v>3759</v>
      </c>
      <c r="D129" s="122"/>
      <c r="E129" s="147" t="s">
        <v>2471</v>
      </c>
      <c r="F129" s="126">
        <v>1.19</v>
      </c>
      <c r="G129" s="125">
        <v>3.0300000000000001E-2</v>
      </c>
      <c r="H129" s="126">
        <f t="shared" si="12"/>
        <v>0.03</v>
      </c>
      <c r="J129" s="127">
        <v>0.04</v>
      </c>
    </row>
    <row r="130" spans="2:10" x14ac:dyDescent="0.2">
      <c r="B130" s="122" t="s">
        <v>2532</v>
      </c>
      <c r="C130" s="122" t="s">
        <v>2531</v>
      </c>
      <c r="D130" s="122"/>
      <c r="E130" s="147" t="s">
        <v>2476</v>
      </c>
      <c r="F130" s="124">
        <v>140.88</v>
      </c>
      <c r="G130" s="125">
        <v>2.29E-2</v>
      </c>
      <c r="H130" s="126">
        <f t="shared" si="12"/>
        <v>2.5099999999999998</v>
      </c>
      <c r="J130" s="127">
        <v>3.23</v>
      </c>
    </row>
    <row r="131" spans="2:10" x14ac:dyDescent="0.2">
      <c r="B131" s="122" t="s">
        <v>2534</v>
      </c>
      <c r="C131" s="122" t="s">
        <v>2533</v>
      </c>
      <c r="D131" s="122"/>
      <c r="E131" s="147" t="s">
        <v>2476</v>
      </c>
      <c r="F131" s="124">
        <v>143.29</v>
      </c>
      <c r="G131" s="125">
        <v>1.5299999999999999E-2</v>
      </c>
      <c r="H131" s="126">
        <f t="shared" si="12"/>
        <v>1.7</v>
      </c>
      <c r="J131" s="127">
        <v>2.19</v>
      </c>
    </row>
    <row r="132" spans="2:10" ht="22.5" x14ac:dyDescent="0.2">
      <c r="B132" s="122" t="s">
        <v>3137</v>
      </c>
      <c r="C132" s="122" t="s">
        <v>3136</v>
      </c>
      <c r="D132" s="122"/>
      <c r="E132" s="147" t="s">
        <v>2471</v>
      </c>
      <c r="F132" s="123">
        <v>24.14</v>
      </c>
      <c r="G132" s="125">
        <v>7.6E-3</v>
      </c>
      <c r="H132" s="126">
        <f t="shared" si="12"/>
        <v>0.14000000000000001</v>
      </c>
      <c r="J132" s="127">
        <v>0.18</v>
      </c>
    </row>
    <row r="133" spans="2:10" ht="22.5" x14ac:dyDescent="0.2">
      <c r="B133" s="122" t="s">
        <v>3489</v>
      </c>
      <c r="C133" s="122" t="s">
        <v>3488</v>
      </c>
      <c r="D133" s="122"/>
      <c r="E133" s="147" t="s">
        <v>2471</v>
      </c>
      <c r="F133" s="126">
        <v>1.57</v>
      </c>
      <c r="G133" s="125">
        <v>0.26040000000000002</v>
      </c>
      <c r="H133" s="126">
        <f t="shared" si="12"/>
        <v>0.31</v>
      </c>
      <c r="J133" s="127">
        <v>0.41</v>
      </c>
    </row>
    <row r="134" spans="2:10" ht="33.75" x14ac:dyDescent="0.2">
      <c r="B134" s="122" t="s">
        <v>3758</v>
      </c>
      <c r="C134" s="122" t="s">
        <v>3757</v>
      </c>
      <c r="D134" s="122"/>
      <c r="E134" s="147" t="s">
        <v>2471</v>
      </c>
      <c r="F134" s="148">
        <v>1090</v>
      </c>
      <c r="G134" s="125">
        <v>1.1000000000000001E-3</v>
      </c>
      <c r="H134" s="126">
        <f t="shared" si="12"/>
        <v>0.93</v>
      </c>
      <c r="J134" s="127">
        <v>1.2</v>
      </c>
    </row>
    <row r="135" spans="2:10" x14ac:dyDescent="0.2">
      <c r="B135" s="122" t="s">
        <v>3618</v>
      </c>
      <c r="C135" s="122" t="s">
        <v>3617</v>
      </c>
      <c r="D135" s="122"/>
      <c r="E135" s="147" t="s">
        <v>2471</v>
      </c>
      <c r="F135" s="126">
        <v>0.2</v>
      </c>
      <c r="G135" s="125">
        <v>6.0400000000000002E-2</v>
      </c>
      <c r="H135" s="126">
        <f t="shared" si="12"/>
        <v>0</v>
      </c>
      <c r="J135" s="127">
        <v>0.01</v>
      </c>
    </row>
    <row r="136" spans="2:10" ht="33.75" x14ac:dyDescent="0.2">
      <c r="B136" s="122" t="s">
        <v>3756</v>
      </c>
      <c r="C136" s="122" t="s">
        <v>3755</v>
      </c>
      <c r="D136" s="122"/>
      <c r="E136" s="147" t="s">
        <v>2471</v>
      </c>
      <c r="F136" s="123">
        <v>21.85</v>
      </c>
      <c r="G136" s="125">
        <v>1.8100000000000002E-2</v>
      </c>
      <c r="H136" s="126">
        <f t="shared" si="12"/>
        <v>0.31</v>
      </c>
      <c r="J136" s="127">
        <v>0.4</v>
      </c>
    </row>
    <row r="137" spans="2:10" ht="22.5" x14ac:dyDescent="0.2">
      <c r="B137" s="122" t="s">
        <v>3754</v>
      </c>
      <c r="C137" s="122" t="s">
        <v>3753</v>
      </c>
      <c r="D137" s="122"/>
      <c r="E137" s="147" t="s">
        <v>2471</v>
      </c>
      <c r="F137" s="126">
        <v>9.2799999999999994</v>
      </c>
      <c r="G137" s="125">
        <v>3.8E-3</v>
      </c>
      <c r="H137" s="126">
        <f t="shared" si="12"/>
        <v>0.03</v>
      </c>
      <c r="J137" s="127">
        <v>0.04</v>
      </c>
    </row>
    <row r="138" spans="2:10" ht="22.5" x14ac:dyDescent="0.2">
      <c r="B138" s="122" t="s">
        <v>3100</v>
      </c>
      <c r="C138" s="122" t="s">
        <v>3099</v>
      </c>
      <c r="D138" s="122"/>
      <c r="E138" s="147" t="s">
        <v>2471</v>
      </c>
      <c r="F138" s="126">
        <v>2.21</v>
      </c>
      <c r="G138" s="125">
        <v>1.21E-2</v>
      </c>
      <c r="H138" s="126">
        <f t="shared" si="12"/>
        <v>0.02</v>
      </c>
      <c r="J138" s="127">
        <v>0.03</v>
      </c>
    </row>
    <row r="139" spans="2:10" x14ac:dyDescent="0.2">
      <c r="B139" s="122" t="s">
        <v>3752</v>
      </c>
      <c r="C139" s="122" t="s">
        <v>3751</v>
      </c>
      <c r="D139" s="122"/>
      <c r="E139" s="147" t="s">
        <v>2471</v>
      </c>
      <c r="F139" s="126">
        <v>8.6300000000000008</v>
      </c>
      <c r="G139" s="125">
        <v>5.0299999999999997E-2</v>
      </c>
      <c r="H139" s="126">
        <f t="shared" si="12"/>
        <v>0.33</v>
      </c>
      <c r="J139" s="127">
        <v>0.43</v>
      </c>
    </row>
    <row r="140" spans="2:10" ht="33.75" x14ac:dyDescent="0.2">
      <c r="B140" s="122" t="s">
        <v>3346</v>
      </c>
      <c r="C140" s="122" t="s">
        <v>3345</v>
      </c>
      <c r="D140" s="122"/>
      <c r="E140" s="147" t="s">
        <v>2535</v>
      </c>
      <c r="F140" s="126">
        <v>2.4</v>
      </c>
      <c r="G140" s="125">
        <v>0.57479999999999998</v>
      </c>
      <c r="H140" s="126">
        <f t="shared" si="12"/>
        <v>1.07</v>
      </c>
      <c r="J140" s="127">
        <v>1.38</v>
      </c>
    </row>
    <row r="141" spans="2:10" x14ac:dyDescent="0.2">
      <c r="B141" s="122" t="s">
        <v>2493</v>
      </c>
      <c r="C141" s="122" t="s">
        <v>2492</v>
      </c>
      <c r="D141" s="122"/>
      <c r="E141" s="147" t="s">
        <v>2481</v>
      </c>
      <c r="F141" s="126">
        <v>0.65</v>
      </c>
      <c r="G141" s="135">
        <v>15.326000000000001</v>
      </c>
      <c r="H141" s="126">
        <f t="shared" si="12"/>
        <v>7.76</v>
      </c>
      <c r="J141" s="127">
        <v>9.9600000000000009</v>
      </c>
    </row>
    <row r="142" spans="2:10" ht="22.5" x14ac:dyDescent="0.2">
      <c r="B142" s="122" t="s">
        <v>3139</v>
      </c>
      <c r="C142" s="122" t="s">
        <v>3138</v>
      </c>
      <c r="D142" s="122"/>
      <c r="E142" s="147" t="s">
        <v>2471</v>
      </c>
      <c r="F142" s="123">
        <v>62.14</v>
      </c>
      <c r="G142" s="125">
        <v>7.6E-3</v>
      </c>
      <c r="H142" s="126">
        <f t="shared" si="12"/>
        <v>0.36</v>
      </c>
      <c r="J142" s="127">
        <v>0.47</v>
      </c>
    </row>
    <row r="143" spans="2:10" x14ac:dyDescent="0.2">
      <c r="B143" s="122" t="s">
        <v>2799</v>
      </c>
      <c r="C143" s="122" t="s">
        <v>2798</v>
      </c>
      <c r="D143" s="122"/>
      <c r="E143" s="147" t="s">
        <v>2481</v>
      </c>
      <c r="F143" s="123">
        <v>11.13</v>
      </c>
      <c r="G143" s="125">
        <v>2.5999999999999999E-3</v>
      </c>
      <c r="H143" s="126">
        <f t="shared" si="12"/>
        <v>0.02</v>
      </c>
      <c r="J143" s="127">
        <v>0.03</v>
      </c>
    </row>
    <row r="144" spans="2:10" ht="22.5" x14ac:dyDescent="0.2">
      <c r="B144" s="122" t="s">
        <v>3635</v>
      </c>
      <c r="C144" s="122" t="s">
        <v>3634</v>
      </c>
      <c r="D144" s="122"/>
      <c r="E144" s="147" t="s">
        <v>2471</v>
      </c>
      <c r="F144" s="126">
        <v>2.66</v>
      </c>
      <c r="G144" s="125">
        <v>7.0199999999999999E-2</v>
      </c>
      <c r="H144" s="126">
        <f t="shared" si="12"/>
        <v>0.14000000000000001</v>
      </c>
      <c r="J144" s="127">
        <v>0.19</v>
      </c>
    </row>
    <row r="145" spans="2:10" ht="22.5" x14ac:dyDescent="0.2">
      <c r="B145" s="122" t="s">
        <v>3633</v>
      </c>
      <c r="C145" s="122" t="s">
        <v>3632</v>
      </c>
      <c r="D145" s="122"/>
      <c r="E145" s="147" t="s">
        <v>2471</v>
      </c>
      <c r="F145" s="126">
        <v>4.7699999999999996</v>
      </c>
      <c r="G145" s="125">
        <v>3.32E-2</v>
      </c>
      <c r="H145" s="126">
        <f t="shared" si="12"/>
        <v>0.12</v>
      </c>
      <c r="J145" s="127">
        <v>0.16</v>
      </c>
    </row>
    <row r="146" spans="2:10" x14ac:dyDescent="0.2">
      <c r="B146" s="122" t="s">
        <v>3750</v>
      </c>
      <c r="C146" s="122" t="s">
        <v>3749</v>
      </c>
      <c r="D146" s="122"/>
      <c r="E146" s="147" t="s">
        <v>2471</v>
      </c>
      <c r="F146" s="123">
        <v>46.7</v>
      </c>
      <c r="G146" s="125">
        <v>9.4000000000000004E-3</v>
      </c>
      <c r="H146" s="126">
        <f t="shared" si="12"/>
        <v>0.34</v>
      </c>
      <c r="J146" s="127">
        <v>0.44</v>
      </c>
    </row>
    <row r="147" spans="2:10" x14ac:dyDescent="0.2">
      <c r="B147" s="122" t="s">
        <v>3748</v>
      </c>
      <c r="C147" s="122" t="s">
        <v>3747</v>
      </c>
      <c r="D147" s="122"/>
      <c r="E147" s="147" t="s">
        <v>2535</v>
      </c>
      <c r="F147" s="123">
        <v>17.510000000000002</v>
      </c>
      <c r="G147" s="125">
        <v>0.47210000000000002</v>
      </c>
      <c r="H147" s="126">
        <f t="shared" si="12"/>
        <v>6.45</v>
      </c>
      <c r="J147" s="127">
        <v>8.27</v>
      </c>
    </row>
    <row r="148" spans="2:10" ht="22.5" x14ac:dyDescent="0.2">
      <c r="B148" s="122" t="s">
        <v>3746</v>
      </c>
      <c r="C148" s="122" t="s">
        <v>3745</v>
      </c>
      <c r="D148" s="122"/>
      <c r="E148" s="147" t="s">
        <v>2471</v>
      </c>
      <c r="F148" s="124">
        <v>497.47</v>
      </c>
      <c r="G148" s="125">
        <v>3.7000000000000002E-3</v>
      </c>
      <c r="H148" s="126">
        <f t="shared" si="12"/>
        <v>1.43</v>
      </c>
      <c r="J148" s="127">
        <v>1.84</v>
      </c>
    </row>
    <row r="149" spans="2:10" ht="22.5" x14ac:dyDescent="0.2">
      <c r="B149" s="122" t="s">
        <v>3037</v>
      </c>
      <c r="C149" s="122" t="s">
        <v>3036</v>
      </c>
      <c r="D149" s="122"/>
      <c r="E149" s="147" t="s">
        <v>2471</v>
      </c>
      <c r="F149" s="123">
        <v>38.06</v>
      </c>
      <c r="G149" s="125">
        <v>2.01E-2</v>
      </c>
      <c r="H149" s="126">
        <f t="shared" si="12"/>
        <v>0.6</v>
      </c>
      <c r="J149" s="127">
        <v>0.77</v>
      </c>
    </row>
    <row r="150" spans="2:10" ht="22.5" x14ac:dyDescent="0.2">
      <c r="B150" s="122" t="s">
        <v>3744</v>
      </c>
      <c r="C150" s="122" t="s">
        <v>3743</v>
      </c>
      <c r="D150" s="122"/>
      <c r="E150" s="147" t="s">
        <v>2471</v>
      </c>
      <c r="F150" s="123">
        <v>58.03</v>
      </c>
      <c r="G150" s="125">
        <v>1.5100000000000001E-2</v>
      </c>
      <c r="H150" s="126">
        <f t="shared" si="12"/>
        <v>0.68</v>
      </c>
      <c r="J150" s="127">
        <v>0.88</v>
      </c>
    </row>
    <row r="151" spans="2:10" ht="22.5" x14ac:dyDescent="0.2">
      <c r="B151" s="122" t="s">
        <v>2855</v>
      </c>
      <c r="C151" s="122" t="s">
        <v>2854</v>
      </c>
      <c r="D151" s="122"/>
      <c r="E151" s="147" t="s">
        <v>2471</v>
      </c>
      <c r="F151" s="126">
        <v>0.28999999999999998</v>
      </c>
      <c r="G151" s="125">
        <v>3.6316000000000002</v>
      </c>
      <c r="H151" s="126">
        <f t="shared" si="12"/>
        <v>0.81</v>
      </c>
      <c r="J151" s="127">
        <v>1.05</v>
      </c>
    </row>
    <row r="152" spans="2:10" ht="22.5" x14ac:dyDescent="0.2">
      <c r="B152" s="122" t="s">
        <v>3637</v>
      </c>
      <c r="C152" s="122" t="s">
        <v>3636</v>
      </c>
      <c r="D152" s="122"/>
      <c r="E152" s="147" t="s">
        <v>2519</v>
      </c>
      <c r="F152" s="123">
        <v>35</v>
      </c>
      <c r="G152" s="125">
        <v>1.1788000000000001</v>
      </c>
      <c r="H152" s="123">
        <f t="shared" si="12"/>
        <v>32.18</v>
      </c>
      <c r="J152" s="141">
        <v>41.26</v>
      </c>
    </row>
    <row r="153" spans="2:10" ht="22.5" x14ac:dyDescent="0.2">
      <c r="B153" s="122" t="s">
        <v>3539</v>
      </c>
      <c r="C153" s="122" t="s">
        <v>3538</v>
      </c>
      <c r="D153" s="122"/>
      <c r="E153" s="147" t="s">
        <v>2519</v>
      </c>
      <c r="F153" s="123">
        <v>93.6</v>
      </c>
      <c r="G153" s="125">
        <v>9.1999999999999998E-3</v>
      </c>
      <c r="H153" s="126">
        <f t="shared" si="12"/>
        <v>0.67</v>
      </c>
      <c r="J153" s="127">
        <v>0.86</v>
      </c>
    </row>
    <row r="154" spans="2:10" ht="22.5" x14ac:dyDescent="0.2">
      <c r="B154" s="122" t="s">
        <v>3742</v>
      </c>
      <c r="C154" s="122" t="s">
        <v>3741</v>
      </c>
      <c r="D154" s="122"/>
      <c r="E154" s="147" t="s">
        <v>2519</v>
      </c>
      <c r="F154" s="123">
        <v>63.52</v>
      </c>
      <c r="G154" s="125">
        <v>7.6700000000000004E-2</v>
      </c>
      <c r="H154" s="126">
        <f t="shared" si="12"/>
        <v>3.79</v>
      </c>
      <c r="J154" s="127">
        <v>4.87</v>
      </c>
    </row>
    <row r="155" spans="2:10" x14ac:dyDescent="0.2">
      <c r="B155" s="122" t="s">
        <v>3740</v>
      </c>
      <c r="C155" s="122" t="s">
        <v>3739</v>
      </c>
      <c r="D155" s="122"/>
      <c r="E155" s="147" t="s">
        <v>2471</v>
      </c>
      <c r="F155" s="126">
        <v>5.0599999999999996</v>
      </c>
      <c r="G155" s="125">
        <v>4.53E-2</v>
      </c>
      <c r="H155" s="126">
        <f t="shared" si="12"/>
        <v>0.17</v>
      </c>
      <c r="J155" s="127">
        <v>0.23</v>
      </c>
    </row>
    <row r="156" spans="2:10" ht="22.5" x14ac:dyDescent="0.2">
      <c r="B156" s="122" t="s">
        <v>3189</v>
      </c>
      <c r="C156" s="122" t="s">
        <v>3188</v>
      </c>
      <c r="D156" s="122"/>
      <c r="E156" s="147" t="s">
        <v>2471</v>
      </c>
      <c r="F156" s="123">
        <v>24.9</v>
      </c>
      <c r="G156" s="125">
        <v>9.4000000000000004E-3</v>
      </c>
      <c r="H156" s="126">
        <f t="shared" si="12"/>
        <v>0.17</v>
      </c>
      <c r="J156" s="127">
        <v>0.23</v>
      </c>
    </row>
    <row r="157" spans="2:10" ht="22.5" x14ac:dyDescent="0.2">
      <c r="B157" s="122" t="s">
        <v>3738</v>
      </c>
      <c r="C157" s="122" t="s">
        <v>3737</v>
      </c>
      <c r="D157" s="122"/>
      <c r="E157" s="147" t="s">
        <v>2471</v>
      </c>
      <c r="F157" s="123">
        <v>13.06</v>
      </c>
      <c r="G157" s="125">
        <v>9.4000000000000004E-3</v>
      </c>
      <c r="H157" s="126">
        <f t="shared" si="12"/>
        <v>0.09</v>
      </c>
      <c r="J157" s="127">
        <v>0.12</v>
      </c>
    </row>
    <row r="158" spans="2:10" ht="22.5" x14ac:dyDescent="0.2">
      <c r="B158" s="122" t="s">
        <v>3736</v>
      </c>
      <c r="C158" s="122" t="s">
        <v>3735</v>
      </c>
      <c r="D158" s="122"/>
      <c r="E158" s="147" t="s">
        <v>2471</v>
      </c>
      <c r="F158" s="124">
        <v>129.09</v>
      </c>
      <c r="G158" s="125">
        <v>1.8E-3</v>
      </c>
      <c r="H158" s="126">
        <f t="shared" ref="H158:H189" si="13">TRUNC((J158*$J$7),2)</f>
        <v>0.17</v>
      </c>
      <c r="J158" s="127">
        <v>0.23</v>
      </c>
    </row>
    <row r="159" spans="2:10" ht="22.5" x14ac:dyDescent="0.2">
      <c r="B159" s="122" t="s">
        <v>3159</v>
      </c>
      <c r="C159" s="122" t="s">
        <v>3158</v>
      </c>
      <c r="D159" s="122"/>
      <c r="E159" s="147" t="s">
        <v>2471</v>
      </c>
      <c r="F159" s="123">
        <v>66.95</v>
      </c>
      <c r="G159" s="125">
        <v>1.8E-3</v>
      </c>
      <c r="H159" s="126">
        <f t="shared" si="13"/>
        <v>0.09</v>
      </c>
      <c r="J159" s="127">
        <v>0.12</v>
      </c>
    </row>
    <row r="160" spans="2:10" ht="22.5" x14ac:dyDescent="0.2">
      <c r="B160" s="122" t="s">
        <v>3734</v>
      </c>
      <c r="C160" s="122" t="s">
        <v>3733</v>
      </c>
      <c r="D160" s="122"/>
      <c r="E160" s="147" t="s">
        <v>2471</v>
      </c>
      <c r="F160" s="123">
        <v>54.6</v>
      </c>
      <c r="G160" s="125">
        <v>6.0000000000000001E-3</v>
      </c>
      <c r="H160" s="126">
        <f t="shared" si="13"/>
        <v>0.25</v>
      </c>
      <c r="J160" s="127">
        <v>0.33</v>
      </c>
    </row>
    <row r="161" spans="2:10" ht="22.5" x14ac:dyDescent="0.2">
      <c r="B161" s="122" t="s">
        <v>3206</v>
      </c>
      <c r="C161" s="122" t="s">
        <v>3205</v>
      </c>
      <c r="D161" s="122"/>
      <c r="E161" s="147" t="s">
        <v>2471</v>
      </c>
      <c r="F161" s="126">
        <v>8.39</v>
      </c>
      <c r="G161" s="125">
        <v>1E-3</v>
      </c>
      <c r="H161" s="126">
        <f t="shared" si="13"/>
        <v>0</v>
      </c>
      <c r="J161" s="127">
        <v>0.01</v>
      </c>
    </row>
    <row r="162" spans="2:10" ht="22.5" x14ac:dyDescent="0.2">
      <c r="B162" s="122" t="s">
        <v>3203</v>
      </c>
      <c r="C162" s="122" t="s">
        <v>3202</v>
      </c>
      <c r="D162" s="122"/>
      <c r="E162" s="147" t="s">
        <v>2471</v>
      </c>
      <c r="F162" s="123">
        <v>12.55</v>
      </c>
      <c r="G162" s="125">
        <v>3.6999999999999998E-2</v>
      </c>
      <c r="H162" s="126">
        <f t="shared" si="13"/>
        <v>0.35</v>
      </c>
      <c r="J162" s="127">
        <v>0.46</v>
      </c>
    </row>
    <row r="163" spans="2:10" x14ac:dyDescent="0.2">
      <c r="B163" s="122" t="s">
        <v>3732</v>
      </c>
      <c r="C163" s="122" t="s">
        <v>3731</v>
      </c>
      <c r="D163" s="122"/>
      <c r="E163" s="147" t="s">
        <v>2545</v>
      </c>
      <c r="F163" s="123">
        <v>89.79</v>
      </c>
      <c r="G163" s="125">
        <v>8.9999999999999998E-4</v>
      </c>
      <c r="H163" s="126">
        <f t="shared" si="13"/>
        <v>0.06</v>
      </c>
      <c r="J163" s="127">
        <v>0.08</v>
      </c>
    </row>
    <row r="164" spans="2:10" x14ac:dyDescent="0.2">
      <c r="B164" s="122" t="s">
        <v>2595</v>
      </c>
      <c r="C164" s="122" t="s">
        <v>2594</v>
      </c>
      <c r="D164" s="122"/>
      <c r="E164" s="147" t="s">
        <v>2545</v>
      </c>
      <c r="F164" s="123">
        <v>34.58</v>
      </c>
      <c r="G164" s="125">
        <v>8.3199999999999996E-2</v>
      </c>
      <c r="H164" s="126">
        <f t="shared" si="13"/>
        <v>2.2400000000000002</v>
      </c>
      <c r="J164" s="127">
        <v>2.88</v>
      </c>
    </row>
    <row r="165" spans="2:10" x14ac:dyDescent="0.2">
      <c r="B165" s="122" t="s">
        <v>3639</v>
      </c>
      <c r="C165" s="122" t="s">
        <v>3638</v>
      </c>
      <c r="D165" s="122"/>
      <c r="E165" s="147" t="s">
        <v>2519</v>
      </c>
      <c r="F165" s="123">
        <v>24.37</v>
      </c>
      <c r="G165" s="125">
        <v>1.3208</v>
      </c>
      <c r="H165" s="123">
        <f t="shared" si="13"/>
        <v>25.1</v>
      </c>
      <c r="J165" s="141">
        <v>32.19</v>
      </c>
    </row>
    <row r="166" spans="2:10" ht="22.5" x14ac:dyDescent="0.2">
      <c r="B166" s="122" t="s">
        <v>3730</v>
      </c>
      <c r="C166" s="122" t="s">
        <v>3729</v>
      </c>
      <c r="D166" s="122"/>
      <c r="E166" s="147" t="s">
        <v>2471</v>
      </c>
      <c r="F166" s="126">
        <v>1.34</v>
      </c>
      <c r="G166" s="125">
        <v>2.4199999999999999E-2</v>
      </c>
      <c r="H166" s="126">
        <f t="shared" si="13"/>
        <v>0.02</v>
      </c>
      <c r="J166" s="127">
        <v>0.03</v>
      </c>
    </row>
    <row r="167" spans="2:10" ht="22.5" x14ac:dyDescent="0.2">
      <c r="B167" s="122" t="s">
        <v>3728</v>
      </c>
      <c r="C167" s="122" t="s">
        <v>3727</v>
      </c>
      <c r="D167" s="122"/>
      <c r="E167" s="147" t="s">
        <v>2471</v>
      </c>
      <c r="F167" s="123">
        <v>29.31</v>
      </c>
      <c r="G167" s="125">
        <v>9.4000000000000004E-3</v>
      </c>
      <c r="H167" s="126">
        <f t="shared" si="13"/>
        <v>0.21</v>
      </c>
      <c r="J167" s="127">
        <v>0.28000000000000003</v>
      </c>
    </row>
    <row r="168" spans="2:10" ht="22.5" x14ac:dyDescent="0.2">
      <c r="B168" s="122" t="s">
        <v>3726</v>
      </c>
      <c r="C168" s="122" t="s">
        <v>3725</v>
      </c>
      <c r="D168" s="122"/>
      <c r="E168" s="147" t="s">
        <v>2471</v>
      </c>
      <c r="F168" s="123">
        <v>22.57</v>
      </c>
      <c r="G168" s="125">
        <v>1.95E-2</v>
      </c>
      <c r="H168" s="126">
        <f t="shared" si="13"/>
        <v>0.34</v>
      </c>
      <c r="J168" s="127">
        <v>0.44</v>
      </c>
    </row>
    <row r="169" spans="2:10" x14ac:dyDescent="0.2">
      <c r="B169" s="122" t="s">
        <v>2537</v>
      </c>
      <c r="C169" s="122" t="s">
        <v>2536</v>
      </c>
      <c r="D169" s="122"/>
      <c r="E169" s="147" t="s">
        <v>2535</v>
      </c>
      <c r="F169" s="123">
        <v>14.5</v>
      </c>
      <c r="G169" s="125">
        <v>1.1514</v>
      </c>
      <c r="H169" s="123">
        <f t="shared" si="13"/>
        <v>13.02</v>
      </c>
      <c r="J169" s="141">
        <v>16.7</v>
      </c>
    </row>
    <row r="170" spans="2:10" ht="22.5" x14ac:dyDescent="0.2">
      <c r="B170" s="122" t="s">
        <v>3641</v>
      </c>
      <c r="C170" s="122" t="s">
        <v>3640</v>
      </c>
      <c r="D170" s="122"/>
      <c r="E170" s="147" t="s">
        <v>2471</v>
      </c>
      <c r="F170" s="126">
        <v>2.61</v>
      </c>
      <c r="G170" s="125">
        <v>0.16350000000000001</v>
      </c>
      <c r="H170" s="126">
        <f t="shared" si="13"/>
        <v>0.33</v>
      </c>
      <c r="J170" s="127">
        <v>0.43</v>
      </c>
    </row>
    <row r="171" spans="2:10" ht="22.5" x14ac:dyDescent="0.2">
      <c r="B171" s="122" t="s">
        <v>3724</v>
      </c>
      <c r="C171" s="122" t="s">
        <v>3723</v>
      </c>
      <c r="D171" s="122"/>
      <c r="E171" s="147" t="s">
        <v>2471</v>
      </c>
      <c r="F171" s="123">
        <v>25.57</v>
      </c>
      <c r="G171" s="125">
        <v>3.0300000000000001E-2</v>
      </c>
      <c r="H171" s="126">
        <f t="shared" si="13"/>
        <v>0.6</v>
      </c>
      <c r="J171" s="127">
        <v>0.77</v>
      </c>
    </row>
    <row r="172" spans="2:10" x14ac:dyDescent="0.2">
      <c r="B172" s="122" t="s">
        <v>2597</v>
      </c>
      <c r="C172" s="122" t="s">
        <v>2596</v>
      </c>
      <c r="D172" s="122"/>
      <c r="E172" s="147" t="s">
        <v>2545</v>
      </c>
      <c r="F172" s="123">
        <v>20.61</v>
      </c>
      <c r="G172" s="125">
        <v>5.4300000000000001E-2</v>
      </c>
      <c r="H172" s="126">
        <f t="shared" si="13"/>
        <v>0.87</v>
      </c>
      <c r="J172" s="127">
        <v>1.1200000000000001</v>
      </c>
    </row>
    <row r="173" spans="2:10" ht="22.5" x14ac:dyDescent="0.2">
      <c r="B173" s="122" t="s">
        <v>3227</v>
      </c>
      <c r="C173" s="122" t="s">
        <v>3226</v>
      </c>
      <c r="D173" s="122"/>
      <c r="E173" s="147" t="s">
        <v>2471</v>
      </c>
      <c r="F173" s="148">
        <v>1430.91</v>
      </c>
      <c r="G173" s="125">
        <v>4.0000000000000002E-4</v>
      </c>
      <c r="H173" s="126">
        <f t="shared" si="13"/>
        <v>0.44</v>
      </c>
      <c r="J173" s="127">
        <v>0.56999999999999995</v>
      </c>
    </row>
    <row r="174" spans="2:10" x14ac:dyDescent="0.2">
      <c r="B174" s="122" t="s">
        <v>3722</v>
      </c>
      <c r="C174" s="122" t="s">
        <v>3721</v>
      </c>
      <c r="D174" s="122"/>
      <c r="E174" s="147" t="s">
        <v>2471</v>
      </c>
      <c r="F174" s="124">
        <v>214.97</v>
      </c>
      <c r="G174" s="125">
        <v>2E-3</v>
      </c>
      <c r="H174" s="126">
        <f t="shared" si="13"/>
        <v>0.33</v>
      </c>
      <c r="J174" s="127">
        <v>0.43</v>
      </c>
    </row>
    <row r="175" spans="2:10" ht="22.5" x14ac:dyDescent="0.2">
      <c r="B175" s="122" t="s">
        <v>3720</v>
      </c>
      <c r="C175" s="122" t="s">
        <v>3719</v>
      </c>
      <c r="D175" s="122"/>
      <c r="E175" s="147" t="s">
        <v>2471</v>
      </c>
      <c r="F175" s="123">
        <v>12.76</v>
      </c>
      <c r="G175" s="125">
        <v>3.8E-3</v>
      </c>
      <c r="H175" s="126">
        <f t="shared" si="13"/>
        <v>0.03</v>
      </c>
      <c r="J175" s="127">
        <v>0.05</v>
      </c>
    </row>
    <row r="176" spans="2:10" x14ac:dyDescent="0.2">
      <c r="B176" s="122" t="s">
        <v>3006</v>
      </c>
      <c r="C176" s="122" t="s">
        <v>3005</v>
      </c>
      <c r="D176" s="122"/>
      <c r="E176" s="147" t="s">
        <v>2535</v>
      </c>
      <c r="F176" s="126">
        <v>7.93</v>
      </c>
      <c r="G176" s="125">
        <v>4.87E-2</v>
      </c>
      <c r="H176" s="126">
        <f t="shared" si="13"/>
        <v>0.3</v>
      </c>
      <c r="J176" s="127">
        <v>0.39</v>
      </c>
    </row>
    <row r="177" spans="2:10" x14ac:dyDescent="0.2">
      <c r="B177" s="122" t="s">
        <v>3611</v>
      </c>
      <c r="C177" s="122" t="s">
        <v>3610</v>
      </c>
      <c r="D177" s="122"/>
      <c r="E177" s="147" t="s">
        <v>2535</v>
      </c>
      <c r="F177" s="126">
        <v>7.97</v>
      </c>
      <c r="G177" s="125">
        <v>2.0739000000000001</v>
      </c>
      <c r="H177" s="123">
        <f t="shared" si="13"/>
        <v>12.89</v>
      </c>
      <c r="J177" s="141">
        <v>16.53</v>
      </c>
    </row>
    <row r="178" spans="2:10" x14ac:dyDescent="0.2">
      <c r="B178" s="122" t="s">
        <v>3622</v>
      </c>
      <c r="C178" s="122" t="s">
        <v>3621</v>
      </c>
      <c r="D178" s="122"/>
      <c r="E178" s="147" t="s">
        <v>2535</v>
      </c>
      <c r="F178" s="126">
        <v>2.91</v>
      </c>
      <c r="G178" s="125">
        <v>1.1014999999999999</v>
      </c>
      <c r="H178" s="126">
        <f t="shared" si="13"/>
        <v>2.5</v>
      </c>
      <c r="J178" s="127">
        <v>3.21</v>
      </c>
    </row>
    <row r="179" spans="2:10" ht="22.5" x14ac:dyDescent="0.2">
      <c r="B179" s="122" t="s">
        <v>3718</v>
      </c>
      <c r="C179" s="122" t="s">
        <v>3717</v>
      </c>
      <c r="D179" s="122"/>
      <c r="E179" s="147" t="s">
        <v>2471</v>
      </c>
      <c r="F179" s="123">
        <v>64.37</v>
      </c>
      <c r="G179" s="125">
        <v>8.5000000000000006E-3</v>
      </c>
      <c r="H179" s="126">
        <f t="shared" si="13"/>
        <v>0.42</v>
      </c>
      <c r="J179" s="127">
        <v>0.55000000000000004</v>
      </c>
    </row>
    <row r="180" spans="2:10" ht="22.5" x14ac:dyDescent="0.2">
      <c r="B180" s="122" t="s">
        <v>3716</v>
      </c>
      <c r="C180" s="122" t="s">
        <v>3715</v>
      </c>
      <c r="D180" s="122"/>
      <c r="E180" s="147" t="s">
        <v>2471</v>
      </c>
      <c r="F180" s="124">
        <v>133.30000000000001</v>
      </c>
      <c r="G180" s="125">
        <v>8.5000000000000006E-3</v>
      </c>
      <c r="H180" s="126">
        <f t="shared" si="13"/>
        <v>0.88</v>
      </c>
      <c r="J180" s="127">
        <v>1.1299999999999999</v>
      </c>
    </row>
    <row r="181" spans="2:10" ht="22.5" x14ac:dyDescent="0.2">
      <c r="B181" s="122" t="s">
        <v>3714</v>
      </c>
      <c r="C181" s="122" t="s">
        <v>3713</v>
      </c>
      <c r="D181" s="122"/>
      <c r="E181" s="147" t="s">
        <v>2471</v>
      </c>
      <c r="F181" s="123">
        <v>72.19</v>
      </c>
      <c r="G181" s="125">
        <v>3.7000000000000002E-3</v>
      </c>
      <c r="H181" s="126">
        <f t="shared" si="13"/>
        <v>0.21</v>
      </c>
      <c r="J181" s="127">
        <v>0.27</v>
      </c>
    </row>
    <row r="182" spans="2:10" ht="22.5" x14ac:dyDescent="0.2">
      <c r="B182" s="122" t="s">
        <v>3643</v>
      </c>
      <c r="C182" s="122" t="s">
        <v>3642</v>
      </c>
      <c r="D182" s="122"/>
      <c r="E182" s="147" t="s">
        <v>2481</v>
      </c>
      <c r="F182" s="123">
        <v>29.11</v>
      </c>
      <c r="G182" s="125">
        <v>5.7099999999999998E-2</v>
      </c>
      <c r="H182" s="126">
        <f t="shared" si="13"/>
        <v>1.29</v>
      </c>
      <c r="J182" s="127">
        <v>1.66</v>
      </c>
    </row>
    <row r="183" spans="2:10" x14ac:dyDescent="0.2">
      <c r="B183" s="122" t="s">
        <v>3527</v>
      </c>
      <c r="C183" s="122" t="s">
        <v>3526</v>
      </c>
      <c r="D183" s="122"/>
      <c r="E183" s="147" t="s">
        <v>2481</v>
      </c>
      <c r="F183" s="123">
        <v>27.31</v>
      </c>
      <c r="G183" s="125">
        <v>9.7999999999999997E-3</v>
      </c>
      <c r="H183" s="126">
        <f t="shared" si="13"/>
        <v>0.21</v>
      </c>
      <c r="J183" s="127">
        <v>0.27</v>
      </c>
    </row>
    <row r="184" spans="2:10" x14ac:dyDescent="0.2">
      <c r="B184" s="122" t="s">
        <v>3004</v>
      </c>
      <c r="C184" s="122" t="s">
        <v>3003</v>
      </c>
      <c r="D184" s="122"/>
      <c r="E184" s="147" t="s">
        <v>2481</v>
      </c>
      <c r="F184" s="123">
        <v>27.21</v>
      </c>
      <c r="G184" s="125">
        <v>0.1026</v>
      </c>
      <c r="H184" s="126">
        <f t="shared" si="13"/>
        <v>2.17</v>
      </c>
      <c r="J184" s="127">
        <v>2.79</v>
      </c>
    </row>
    <row r="185" spans="2:10" x14ac:dyDescent="0.2">
      <c r="B185" s="122" t="s">
        <v>2549</v>
      </c>
      <c r="C185" s="122" t="s">
        <v>2548</v>
      </c>
      <c r="D185" s="122"/>
      <c r="E185" s="147" t="s">
        <v>2481</v>
      </c>
      <c r="F185" s="123">
        <v>25.2</v>
      </c>
      <c r="G185" s="125">
        <v>5.1999999999999998E-3</v>
      </c>
      <c r="H185" s="126">
        <f t="shared" si="13"/>
        <v>0.1</v>
      </c>
      <c r="J185" s="127">
        <v>0.13</v>
      </c>
    </row>
    <row r="186" spans="2:10" x14ac:dyDescent="0.2">
      <c r="B186" s="122" t="s">
        <v>3624</v>
      </c>
      <c r="C186" s="122" t="s">
        <v>3623</v>
      </c>
      <c r="D186" s="122"/>
      <c r="E186" s="147" t="s">
        <v>2481</v>
      </c>
      <c r="F186" s="123">
        <v>21.95</v>
      </c>
      <c r="G186" s="125">
        <v>5.9200000000000003E-2</v>
      </c>
      <c r="H186" s="126">
        <f t="shared" si="13"/>
        <v>1.01</v>
      </c>
      <c r="J186" s="127">
        <v>1.3</v>
      </c>
    </row>
    <row r="187" spans="2:10" ht="22.5" x14ac:dyDescent="0.2">
      <c r="B187" s="122" t="s">
        <v>3712</v>
      </c>
      <c r="C187" s="122" t="s">
        <v>3711</v>
      </c>
      <c r="D187" s="122"/>
      <c r="E187" s="147" t="s">
        <v>2471</v>
      </c>
      <c r="F187" s="123">
        <v>10.4</v>
      </c>
      <c r="G187" s="125">
        <v>2.01E-2</v>
      </c>
      <c r="H187" s="126">
        <f t="shared" si="13"/>
        <v>0.16</v>
      </c>
      <c r="J187" s="127">
        <v>0.21</v>
      </c>
    </row>
    <row r="188" spans="2:10" x14ac:dyDescent="0.2">
      <c r="B188" s="122" t="s">
        <v>2551</v>
      </c>
      <c r="C188" s="122" t="s">
        <v>2550</v>
      </c>
      <c r="D188" s="122"/>
      <c r="E188" s="147" t="s">
        <v>2535</v>
      </c>
      <c r="F188" s="126">
        <v>7.51</v>
      </c>
      <c r="G188" s="125">
        <v>2.2090999999999998</v>
      </c>
      <c r="H188" s="123">
        <f t="shared" si="13"/>
        <v>12.94</v>
      </c>
      <c r="J188" s="141">
        <v>16.59</v>
      </c>
    </row>
    <row r="189" spans="2:10" ht="22.5" x14ac:dyDescent="0.2">
      <c r="B189" s="122" t="s">
        <v>3710</v>
      </c>
      <c r="C189" s="122" t="s">
        <v>3709</v>
      </c>
      <c r="D189" s="122"/>
      <c r="E189" s="147" t="s">
        <v>2471</v>
      </c>
      <c r="F189" s="124">
        <v>177.59</v>
      </c>
      <c r="G189" s="125">
        <v>1.8E-3</v>
      </c>
      <c r="H189" s="126">
        <f t="shared" si="13"/>
        <v>0.24</v>
      </c>
      <c r="J189" s="127">
        <v>0.32</v>
      </c>
    </row>
    <row r="190" spans="2:10" x14ac:dyDescent="0.2">
      <c r="B190" s="122" t="s">
        <v>3600</v>
      </c>
      <c r="C190" s="122" t="s">
        <v>3599</v>
      </c>
      <c r="D190" s="122"/>
      <c r="E190" s="147" t="s">
        <v>2471</v>
      </c>
      <c r="F190" s="126">
        <v>1.19</v>
      </c>
      <c r="G190" s="125">
        <v>3.0099999999999998E-2</v>
      </c>
      <c r="H190" s="126">
        <f t="shared" ref="H190:H221" si="14">TRUNC((J190*$J$7),2)</f>
        <v>0.03</v>
      </c>
      <c r="J190" s="127">
        <v>0.04</v>
      </c>
    </row>
    <row r="191" spans="2:10" ht="22.5" x14ac:dyDescent="0.2">
      <c r="B191" s="122" t="s">
        <v>2604</v>
      </c>
      <c r="C191" s="122" t="s">
        <v>2603</v>
      </c>
      <c r="D191" s="122"/>
      <c r="E191" s="147" t="s">
        <v>2476</v>
      </c>
      <c r="F191" s="148">
        <v>4548.6099999999997</v>
      </c>
      <c r="G191" s="125">
        <v>4.1000000000000003E-3</v>
      </c>
      <c r="H191" s="123">
        <f t="shared" si="14"/>
        <v>14.54</v>
      </c>
      <c r="J191" s="141">
        <v>18.649999999999999</v>
      </c>
    </row>
    <row r="192" spans="2:10" x14ac:dyDescent="0.2">
      <c r="B192" s="122" t="s">
        <v>3708</v>
      </c>
      <c r="C192" s="122" t="s">
        <v>3707</v>
      </c>
      <c r="D192" s="122"/>
      <c r="E192" s="147" t="s">
        <v>2471</v>
      </c>
      <c r="F192" s="126">
        <v>2.0699999999999998</v>
      </c>
      <c r="G192" s="125">
        <v>6.0000000000000001E-3</v>
      </c>
      <c r="H192" s="126">
        <f t="shared" si="14"/>
        <v>0</v>
      </c>
      <c r="J192" s="127">
        <v>0.01</v>
      </c>
    </row>
    <row r="193" spans="2:10" x14ac:dyDescent="0.2">
      <c r="B193" s="122" t="s">
        <v>3162</v>
      </c>
      <c r="C193" s="122" t="s">
        <v>3161</v>
      </c>
      <c r="D193" s="122"/>
      <c r="E193" s="147" t="s">
        <v>2471</v>
      </c>
      <c r="F193" s="126">
        <v>3.68</v>
      </c>
      <c r="G193" s="125">
        <v>3.8E-3</v>
      </c>
      <c r="H193" s="126">
        <f t="shared" si="14"/>
        <v>0</v>
      </c>
      <c r="J193" s="127">
        <v>0.01</v>
      </c>
    </row>
    <row r="194" spans="2:10" x14ac:dyDescent="0.2">
      <c r="B194" s="122" t="s">
        <v>3172</v>
      </c>
      <c r="C194" s="122" t="s">
        <v>1167</v>
      </c>
      <c r="D194" s="122"/>
      <c r="E194" s="147" t="s">
        <v>2471</v>
      </c>
      <c r="F194" s="123">
        <v>91.9</v>
      </c>
      <c r="G194" s="125">
        <v>1.8E-3</v>
      </c>
      <c r="H194" s="126">
        <f t="shared" si="14"/>
        <v>0.13</v>
      </c>
      <c r="J194" s="127">
        <v>0.17</v>
      </c>
    </row>
    <row r="195" spans="2:10" ht="22.5" x14ac:dyDescent="0.2">
      <c r="B195" s="122" t="s">
        <v>3706</v>
      </c>
      <c r="C195" s="122" t="s">
        <v>3705</v>
      </c>
      <c r="D195" s="122"/>
      <c r="E195" s="147" t="s">
        <v>2471</v>
      </c>
      <c r="F195" s="126">
        <v>0.88</v>
      </c>
      <c r="G195" s="125">
        <v>0.11269999999999999</v>
      </c>
      <c r="H195" s="126">
        <f t="shared" si="14"/>
        <v>7.0000000000000007E-2</v>
      </c>
      <c r="J195" s="127">
        <v>0.1</v>
      </c>
    </row>
    <row r="196" spans="2:10" ht="22.5" x14ac:dyDescent="0.2">
      <c r="B196" s="122" t="s">
        <v>3077</v>
      </c>
      <c r="C196" s="122" t="s">
        <v>3076</v>
      </c>
      <c r="D196" s="122"/>
      <c r="E196" s="147" t="s">
        <v>2471</v>
      </c>
      <c r="F196" s="126">
        <v>2.15</v>
      </c>
      <c r="G196" s="125">
        <v>1.21E-2</v>
      </c>
      <c r="H196" s="126">
        <f t="shared" si="14"/>
        <v>0.02</v>
      </c>
      <c r="J196" s="127">
        <v>0.03</v>
      </c>
    </row>
    <row r="197" spans="2:10" ht="22.5" x14ac:dyDescent="0.2">
      <c r="B197" s="122" t="s">
        <v>3298</v>
      </c>
      <c r="C197" s="122" t="s">
        <v>3297</v>
      </c>
      <c r="D197" s="122"/>
      <c r="E197" s="147" t="s">
        <v>2471</v>
      </c>
      <c r="F197" s="126">
        <v>7.57</v>
      </c>
      <c r="G197" s="125">
        <v>3.04E-2</v>
      </c>
      <c r="H197" s="126">
        <f t="shared" si="14"/>
        <v>0.17</v>
      </c>
      <c r="J197" s="127">
        <v>0.23</v>
      </c>
    </row>
    <row r="198" spans="2:10" ht="33.75" x14ac:dyDescent="0.2">
      <c r="B198" s="122" t="s">
        <v>3704</v>
      </c>
      <c r="C198" s="122" t="s">
        <v>3703</v>
      </c>
      <c r="D198" s="122"/>
      <c r="E198" s="147" t="s">
        <v>2471</v>
      </c>
      <c r="F198" s="123">
        <v>16.12</v>
      </c>
      <c r="G198" s="125">
        <v>1.8E-3</v>
      </c>
      <c r="H198" s="126">
        <f t="shared" si="14"/>
        <v>0.02</v>
      </c>
      <c r="J198" s="127">
        <v>0.03</v>
      </c>
    </row>
    <row r="199" spans="2:10" ht="22.5" x14ac:dyDescent="0.2">
      <c r="B199" s="122" t="s">
        <v>3702</v>
      </c>
      <c r="C199" s="122" t="s">
        <v>3701</v>
      </c>
      <c r="D199" s="122"/>
      <c r="E199" s="147" t="s">
        <v>2471</v>
      </c>
      <c r="F199" s="123">
        <v>21.5</v>
      </c>
      <c r="G199" s="125">
        <v>1E-3</v>
      </c>
      <c r="H199" s="126">
        <f t="shared" si="14"/>
        <v>0.01</v>
      </c>
      <c r="J199" s="127">
        <v>0.02</v>
      </c>
    </row>
    <row r="200" spans="2:10" x14ac:dyDescent="0.2">
      <c r="B200" s="122" t="s">
        <v>2606</v>
      </c>
      <c r="C200" s="122" t="s">
        <v>2605</v>
      </c>
      <c r="D200" s="122"/>
      <c r="E200" s="147" t="s">
        <v>2471</v>
      </c>
      <c r="F200" s="126">
        <v>1.85</v>
      </c>
      <c r="G200" s="125">
        <v>0.21809999999999999</v>
      </c>
      <c r="H200" s="126">
        <f t="shared" si="14"/>
        <v>0.31</v>
      </c>
      <c r="J200" s="127">
        <v>0.4</v>
      </c>
    </row>
    <row r="201" spans="2:10" ht="22.5" x14ac:dyDescent="0.2">
      <c r="B201" s="122" t="s">
        <v>3194</v>
      </c>
      <c r="C201" s="122" t="s">
        <v>1153</v>
      </c>
      <c r="D201" s="122"/>
      <c r="E201" s="147" t="s">
        <v>2471</v>
      </c>
      <c r="F201" s="123">
        <v>12.49</v>
      </c>
      <c r="G201" s="125">
        <v>9.4000000000000004E-3</v>
      </c>
      <c r="H201" s="126">
        <f t="shared" si="14"/>
        <v>0.09</v>
      </c>
      <c r="J201" s="127">
        <v>0.12</v>
      </c>
    </row>
    <row r="202" spans="2:10" ht="22.5" x14ac:dyDescent="0.2">
      <c r="B202" s="122" t="s">
        <v>3700</v>
      </c>
      <c r="C202" s="122" t="s">
        <v>3699</v>
      </c>
      <c r="D202" s="122"/>
      <c r="E202" s="147" t="s">
        <v>2471</v>
      </c>
      <c r="F202" s="126">
        <v>9.42</v>
      </c>
      <c r="G202" s="125">
        <v>8.0999999999999996E-3</v>
      </c>
      <c r="H202" s="126">
        <f t="shared" si="14"/>
        <v>0.06</v>
      </c>
      <c r="J202" s="127">
        <v>0.08</v>
      </c>
    </row>
    <row r="203" spans="2:10" x14ac:dyDescent="0.2">
      <c r="B203" s="122" t="s">
        <v>2602</v>
      </c>
      <c r="C203" s="122" t="s">
        <v>2601</v>
      </c>
      <c r="D203" s="122"/>
      <c r="E203" s="147" t="s">
        <v>2545</v>
      </c>
      <c r="F203" s="123">
        <v>15.71</v>
      </c>
      <c r="G203" s="125">
        <v>9.7600000000000006E-2</v>
      </c>
      <c r="H203" s="126">
        <f t="shared" si="14"/>
        <v>1.19</v>
      </c>
      <c r="J203" s="127">
        <v>1.53</v>
      </c>
    </row>
    <row r="204" spans="2:10" ht="22.5" x14ac:dyDescent="0.2">
      <c r="B204" s="122" t="s">
        <v>3169</v>
      </c>
      <c r="C204" s="122" t="s">
        <v>3168</v>
      </c>
      <c r="D204" s="122"/>
      <c r="E204" s="147" t="s">
        <v>3167</v>
      </c>
      <c r="F204" s="126">
        <v>3.95</v>
      </c>
      <c r="G204" s="125">
        <v>3.8E-3</v>
      </c>
      <c r="H204" s="126">
        <f t="shared" si="14"/>
        <v>0.01</v>
      </c>
      <c r="J204" s="127">
        <v>0.02</v>
      </c>
    </row>
    <row r="205" spans="2:10" x14ac:dyDescent="0.2">
      <c r="B205" s="122" t="s">
        <v>3647</v>
      </c>
      <c r="C205" s="122" t="s">
        <v>3646</v>
      </c>
      <c r="D205" s="122"/>
      <c r="E205" s="147" t="s">
        <v>2535</v>
      </c>
      <c r="F205" s="126">
        <v>2.4500000000000002</v>
      </c>
      <c r="G205" s="125">
        <v>1.121</v>
      </c>
      <c r="H205" s="126">
        <f t="shared" si="14"/>
        <v>2.14</v>
      </c>
      <c r="J205" s="127">
        <v>2.75</v>
      </c>
    </row>
    <row r="206" spans="2:10" x14ac:dyDescent="0.2">
      <c r="B206" s="122" t="s">
        <v>3649</v>
      </c>
      <c r="C206" s="122" t="s">
        <v>3648</v>
      </c>
      <c r="D206" s="122"/>
      <c r="E206" s="147" t="s">
        <v>2471</v>
      </c>
      <c r="F206" s="126">
        <v>3.5</v>
      </c>
      <c r="G206" s="125">
        <v>1.5299999999999999E-2</v>
      </c>
      <c r="H206" s="126">
        <f t="shared" si="14"/>
        <v>0.03</v>
      </c>
      <c r="J206" s="127">
        <v>0.05</v>
      </c>
    </row>
    <row r="207" spans="2:10" x14ac:dyDescent="0.2">
      <c r="B207" s="122" t="s">
        <v>3698</v>
      </c>
      <c r="C207" s="122" t="s">
        <v>3697</v>
      </c>
      <c r="D207" s="122"/>
      <c r="E207" s="147" t="s">
        <v>2471</v>
      </c>
      <c r="F207" s="123">
        <v>12.53</v>
      </c>
      <c r="G207" s="125">
        <v>1.8100000000000002E-2</v>
      </c>
      <c r="H207" s="126">
        <f t="shared" si="14"/>
        <v>0.17</v>
      </c>
      <c r="J207" s="127">
        <v>0.23</v>
      </c>
    </row>
    <row r="208" spans="2:10" x14ac:dyDescent="0.2">
      <c r="B208" s="122" t="s">
        <v>3525</v>
      </c>
      <c r="C208" s="122" t="s">
        <v>3524</v>
      </c>
      <c r="D208" s="122"/>
      <c r="E208" s="147" t="s">
        <v>2535</v>
      </c>
      <c r="F208" s="126">
        <v>3.96</v>
      </c>
      <c r="G208" s="125">
        <v>0.31159999999999999</v>
      </c>
      <c r="H208" s="126">
        <f t="shared" si="14"/>
        <v>0.95</v>
      </c>
      <c r="J208" s="127">
        <v>1.23</v>
      </c>
    </row>
    <row r="209" spans="2:10" x14ac:dyDescent="0.2">
      <c r="B209" s="122" t="s">
        <v>3197</v>
      </c>
      <c r="C209" s="122" t="s">
        <v>3196</v>
      </c>
      <c r="D209" s="122"/>
      <c r="E209" s="147" t="s">
        <v>2471</v>
      </c>
      <c r="F209" s="124">
        <v>232.18</v>
      </c>
      <c r="G209" s="125">
        <v>4.7999999999999996E-3</v>
      </c>
      <c r="H209" s="126">
        <f t="shared" si="14"/>
        <v>0.86</v>
      </c>
      <c r="J209" s="127">
        <v>1.1100000000000001</v>
      </c>
    </row>
    <row r="210" spans="2:10" x14ac:dyDescent="0.2">
      <c r="B210" s="122" t="s">
        <v>3696</v>
      </c>
      <c r="C210" s="122" t="s">
        <v>3695</v>
      </c>
      <c r="D210" s="122"/>
      <c r="E210" s="147" t="s">
        <v>2471</v>
      </c>
      <c r="F210" s="126">
        <v>5.48</v>
      </c>
      <c r="G210" s="125">
        <v>3.8E-3</v>
      </c>
      <c r="H210" s="126">
        <f t="shared" si="14"/>
        <v>0.01</v>
      </c>
      <c r="J210" s="127">
        <v>0.02</v>
      </c>
    </row>
    <row r="211" spans="2:10" ht="22.5" x14ac:dyDescent="0.2">
      <c r="B211" s="122" t="s">
        <v>3694</v>
      </c>
      <c r="C211" s="122" t="s">
        <v>3693</v>
      </c>
      <c r="D211" s="122"/>
      <c r="E211" s="147" t="s">
        <v>2471</v>
      </c>
      <c r="F211" s="123">
        <v>67.56</v>
      </c>
      <c r="G211" s="125">
        <v>1.8E-3</v>
      </c>
      <c r="H211" s="126">
        <f t="shared" si="14"/>
        <v>0.09</v>
      </c>
      <c r="J211" s="127">
        <v>0.12</v>
      </c>
    </row>
    <row r="212" spans="2:10" ht="22.5" x14ac:dyDescent="0.2">
      <c r="B212" s="122" t="s">
        <v>3692</v>
      </c>
      <c r="C212" s="122" t="s">
        <v>3691</v>
      </c>
      <c r="D212" s="122"/>
      <c r="E212" s="147" t="s">
        <v>2471</v>
      </c>
      <c r="F212" s="123">
        <v>14.42</v>
      </c>
      <c r="G212" s="125">
        <v>3.8E-3</v>
      </c>
      <c r="H212" s="126">
        <f t="shared" si="14"/>
        <v>0.03</v>
      </c>
      <c r="J212" s="127">
        <v>0.05</v>
      </c>
    </row>
    <row r="213" spans="2:10" x14ac:dyDescent="0.2">
      <c r="B213" s="122" t="s">
        <v>3690</v>
      </c>
      <c r="C213" s="122" t="s">
        <v>3689</v>
      </c>
      <c r="D213" s="122"/>
      <c r="E213" s="147" t="s">
        <v>2471</v>
      </c>
      <c r="F213" s="123">
        <v>20.14</v>
      </c>
      <c r="G213" s="125">
        <v>6.0000000000000001E-3</v>
      </c>
      <c r="H213" s="126">
        <f t="shared" si="14"/>
        <v>0.09</v>
      </c>
      <c r="J213" s="127">
        <v>0.12</v>
      </c>
    </row>
    <row r="214" spans="2:10" ht="22.5" x14ac:dyDescent="0.2">
      <c r="B214" s="122" t="s">
        <v>3688</v>
      </c>
      <c r="C214" s="122" t="s">
        <v>3687</v>
      </c>
      <c r="D214" s="122"/>
      <c r="E214" s="147" t="s">
        <v>2535</v>
      </c>
      <c r="F214" s="126">
        <v>9.5299999999999994</v>
      </c>
      <c r="G214" s="125">
        <v>3.0099999999999998E-2</v>
      </c>
      <c r="H214" s="126">
        <f t="shared" si="14"/>
        <v>0.22</v>
      </c>
      <c r="J214" s="127">
        <v>0.28999999999999998</v>
      </c>
    </row>
    <row r="215" spans="2:10" ht="22.5" x14ac:dyDescent="0.2">
      <c r="B215" s="122" t="s">
        <v>3111</v>
      </c>
      <c r="C215" s="122" t="s">
        <v>499</v>
      </c>
      <c r="D215" s="122"/>
      <c r="E215" s="147" t="s">
        <v>2535</v>
      </c>
      <c r="F215" s="126">
        <v>3.98</v>
      </c>
      <c r="G215" s="125">
        <v>0.1328</v>
      </c>
      <c r="H215" s="126">
        <f t="shared" si="14"/>
        <v>0.41</v>
      </c>
      <c r="J215" s="127">
        <v>0.53</v>
      </c>
    </row>
    <row r="216" spans="2:10" ht="22.5" x14ac:dyDescent="0.2">
      <c r="B216" s="122" t="s">
        <v>3686</v>
      </c>
      <c r="C216" s="122" t="s">
        <v>3685</v>
      </c>
      <c r="D216" s="122"/>
      <c r="E216" s="147" t="s">
        <v>2471</v>
      </c>
      <c r="F216" s="123">
        <v>36.92</v>
      </c>
      <c r="G216" s="125">
        <v>1.95E-2</v>
      </c>
      <c r="H216" s="126">
        <f t="shared" si="14"/>
        <v>0.56000000000000005</v>
      </c>
      <c r="J216" s="127">
        <v>0.72</v>
      </c>
    </row>
    <row r="217" spans="2:10" ht="22.5" x14ac:dyDescent="0.2">
      <c r="B217" s="122" t="s">
        <v>3629</v>
      </c>
      <c r="C217" s="122" t="s">
        <v>3628</v>
      </c>
      <c r="D217" s="122"/>
      <c r="E217" s="147" t="s">
        <v>2471</v>
      </c>
      <c r="F217" s="123">
        <v>25</v>
      </c>
      <c r="G217" s="125">
        <v>1.35E-2</v>
      </c>
      <c r="H217" s="126">
        <f t="shared" si="14"/>
        <v>0.26</v>
      </c>
      <c r="J217" s="127">
        <v>0.34</v>
      </c>
    </row>
    <row r="218" spans="2:10" ht="33.75" x14ac:dyDescent="0.2">
      <c r="B218" s="122" t="s">
        <v>3631</v>
      </c>
      <c r="C218" s="122" t="s">
        <v>3630</v>
      </c>
      <c r="D218" s="122"/>
      <c r="E218" s="147" t="s">
        <v>2471</v>
      </c>
      <c r="F218" s="123">
        <v>15.9</v>
      </c>
      <c r="G218" s="125">
        <v>1.9199999999999998E-2</v>
      </c>
      <c r="H218" s="126">
        <f t="shared" si="14"/>
        <v>0.24</v>
      </c>
      <c r="J218" s="127">
        <v>0.31</v>
      </c>
    </row>
    <row r="219" spans="2:10" ht="22.5" x14ac:dyDescent="0.2">
      <c r="B219" s="122" t="s">
        <v>3684</v>
      </c>
      <c r="C219" s="122" t="s">
        <v>3683</v>
      </c>
      <c r="D219" s="122"/>
      <c r="E219" s="147" t="s">
        <v>2471</v>
      </c>
      <c r="F219" s="124">
        <v>931.97</v>
      </c>
      <c r="G219" s="125">
        <v>4.0000000000000002E-4</v>
      </c>
      <c r="H219" s="126">
        <f t="shared" si="14"/>
        <v>0.28000000000000003</v>
      </c>
      <c r="J219" s="127">
        <v>0.37</v>
      </c>
    </row>
    <row r="220" spans="2:10" ht="22.5" x14ac:dyDescent="0.2">
      <c r="B220" s="122" t="s">
        <v>3682</v>
      </c>
      <c r="C220" s="122" t="s">
        <v>3681</v>
      </c>
      <c r="D220" s="122"/>
      <c r="E220" s="147" t="s">
        <v>2471</v>
      </c>
      <c r="F220" s="124">
        <v>353.22</v>
      </c>
      <c r="G220" s="125">
        <v>3.3E-3</v>
      </c>
      <c r="H220" s="126">
        <f t="shared" si="14"/>
        <v>0.91</v>
      </c>
      <c r="J220" s="127">
        <v>1.17</v>
      </c>
    </row>
    <row r="221" spans="2:10" ht="22.5" x14ac:dyDescent="0.2">
      <c r="B221" s="122" t="s">
        <v>3680</v>
      </c>
      <c r="C221" s="122" t="s">
        <v>3679</v>
      </c>
      <c r="D221" s="122"/>
      <c r="E221" s="147" t="s">
        <v>2471</v>
      </c>
      <c r="F221" s="148">
        <v>1361.86</v>
      </c>
      <c r="G221" s="125">
        <v>5.0000000000000001E-4</v>
      </c>
      <c r="H221" s="126">
        <f t="shared" si="14"/>
        <v>0.53</v>
      </c>
      <c r="J221" s="127">
        <v>0.68</v>
      </c>
    </row>
    <row r="222" spans="2:10" ht="33.75" x14ac:dyDescent="0.2">
      <c r="B222" s="122" t="s">
        <v>3678</v>
      </c>
      <c r="C222" s="122" t="s">
        <v>3677</v>
      </c>
      <c r="D222" s="122"/>
      <c r="E222" s="147" t="s">
        <v>2471</v>
      </c>
      <c r="F222" s="148">
        <v>2418.9499999999998</v>
      </c>
      <c r="G222" s="125">
        <v>4.0000000000000002E-4</v>
      </c>
      <c r="H222" s="126">
        <f t="shared" ref="H222:H244" si="15">TRUNC((J222*$J$7),2)</f>
        <v>0.75</v>
      </c>
      <c r="J222" s="127">
        <v>0.97</v>
      </c>
    </row>
    <row r="223" spans="2:10" x14ac:dyDescent="0.2">
      <c r="B223" s="122" t="s">
        <v>3676</v>
      </c>
      <c r="C223" s="122" t="s">
        <v>3675</v>
      </c>
      <c r="D223" s="122"/>
      <c r="E223" s="147" t="s">
        <v>2481</v>
      </c>
      <c r="F223" s="123">
        <v>11.96</v>
      </c>
      <c r="G223" s="125">
        <v>9.4600000000000004E-2</v>
      </c>
      <c r="H223" s="126">
        <f t="shared" si="15"/>
        <v>0.88</v>
      </c>
      <c r="J223" s="127">
        <v>1.1299999999999999</v>
      </c>
    </row>
    <row r="224" spans="2:10" x14ac:dyDescent="0.2">
      <c r="B224" s="122" t="s">
        <v>3674</v>
      </c>
      <c r="C224" s="122" t="s">
        <v>3673</v>
      </c>
      <c r="D224" s="122"/>
      <c r="E224" s="147" t="s">
        <v>2481</v>
      </c>
      <c r="F224" s="126">
        <v>5.7</v>
      </c>
      <c r="G224" s="125">
        <v>0.27760000000000001</v>
      </c>
      <c r="H224" s="126">
        <f t="shared" si="15"/>
        <v>1.23</v>
      </c>
      <c r="J224" s="127">
        <v>1.58</v>
      </c>
    </row>
    <row r="225" spans="2:10" ht="33.75" x14ac:dyDescent="0.2">
      <c r="B225" s="122" t="s">
        <v>3672</v>
      </c>
      <c r="C225" s="122" t="s">
        <v>3671</v>
      </c>
      <c r="D225" s="122"/>
      <c r="E225" s="147" t="s">
        <v>3660</v>
      </c>
      <c r="F225" s="123">
        <v>14.36</v>
      </c>
      <c r="G225" s="125">
        <v>0.27500000000000002</v>
      </c>
      <c r="H225" s="126">
        <f t="shared" si="15"/>
        <v>3.08</v>
      </c>
      <c r="J225" s="127">
        <v>3.95</v>
      </c>
    </row>
    <row r="226" spans="2:10" ht="22.5" x14ac:dyDescent="0.2">
      <c r="B226" s="122" t="s">
        <v>3670</v>
      </c>
      <c r="C226" s="122" t="s">
        <v>3669</v>
      </c>
      <c r="D226" s="122"/>
      <c r="E226" s="147" t="s">
        <v>2471</v>
      </c>
      <c r="F226" s="123">
        <v>38.36</v>
      </c>
      <c r="G226" s="125">
        <v>3.3999999999999998E-3</v>
      </c>
      <c r="H226" s="126">
        <f t="shared" si="15"/>
        <v>0.1</v>
      </c>
      <c r="J226" s="127">
        <v>0.13</v>
      </c>
    </row>
    <row r="227" spans="2:10" ht="22.5" x14ac:dyDescent="0.2">
      <c r="B227" s="122" t="s">
        <v>3668</v>
      </c>
      <c r="C227" s="122" t="s">
        <v>3667</v>
      </c>
      <c r="D227" s="122"/>
      <c r="E227" s="147" t="s">
        <v>2471</v>
      </c>
      <c r="F227" s="123">
        <v>37.020000000000003</v>
      </c>
      <c r="G227" s="125">
        <v>1.1000000000000001E-3</v>
      </c>
      <c r="H227" s="126">
        <f t="shared" si="15"/>
        <v>0.03</v>
      </c>
      <c r="J227" s="127">
        <v>0.04</v>
      </c>
    </row>
    <row r="228" spans="2:10" ht="22.5" x14ac:dyDescent="0.2">
      <c r="B228" s="122" t="s">
        <v>3666</v>
      </c>
      <c r="C228" s="122" t="s">
        <v>3665</v>
      </c>
      <c r="D228" s="122"/>
      <c r="E228" s="147" t="s">
        <v>2471</v>
      </c>
      <c r="F228" s="123">
        <v>56.71</v>
      </c>
      <c r="G228" s="125">
        <v>1.8E-3</v>
      </c>
      <c r="H228" s="126">
        <f t="shared" si="15"/>
        <v>7.0000000000000007E-2</v>
      </c>
      <c r="J228" s="127">
        <v>0.1</v>
      </c>
    </row>
    <row r="229" spans="2:10" x14ac:dyDescent="0.2">
      <c r="B229" s="122" t="s">
        <v>3664</v>
      </c>
      <c r="C229" s="122" t="s">
        <v>3663</v>
      </c>
      <c r="D229" s="122"/>
      <c r="E229" s="147" t="s">
        <v>2471</v>
      </c>
      <c r="F229" s="126">
        <v>0.18</v>
      </c>
      <c r="G229" s="135">
        <v>13.948700000000001</v>
      </c>
      <c r="H229" s="126">
        <f t="shared" si="15"/>
        <v>1.95</v>
      </c>
      <c r="J229" s="127">
        <v>2.5099999999999998</v>
      </c>
    </row>
    <row r="230" spans="2:10" ht="22.5" x14ac:dyDescent="0.2">
      <c r="B230" s="122" t="s">
        <v>3662</v>
      </c>
      <c r="C230" s="122" t="s">
        <v>3661</v>
      </c>
      <c r="D230" s="122"/>
      <c r="E230" s="147" t="s">
        <v>3660</v>
      </c>
      <c r="F230" s="126">
        <v>9.19</v>
      </c>
      <c r="G230" s="125">
        <v>0.97709999999999997</v>
      </c>
      <c r="H230" s="126">
        <f t="shared" si="15"/>
        <v>7</v>
      </c>
      <c r="J230" s="127">
        <v>8.98</v>
      </c>
    </row>
    <row r="231" spans="2:10" ht="22.5" x14ac:dyDescent="0.2">
      <c r="B231" s="122" t="s">
        <v>3659</v>
      </c>
      <c r="C231" s="122" t="s">
        <v>3658</v>
      </c>
      <c r="D231" s="122"/>
      <c r="E231" s="147" t="s">
        <v>2471</v>
      </c>
      <c r="F231" s="126">
        <v>2.7</v>
      </c>
      <c r="G231" s="125">
        <v>5.5899999999999998E-2</v>
      </c>
      <c r="H231" s="126">
        <f t="shared" si="15"/>
        <v>0.11</v>
      </c>
      <c r="J231" s="127">
        <v>0.15</v>
      </c>
    </row>
    <row r="232" spans="2:10" x14ac:dyDescent="0.2">
      <c r="B232" s="122" t="s">
        <v>3657</v>
      </c>
      <c r="C232" s="122" t="s">
        <v>3656</v>
      </c>
      <c r="D232" s="122"/>
      <c r="E232" s="147" t="s">
        <v>2481</v>
      </c>
      <c r="F232" s="123">
        <v>12.82</v>
      </c>
      <c r="G232" s="125">
        <v>5.1999999999999998E-3</v>
      </c>
      <c r="H232" s="126">
        <f t="shared" si="15"/>
        <v>0.05</v>
      </c>
      <c r="J232" s="127">
        <v>7.0000000000000007E-2</v>
      </c>
    </row>
    <row r="233" spans="2:10" ht="22.5" x14ac:dyDescent="0.2">
      <c r="B233" s="122" t="s">
        <v>3655</v>
      </c>
      <c r="C233" s="122" t="s">
        <v>3654</v>
      </c>
      <c r="D233" s="122"/>
      <c r="E233" s="147" t="s">
        <v>2471</v>
      </c>
      <c r="F233" s="123">
        <v>44.23</v>
      </c>
      <c r="G233" s="125">
        <v>1.8E-3</v>
      </c>
      <c r="H233" s="126">
        <f t="shared" si="15"/>
        <v>0.06</v>
      </c>
      <c r="J233" s="127">
        <v>0.08</v>
      </c>
    </row>
    <row r="234" spans="2:10" ht="22.5" x14ac:dyDescent="0.2">
      <c r="B234" s="122" t="s">
        <v>3653</v>
      </c>
      <c r="C234" s="122" t="s">
        <v>3652</v>
      </c>
      <c r="D234" s="122"/>
      <c r="E234" s="147" t="s">
        <v>3651</v>
      </c>
      <c r="F234" s="123">
        <v>10.86</v>
      </c>
      <c r="G234" s="125">
        <v>7.7700000000000005E-2</v>
      </c>
      <c r="H234" s="126">
        <f t="shared" si="15"/>
        <v>0.65</v>
      </c>
      <c r="J234" s="127">
        <v>0.84</v>
      </c>
    </row>
    <row r="235" spans="2:10" ht="22.5" x14ac:dyDescent="0.2">
      <c r="B235" s="122" t="s">
        <v>3609</v>
      </c>
      <c r="C235" s="122" t="s">
        <v>3608</v>
      </c>
      <c r="D235" s="122"/>
      <c r="E235" s="147" t="s">
        <v>2545</v>
      </c>
      <c r="F235" s="123">
        <v>13.56</v>
      </c>
      <c r="G235" s="125">
        <v>0.26519999999999999</v>
      </c>
      <c r="H235" s="126">
        <f t="shared" si="15"/>
        <v>2.8</v>
      </c>
      <c r="J235" s="127">
        <v>3.6</v>
      </c>
    </row>
    <row r="236" spans="2:10" x14ac:dyDescent="0.2">
      <c r="B236" s="122" t="s">
        <v>2478</v>
      </c>
      <c r="C236" s="122" t="s">
        <v>2477</v>
      </c>
      <c r="D236" s="122"/>
      <c r="E236" s="147" t="s">
        <v>2476</v>
      </c>
      <c r="F236" s="124">
        <v>182.64</v>
      </c>
      <c r="G236" s="125">
        <v>3.8399999999999997E-2</v>
      </c>
      <c r="H236" s="126">
        <f t="shared" si="15"/>
        <v>5.46</v>
      </c>
      <c r="J236" s="127">
        <v>7.01</v>
      </c>
    </row>
    <row r="237" spans="2:10" ht="67.5" x14ac:dyDescent="0.2">
      <c r="B237" s="122" t="s">
        <v>2578</v>
      </c>
      <c r="C237" s="122" t="s">
        <v>2577</v>
      </c>
      <c r="D237" s="122"/>
      <c r="E237" s="147" t="s">
        <v>2471</v>
      </c>
      <c r="F237" s="126">
        <v>2.89</v>
      </c>
      <c r="G237" s="125">
        <v>4.0000000000000001E-3</v>
      </c>
      <c r="H237" s="126">
        <f t="shared" si="15"/>
        <v>0</v>
      </c>
      <c r="J237" s="127">
        <v>0.01</v>
      </c>
    </row>
    <row r="238" spans="2:10" ht="22.5" x14ac:dyDescent="0.2">
      <c r="B238" s="122" t="s">
        <v>3582</v>
      </c>
      <c r="C238" s="122" t="s">
        <v>3581</v>
      </c>
      <c r="D238" s="122"/>
      <c r="E238" s="147" t="s">
        <v>3236</v>
      </c>
      <c r="F238" s="126">
        <v>4.25</v>
      </c>
      <c r="G238" s="125">
        <v>3.8999999999999998E-3</v>
      </c>
      <c r="H238" s="126">
        <f t="shared" si="15"/>
        <v>0.01</v>
      </c>
      <c r="J238" s="127">
        <v>0.02</v>
      </c>
    </row>
    <row r="239" spans="2:10" ht="33.75" x14ac:dyDescent="0.2">
      <c r="B239" s="122" t="s">
        <v>2943</v>
      </c>
      <c r="C239" s="122" t="s">
        <v>2942</v>
      </c>
      <c r="D239" s="122"/>
      <c r="E239" s="147" t="s">
        <v>2471</v>
      </c>
      <c r="F239" s="124">
        <v>204.69</v>
      </c>
      <c r="G239" s="125">
        <v>1.1299999999999999E-2</v>
      </c>
      <c r="H239" s="126">
        <f t="shared" si="15"/>
        <v>1.8</v>
      </c>
      <c r="J239" s="127">
        <v>2.31</v>
      </c>
    </row>
    <row r="240" spans="2:10" x14ac:dyDescent="0.2">
      <c r="B240" s="122" t="s">
        <v>3580</v>
      </c>
      <c r="C240" s="122" t="s">
        <v>3579</v>
      </c>
      <c r="D240" s="122"/>
      <c r="E240" s="147" t="s">
        <v>2545</v>
      </c>
      <c r="F240" s="126">
        <v>5.27</v>
      </c>
      <c r="G240" s="125">
        <v>2.8400000000000002E-2</v>
      </c>
      <c r="H240" s="126">
        <f t="shared" si="15"/>
        <v>0.11</v>
      </c>
      <c r="J240" s="127">
        <v>0.15</v>
      </c>
    </row>
    <row r="241" spans="2:10" x14ac:dyDescent="0.2">
      <c r="B241" s="128" t="s">
        <v>2470</v>
      </c>
      <c r="C241" s="128"/>
      <c r="D241" s="128"/>
      <c r="E241" s="128"/>
      <c r="F241" s="128"/>
      <c r="G241" s="128"/>
      <c r="H241" s="137">
        <f t="shared" si="15"/>
        <v>195.34</v>
      </c>
      <c r="J241" s="138">
        <v>250.44</v>
      </c>
    </row>
    <row r="242" spans="2:10" x14ac:dyDescent="0.2">
      <c r="B242" s="131" t="s">
        <v>2469</v>
      </c>
      <c r="C242" s="131"/>
      <c r="D242" s="131"/>
      <c r="E242" s="131"/>
      <c r="F242" s="131"/>
      <c r="G242" s="131"/>
      <c r="H242" s="139">
        <f t="shared" si="15"/>
        <v>244.2</v>
      </c>
      <c r="J242" s="140">
        <v>313.08</v>
      </c>
    </row>
    <row r="243" spans="2:10" x14ac:dyDescent="0.2">
      <c r="B243" s="131" t="s">
        <v>2468</v>
      </c>
      <c r="C243" s="131"/>
      <c r="D243" s="131"/>
      <c r="E243" s="131"/>
      <c r="F243" s="131"/>
      <c r="G243" s="131"/>
      <c r="H243" s="132">
        <f t="shared" si="15"/>
        <v>0</v>
      </c>
      <c r="J243" s="133">
        <v>0</v>
      </c>
    </row>
    <row r="244" spans="2:10" x14ac:dyDescent="0.2">
      <c r="B244" s="131" t="s">
        <v>2467</v>
      </c>
      <c r="C244" s="131"/>
      <c r="D244" s="131"/>
      <c r="E244" s="131"/>
      <c r="F244" s="131"/>
      <c r="G244" s="131"/>
      <c r="H244" s="139">
        <f t="shared" si="15"/>
        <v>244.2</v>
      </c>
      <c r="J244" s="140">
        <v>313.08</v>
      </c>
    </row>
    <row r="245" spans="2:10" s="134" customFormat="1" ht="24.75" customHeight="1" x14ac:dyDescent="0.2">
      <c r="B245" s="118" t="s">
        <v>3650</v>
      </c>
      <c r="C245" s="118"/>
      <c r="D245" s="118"/>
      <c r="E245" s="118"/>
      <c r="F245" s="118"/>
      <c r="G245" s="118"/>
      <c r="H245" s="118" t="s">
        <v>2909</v>
      </c>
      <c r="J245" s="119" t="s">
        <v>2909</v>
      </c>
    </row>
    <row r="246" spans="2:10" x14ac:dyDescent="0.2">
      <c r="B246" s="120" t="s">
        <v>2503</v>
      </c>
      <c r="C246" s="120" t="s">
        <v>2514</v>
      </c>
      <c r="D246" s="120" t="s">
        <v>2513</v>
      </c>
      <c r="E246" s="120"/>
      <c r="F246" s="120" t="s">
        <v>2512</v>
      </c>
      <c r="G246" s="120" t="s">
        <v>2499</v>
      </c>
      <c r="H246" s="120" t="s">
        <v>2511</v>
      </c>
      <c r="J246" s="121" t="s">
        <v>2511</v>
      </c>
    </row>
    <row r="247" spans="2:10" x14ac:dyDescent="0.2">
      <c r="B247" s="122" t="s">
        <v>2510</v>
      </c>
      <c r="C247" s="122" t="s">
        <v>2509</v>
      </c>
      <c r="D247" s="123">
        <v>12.47</v>
      </c>
      <c r="E247" s="123"/>
      <c r="F247" s="124">
        <v>117.99</v>
      </c>
      <c r="G247" s="135">
        <v>11.792999999999999</v>
      </c>
      <c r="H247" s="124">
        <f t="shared" ref="H247:H254" si="16">TRUNC((J247*$J$7),2)</f>
        <v>114.7</v>
      </c>
      <c r="J247" s="136">
        <v>147.06</v>
      </c>
    </row>
    <row r="248" spans="2:10" x14ac:dyDescent="0.2">
      <c r="B248" s="122" t="s">
        <v>3141</v>
      </c>
      <c r="C248" s="122" t="s">
        <v>3140</v>
      </c>
      <c r="D248" s="123">
        <v>20.8</v>
      </c>
      <c r="E248" s="123"/>
      <c r="F248" s="124">
        <v>117.99</v>
      </c>
      <c r="G248" s="125">
        <v>2</v>
      </c>
      <c r="H248" s="123">
        <f t="shared" si="16"/>
        <v>32.44</v>
      </c>
      <c r="J248" s="141">
        <v>41.6</v>
      </c>
    </row>
    <row r="249" spans="2:10" x14ac:dyDescent="0.2">
      <c r="B249" s="122" t="s">
        <v>2508</v>
      </c>
      <c r="C249" s="122" t="s">
        <v>2507</v>
      </c>
      <c r="D249" s="123">
        <v>14.98</v>
      </c>
      <c r="E249" s="123"/>
      <c r="F249" s="124">
        <v>117.99</v>
      </c>
      <c r="G249" s="125">
        <v>0.81979999999999997</v>
      </c>
      <c r="H249" s="123">
        <f t="shared" si="16"/>
        <v>9.57</v>
      </c>
      <c r="J249" s="141">
        <v>12.28</v>
      </c>
    </row>
    <row r="250" spans="2:10" x14ac:dyDescent="0.2">
      <c r="B250" s="122" t="s">
        <v>2506</v>
      </c>
      <c r="C250" s="122" t="s">
        <v>2505</v>
      </c>
      <c r="D250" s="123">
        <v>20.8</v>
      </c>
      <c r="E250" s="123"/>
      <c r="F250" s="124">
        <v>117.99</v>
      </c>
      <c r="G250" s="125">
        <v>1.3286</v>
      </c>
      <c r="H250" s="123">
        <f t="shared" si="16"/>
        <v>21.55</v>
      </c>
      <c r="J250" s="141">
        <v>27.63</v>
      </c>
    </row>
    <row r="251" spans="2:10" x14ac:dyDescent="0.2">
      <c r="B251" s="122" t="s">
        <v>2571</v>
      </c>
      <c r="C251" s="122" t="s">
        <v>2570</v>
      </c>
      <c r="D251" s="123">
        <v>20.8</v>
      </c>
      <c r="E251" s="123"/>
      <c r="F251" s="124">
        <v>117.99</v>
      </c>
      <c r="G251" s="125">
        <v>4.9050000000000002</v>
      </c>
      <c r="H251" s="124">
        <f t="shared" si="16"/>
        <v>79.569999999999993</v>
      </c>
      <c r="J251" s="136">
        <v>102.02</v>
      </c>
    </row>
    <row r="252" spans="2:10" x14ac:dyDescent="0.2">
      <c r="B252" s="122" t="s">
        <v>2567</v>
      </c>
      <c r="C252" s="122" t="s">
        <v>2566</v>
      </c>
      <c r="D252" s="123">
        <v>14.54</v>
      </c>
      <c r="E252" s="123"/>
      <c r="F252" s="124">
        <v>117.99</v>
      </c>
      <c r="G252" s="125">
        <v>9.8792000000000009</v>
      </c>
      <c r="H252" s="124">
        <f t="shared" si="16"/>
        <v>112.03</v>
      </c>
      <c r="J252" s="136">
        <v>143.63999999999999</v>
      </c>
    </row>
    <row r="253" spans="2:10" x14ac:dyDescent="0.2">
      <c r="B253" s="122" t="s">
        <v>2565</v>
      </c>
      <c r="C253" s="122" t="s">
        <v>2564</v>
      </c>
      <c r="D253" s="123">
        <v>20.8</v>
      </c>
      <c r="E253" s="123"/>
      <c r="F253" s="124">
        <v>117.99</v>
      </c>
      <c r="G253" s="125">
        <v>9.8792000000000009</v>
      </c>
      <c r="H253" s="124">
        <f t="shared" si="16"/>
        <v>160.28</v>
      </c>
      <c r="J253" s="136">
        <v>205.49</v>
      </c>
    </row>
    <row r="254" spans="2:10" x14ac:dyDescent="0.2">
      <c r="B254" s="128" t="s">
        <v>2504</v>
      </c>
      <c r="C254" s="128"/>
      <c r="D254" s="128"/>
      <c r="E254" s="128"/>
      <c r="F254" s="128"/>
      <c r="G254" s="128"/>
      <c r="H254" s="137">
        <f t="shared" si="16"/>
        <v>530.17999999999995</v>
      </c>
      <c r="J254" s="138">
        <v>679.72</v>
      </c>
    </row>
    <row r="255" spans="2:10" ht="21" x14ac:dyDescent="0.2">
      <c r="B255" s="120" t="s">
        <v>2503</v>
      </c>
      <c r="C255" s="120" t="s">
        <v>2502</v>
      </c>
      <c r="D255" s="120"/>
      <c r="E255" s="146" t="s">
        <v>2501</v>
      </c>
      <c r="F255" s="120" t="s">
        <v>2500</v>
      </c>
      <c r="G255" s="120" t="s">
        <v>2499</v>
      </c>
      <c r="H255" s="120" t="s">
        <v>2498</v>
      </c>
      <c r="J255" s="121" t="s">
        <v>2498</v>
      </c>
    </row>
    <row r="256" spans="2:10" ht="22.5" x14ac:dyDescent="0.2">
      <c r="B256" s="122" t="s">
        <v>2795</v>
      </c>
      <c r="C256" s="122" t="s">
        <v>2794</v>
      </c>
      <c r="D256" s="122"/>
      <c r="E256" s="147" t="s">
        <v>2471</v>
      </c>
      <c r="F256" s="123">
        <v>14.9</v>
      </c>
      <c r="G256" s="125">
        <v>0.66669999999999996</v>
      </c>
      <c r="H256" s="126">
        <f t="shared" ref="H256:H290" si="17">TRUNC((J256*$J$7),2)</f>
        <v>7.74</v>
      </c>
      <c r="J256" s="127">
        <v>9.93</v>
      </c>
    </row>
    <row r="257" spans="2:10" x14ac:dyDescent="0.2">
      <c r="B257" s="122" t="s">
        <v>3649</v>
      </c>
      <c r="C257" s="122" t="s">
        <v>3648</v>
      </c>
      <c r="D257" s="122"/>
      <c r="E257" s="147" t="s">
        <v>2471</v>
      </c>
      <c r="F257" s="126">
        <v>3.5</v>
      </c>
      <c r="G257" s="125">
        <v>0.5</v>
      </c>
      <c r="H257" s="126">
        <f t="shared" si="17"/>
        <v>1.36</v>
      </c>
      <c r="J257" s="127">
        <v>1.75</v>
      </c>
    </row>
    <row r="258" spans="2:10" x14ac:dyDescent="0.2">
      <c r="B258" s="122" t="s">
        <v>3647</v>
      </c>
      <c r="C258" s="122" t="s">
        <v>3646</v>
      </c>
      <c r="D258" s="122"/>
      <c r="E258" s="147" t="s">
        <v>2535</v>
      </c>
      <c r="F258" s="126">
        <v>2.4500000000000002</v>
      </c>
      <c r="G258" s="135">
        <v>16.12</v>
      </c>
      <c r="H258" s="123">
        <f t="shared" si="17"/>
        <v>30.8</v>
      </c>
      <c r="J258" s="141">
        <v>39.49</v>
      </c>
    </row>
    <row r="259" spans="2:10" x14ac:dyDescent="0.2">
      <c r="B259" s="122" t="s">
        <v>3645</v>
      </c>
      <c r="C259" s="122" t="s">
        <v>3644</v>
      </c>
      <c r="D259" s="122"/>
      <c r="E259" s="147" t="s">
        <v>2471</v>
      </c>
      <c r="F259" s="126">
        <v>0.68</v>
      </c>
      <c r="G259" s="125">
        <v>2</v>
      </c>
      <c r="H259" s="126">
        <f t="shared" si="17"/>
        <v>1.06</v>
      </c>
      <c r="J259" s="127">
        <v>1.36</v>
      </c>
    </row>
    <row r="260" spans="2:10" x14ac:dyDescent="0.2">
      <c r="B260" s="122" t="s">
        <v>2555</v>
      </c>
      <c r="C260" s="122" t="s">
        <v>2554</v>
      </c>
      <c r="D260" s="122"/>
      <c r="E260" s="147" t="s">
        <v>2471</v>
      </c>
      <c r="F260" s="126">
        <v>1.1100000000000001</v>
      </c>
      <c r="G260" s="125">
        <v>0.81679999999999997</v>
      </c>
      <c r="H260" s="126">
        <f t="shared" si="17"/>
        <v>0.7</v>
      </c>
      <c r="J260" s="127">
        <v>0.91</v>
      </c>
    </row>
    <row r="261" spans="2:10" x14ac:dyDescent="0.2">
      <c r="B261" s="122" t="s">
        <v>2551</v>
      </c>
      <c r="C261" s="122" t="s">
        <v>2550</v>
      </c>
      <c r="D261" s="122"/>
      <c r="E261" s="147" t="s">
        <v>2535</v>
      </c>
      <c r="F261" s="126">
        <v>7.51</v>
      </c>
      <c r="G261" s="135">
        <v>28.269300000000001</v>
      </c>
      <c r="H261" s="124">
        <f t="shared" si="17"/>
        <v>165.59</v>
      </c>
      <c r="J261" s="136">
        <v>212.3</v>
      </c>
    </row>
    <row r="262" spans="2:10" x14ac:dyDescent="0.2">
      <c r="B262" s="122" t="s">
        <v>3624</v>
      </c>
      <c r="C262" s="122" t="s">
        <v>3623</v>
      </c>
      <c r="D262" s="122"/>
      <c r="E262" s="147" t="s">
        <v>2481</v>
      </c>
      <c r="F262" s="123">
        <v>21.95</v>
      </c>
      <c r="G262" s="125">
        <v>0.14319999999999999</v>
      </c>
      <c r="H262" s="126">
        <f t="shared" si="17"/>
        <v>2.44</v>
      </c>
      <c r="J262" s="127">
        <v>3.14</v>
      </c>
    </row>
    <row r="263" spans="2:10" x14ac:dyDescent="0.2">
      <c r="B263" s="122" t="s">
        <v>2549</v>
      </c>
      <c r="C263" s="122" t="s">
        <v>2548</v>
      </c>
      <c r="D263" s="122"/>
      <c r="E263" s="147" t="s">
        <v>2481</v>
      </c>
      <c r="F263" s="123">
        <v>25.2</v>
      </c>
      <c r="G263" s="125">
        <v>0.91469999999999996</v>
      </c>
      <c r="H263" s="123">
        <f t="shared" si="17"/>
        <v>17.97</v>
      </c>
      <c r="J263" s="141">
        <v>23.05</v>
      </c>
    </row>
    <row r="264" spans="2:10" x14ac:dyDescent="0.2">
      <c r="B264" s="122" t="s">
        <v>3004</v>
      </c>
      <c r="C264" s="122" t="s">
        <v>3003</v>
      </c>
      <c r="D264" s="122"/>
      <c r="E264" s="147" t="s">
        <v>2481</v>
      </c>
      <c r="F264" s="123">
        <v>27.21</v>
      </c>
      <c r="G264" s="125">
        <v>0.2331</v>
      </c>
      <c r="H264" s="126">
        <f t="shared" si="17"/>
        <v>4.9400000000000004</v>
      </c>
      <c r="J264" s="127">
        <v>6.34</v>
      </c>
    </row>
    <row r="265" spans="2:10" x14ac:dyDescent="0.2">
      <c r="B265" s="122" t="s">
        <v>3527</v>
      </c>
      <c r="C265" s="122" t="s">
        <v>3526</v>
      </c>
      <c r="D265" s="122"/>
      <c r="E265" s="147" t="s">
        <v>2481</v>
      </c>
      <c r="F265" s="123">
        <v>27.31</v>
      </c>
      <c r="G265" s="125">
        <v>0.16520000000000001</v>
      </c>
      <c r="H265" s="126">
        <f t="shared" si="17"/>
        <v>3.51</v>
      </c>
      <c r="J265" s="127">
        <v>4.51</v>
      </c>
    </row>
    <row r="266" spans="2:10" ht="22.5" x14ac:dyDescent="0.2">
      <c r="B266" s="122" t="s">
        <v>3643</v>
      </c>
      <c r="C266" s="122" t="s">
        <v>3642</v>
      </c>
      <c r="D266" s="122"/>
      <c r="E266" s="147" t="s">
        <v>2481</v>
      </c>
      <c r="F266" s="123">
        <v>29.11</v>
      </c>
      <c r="G266" s="125">
        <v>0.192</v>
      </c>
      <c r="H266" s="126">
        <f t="shared" si="17"/>
        <v>4.3600000000000003</v>
      </c>
      <c r="J266" s="127">
        <v>5.59</v>
      </c>
    </row>
    <row r="267" spans="2:10" x14ac:dyDescent="0.2">
      <c r="B267" s="122" t="s">
        <v>3622</v>
      </c>
      <c r="C267" s="122" t="s">
        <v>3621</v>
      </c>
      <c r="D267" s="122"/>
      <c r="E267" s="147" t="s">
        <v>2535</v>
      </c>
      <c r="F267" s="126">
        <v>2.91</v>
      </c>
      <c r="G267" s="135">
        <v>17.457000000000001</v>
      </c>
      <c r="H267" s="123">
        <f t="shared" si="17"/>
        <v>39.619999999999997</v>
      </c>
      <c r="J267" s="141">
        <v>50.8</v>
      </c>
    </row>
    <row r="268" spans="2:10" x14ac:dyDescent="0.2">
      <c r="B268" s="122" t="s">
        <v>3006</v>
      </c>
      <c r="C268" s="122" t="s">
        <v>3005</v>
      </c>
      <c r="D268" s="122"/>
      <c r="E268" s="147" t="s">
        <v>2535</v>
      </c>
      <c r="F268" s="126">
        <v>7.93</v>
      </c>
      <c r="G268" s="135">
        <v>29.752800000000001</v>
      </c>
      <c r="H268" s="124">
        <f t="shared" si="17"/>
        <v>184.03</v>
      </c>
      <c r="J268" s="136">
        <v>235.94</v>
      </c>
    </row>
    <row r="269" spans="2:10" ht="22.5" x14ac:dyDescent="0.2">
      <c r="B269" s="122" t="s">
        <v>3641</v>
      </c>
      <c r="C269" s="122" t="s">
        <v>3640</v>
      </c>
      <c r="D269" s="122"/>
      <c r="E269" s="147" t="s">
        <v>2471</v>
      </c>
      <c r="F269" s="126">
        <v>2.61</v>
      </c>
      <c r="G269" s="125">
        <v>2</v>
      </c>
      <c r="H269" s="126">
        <f t="shared" si="17"/>
        <v>4.07</v>
      </c>
      <c r="J269" s="127">
        <v>5.22</v>
      </c>
    </row>
    <row r="270" spans="2:10" x14ac:dyDescent="0.2">
      <c r="B270" s="122" t="s">
        <v>3639</v>
      </c>
      <c r="C270" s="122" t="s">
        <v>3638</v>
      </c>
      <c r="D270" s="122"/>
      <c r="E270" s="147" t="s">
        <v>2519</v>
      </c>
      <c r="F270" s="123">
        <v>24.37</v>
      </c>
      <c r="G270" s="125">
        <v>7.0350000000000001</v>
      </c>
      <c r="H270" s="124">
        <f t="shared" si="17"/>
        <v>133.72</v>
      </c>
      <c r="J270" s="136">
        <v>171.44</v>
      </c>
    </row>
    <row r="271" spans="2:10" ht="22.5" x14ac:dyDescent="0.2">
      <c r="B271" s="122" t="s">
        <v>3637</v>
      </c>
      <c r="C271" s="122" t="s">
        <v>3636</v>
      </c>
      <c r="D271" s="122"/>
      <c r="E271" s="147" t="s">
        <v>2519</v>
      </c>
      <c r="F271" s="123">
        <v>35</v>
      </c>
      <c r="G271" s="135">
        <v>14.52</v>
      </c>
      <c r="H271" s="124">
        <f t="shared" si="17"/>
        <v>396.39</v>
      </c>
      <c r="J271" s="136">
        <v>508.2</v>
      </c>
    </row>
    <row r="272" spans="2:10" ht="22.5" x14ac:dyDescent="0.2">
      <c r="B272" s="122" t="s">
        <v>3009</v>
      </c>
      <c r="C272" s="122" t="s">
        <v>3008</v>
      </c>
      <c r="D272" s="122"/>
      <c r="E272" s="147" t="s">
        <v>2519</v>
      </c>
      <c r="F272" s="123">
        <v>43.3</v>
      </c>
      <c r="G272" s="125">
        <v>1.1192</v>
      </c>
      <c r="H272" s="123">
        <f t="shared" si="17"/>
        <v>37.79</v>
      </c>
      <c r="J272" s="141">
        <v>48.46</v>
      </c>
    </row>
    <row r="273" spans="2:10" ht="22.5" x14ac:dyDescent="0.2">
      <c r="B273" s="122" t="s">
        <v>2855</v>
      </c>
      <c r="C273" s="122" t="s">
        <v>2854</v>
      </c>
      <c r="D273" s="122"/>
      <c r="E273" s="147" t="s">
        <v>2471</v>
      </c>
      <c r="F273" s="126">
        <v>0.28999999999999998</v>
      </c>
      <c r="G273" s="135">
        <v>14.4</v>
      </c>
      <c r="H273" s="126">
        <f t="shared" si="17"/>
        <v>3.26</v>
      </c>
      <c r="J273" s="127">
        <v>4.18</v>
      </c>
    </row>
    <row r="274" spans="2:10" ht="22.5" x14ac:dyDescent="0.2">
      <c r="B274" s="122" t="s">
        <v>2785</v>
      </c>
      <c r="C274" s="122" t="s">
        <v>2784</v>
      </c>
      <c r="D274" s="122"/>
      <c r="E274" s="147" t="s">
        <v>2535</v>
      </c>
      <c r="F274" s="123">
        <v>12.64</v>
      </c>
      <c r="G274" s="125">
        <v>0.2</v>
      </c>
      <c r="H274" s="126">
        <f t="shared" si="17"/>
        <v>1.97</v>
      </c>
      <c r="J274" s="127">
        <v>2.5299999999999998</v>
      </c>
    </row>
    <row r="275" spans="2:10" x14ac:dyDescent="0.2">
      <c r="B275" s="122" t="s">
        <v>2493</v>
      </c>
      <c r="C275" s="122" t="s">
        <v>2492</v>
      </c>
      <c r="D275" s="122"/>
      <c r="E275" s="147" t="s">
        <v>2481</v>
      </c>
      <c r="F275" s="126">
        <v>0.65</v>
      </c>
      <c r="G275" s="135">
        <v>98.863</v>
      </c>
      <c r="H275" s="123">
        <f t="shared" si="17"/>
        <v>50.12</v>
      </c>
      <c r="J275" s="141">
        <v>64.260000000000005</v>
      </c>
    </row>
    <row r="276" spans="2:10" ht="22.5" x14ac:dyDescent="0.2">
      <c r="B276" s="122" t="s">
        <v>3635</v>
      </c>
      <c r="C276" s="122" t="s">
        <v>3634</v>
      </c>
      <c r="D276" s="122"/>
      <c r="E276" s="147" t="s">
        <v>2471</v>
      </c>
      <c r="F276" s="126">
        <v>2.66</v>
      </c>
      <c r="G276" s="125">
        <v>0.5</v>
      </c>
      <c r="H276" s="126">
        <f t="shared" si="17"/>
        <v>1.03</v>
      </c>
      <c r="J276" s="127">
        <v>1.33</v>
      </c>
    </row>
    <row r="277" spans="2:10" ht="22.5" x14ac:dyDescent="0.2">
      <c r="B277" s="122" t="s">
        <v>3633</v>
      </c>
      <c r="C277" s="122" t="s">
        <v>3632</v>
      </c>
      <c r="D277" s="122"/>
      <c r="E277" s="147" t="s">
        <v>2471</v>
      </c>
      <c r="F277" s="126">
        <v>4.7699999999999996</v>
      </c>
      <c r="G277" s="125">
        <v>0.5</v>
      </c>
      <c r="H277" s="126">
        <f t="shared" si="17"/>
        <v>1.86</v>
      </c>
      <c r="J277" s="127">
        <v>2.39</v>
      </c>
    </row>
    <row r="278" spans="2:10" x14ac:dyDescent="0.2">
      <c r="B278" s="122" t="s">
        <v>2832</v>
      </c>
      <c r="C278" s="122" t="s">
        <v>2831</v>
      </c>
      <c r="D278" s="122"/>
      <c r="E278" s="147" t="s">
        <v>2471</v>
      </c>
      <c r="F278" s="123">
        <v>26.06</v>
      </c>
      <c r="G278" s="125">
        <v>0.33329999999999999</v>
      </c>
      <c r="H278" s="126">
        <f t="shared" si="17"/>
        <v>6.77</v>
      </c>
      <c r="J278" s="127">
        <v>8.69</v>
      </c>
    </row>
    <row r="279" spans="2:10" ht="33.75" x14ac:dyDescent="0.2">
      <c r="B279" s="122" t="s">
        <v>3346</v>
      </c>
      <c r="C279" s="122" t="s">
        <v>3345</v>
      </c>
      <c r="D279" s="122"/>
      <c r="E279" s="147" t="s">
        <v>2535</v>
      </c>
      <c r="F279" s="126">
        <v>2.4</v>
      </c>
      <c r="G279" s="125">
        <v>2.61</v>
      </c>
      <c r="H279" s="126">
        <f t="shared" si="17"/>
        <v>4.88</v>
      </c>
      <c r="J279" s="127">
        <v>6.26</v>
      </c>
    </row>
    <row r="280" spans="2:10" x14ac:dyDescent="0.2">
      <c r="B280" s="122" t="s">
        <v>2518</v>
      </c>
      <c r="C280" s="122" t="s">
        <v>2517</v>
      </c>
      <c r="D280" s="122"/>
      <c r="E280" s="147" t="s">
        <v>2476</v>
      </c>
      <c r="F280" s="124">
        <v>184.48</v>
      </c>
      <c r="G280" s="125">
        <v>0.15909999999999999</v>
      </c>
      <c r="H280" s="123">
        <f t="shared" si="17"/>
        <v>22.89</v>
      </c>
      <c r="J280" s="141">
        <v>29.35</v>
      </c>
    </row>
    <row r="281" spans="2:10" ht="22.5" x14ac:dyDescent="0.2">
      <c r="B281" s="122" t="s">
        <v>3489</v>
      </c>
      <c r="C281" s="122" t="s">
        <v>3488</v>
      </c>
      <c r="D281" s="122"/>
      <c r="E281" s="147" t="s">
        <v>2471</v>
      </c>
      <c r="F281" s="126">
        <v>1.57</v>
      </c>
      <c r="G281" s="125">
        <v>5</v>
      </c>
      <c r="H281" s="126">
        <f t="shared" si="17"/>
        <v>6.12</v>
      </c>
      <c r="J281" s="127">
        <v>7.85</v>
      </c>
    </row>
    <row r="282" spans="2:10" x14ac:dyDescent="0.2">
      <c r="B282" s="122" t="s">
        <v>2534</v>
      </c>
      <c r="C282" s="122" t="s">
        <v>2533</v>
      </c>
      <c r="D282" s="122"/>
      <c r="E282" s="147" t="s">
        <v>2476</v>
      </c>
      <c r="F282" s="124">
        <v>143.29</v>
      </c>
      <c r="G282" s="125">
        <v>0.17399999999999999</v>
      </c>
      <c r="H282" s="123">
        <f t="shared" si="17"/>
        <v>19.440000000000001</v>
      </c>
      <c r="J282" s="141">
        <v>24.93</v>
      </c>
    </row>
    <row r="283" spans="2:10" x14ac:dyDescent="0.2">
      <c r="B283" s="122" t="s">
        <v>3598</v>
      </c>
      <c r="C283" s="122" t="s">
        <v>3597</v>
      </c>
      <c r="D283" s="122"/>
      <c r="E283" s="147" t="s">
        <v>2535</v>
      </c>
      <c r="F283" s="123">
        <v>31.33</v>
      </c>
      <c r="G283" s="125">
        <v>1.8353999999999999</v>
      </c>
      <c r="H283" s="123">
        <f t="shared" si="17"/>
        <v>44.85</v>
      </c>
      <c r="J283" s="141">
        <v>57.5</v>
      </c>
    </row>
    <row r="284" spans="2:10" ht="22.5" x14ac:dyDescent="0.2">
      <c r="B284" s="122" t="s">
        <v>3609</v>
      </c>
      <c r="C284" s="122" t="s">
        <v>3608</v>
      </c>
      <c r="D284" s="122"/>
      <c r="E284" s="147" t="s">
        <v>2545</v>
      </c>
      <c r="F284" s="123">
        <v>13.56</v>
      </c>
      <c r="G284" s="125">
        <v>2.6135999999999999</v>
      </c>
      <c r="H284" s="123">
        <f t="shared" si="17"/>
        <v>27.64</v>
      </c>
      <c r="J284" s="141">
        <v>35.44</v>
      </c>
    </row>
    <row r="285" spans="2:10" ht="33.75" x14ac:dyDescent="0.2">
      <c r="B285" s="122" t="s">
        <v>3631</v>
      </c>
      <c r="C285" s="122" t="s">
        <v>3630</v>
      </c>
      <c r="D285" s="122"/>
      <c r="E285" s="147" t="s">
        <v>2471</v>
      </c>
      <c r="F285" s="123">
        <v>15.9</v>
      </c>
      <c r="G285" s="125">
        <v>1</v>
      </c>
      <c r="H285" s="123">
        <f t="shared" si="17"/>
        <v>12.4</v>
      </c>
      <c r="J285" s="141">
        <v>15.9</v>
      </c>
    </row>
    <row r="286" spans="2:10" ht="22.5" x14ac:dyDescent="0.2">
      <c r="B286" s="122" t="s">
        <v>3629</v>
      </c>
      <c r="C286" s="122" t="s">
        <v>3628</v>
      </c>
      <c r="D286" s="122"/>
      <c r="E286" s="147" t="s">
        <v>2471</v>
      </c>
      <c r="F286" s="123">
        <v>25</v>
      </c>
      <c r="G286" s="125">
        <v>0.5</v>
      </c>
      <c r="H286" s="123">
        <f t="shared" si="17"/>
        <v>9.75</v>
      </c>
      <c r="J286" s="141">
        <v>12.5</v>
      </c>
    </row>
    <row r="287" spans="2:10" x14ac:dyDescent="0.2">
      <c r="B287" s="128" t="s">
        <v>2470</v>
      </c>
      <c r="C287" s="128"/>
      <c r="D287" s="128"/>
      <c r="E287" s="128"/>
      <c r="F287" s="128"/>
      <c r="G287" s="128"/>
      <c r="H287" s="149">
        <f t="shared" si="17"/>
        <v>1249.2</v>
      </c>
      <c r="J287" s="150">
        <v>1601.54</v>
      </c>
    </row>
    <row r="288" spans="2:10" x14ac:dyDescent="0.2">
      <c r="B288" s="131" t="s">
        <v>2469</v>
      </c>
      <c r="C288" s="131"/>
      <c r="D288" s="131"/>
      <c r="E288" s="131"/>
      <c r="F288" s="131"/>
      <c r="G288" s="131"/>
      <c r="H288" s="151">
        <f t="shared" si="17"/>
        <v>1779.38</v>
      </c>
      <c r="J288" s="152">
        <v>2281.2600000000002</v>
      </c>
    </row>
    <row r="289" spans="2:10" x14ac:dyDescent="0.2">
      <c r="B289" s="131" t="s">
        <v>2468</v>
      </c>
      <c r="C289" s="131"/>
      <c r="D289" s="131"/>
      <c r="E289" s="131"/>
      <c r="F289" s="131"/>
      <c r="G289" s="131"/>
      <c r="H289" s="132">
        <f t="shared" si="17"/>
        <v>0</v>
      </c>
      <c r="J289" s="133">
        <v>0</v>
      </c>
    </row>
    <row r="290" spans="2:10" x14ac:dyDescent="0.2">
      <c r="B290" s="131" t="s">
        <v>2467</v>
      </c>
      <c r="C290" s="131"/>
      <c r="D290" s="131"/>
      <c r="E290" s="131"/>
      <c r="F290" s="131"/>
      <c r="G290" s="131"/>
      <c r="H290" s="151">
        <f t="shared" si="17"/>
        <v>1779.38</v>
      </c>
      <c r="J290" s="152">
        <v>2281.2600000000002</v>
      </c>
    </row>
    <row r="291" spans="2:10" s="134" customFormat="1" ht="24.75" customHeight="1" x14ac:dyDescent="0.2">
      <c r="B291" s="118" t="s">
        <v>3627</v>
      </c>
      <c r="C291" s="118"/>
      <c r="D291" s="118"/>
      <c r="E291" s="118"/>
      <c r="F291" s="118"/>
      <c r="G291" s="118"/>
      <c r="H291" s="118" t="s">
        <v>2522</v>
      </c>
      <c r="J291" s="119" t="s">
        <v>2522</v>
      </c>
    </row>
    <row r="292" spans="2:10" x14ac:dyDescent="0.2">
      <c r="B292" s="120" t="s">
        <v>2503</v>
      </c>
      <c r="C292" s="120" t="s">
        <v>2514</v>
      </c>
      <c r="D292" s="120" t="s">
        <v>2513</v>
      </c>
      <c r="E292" s="120"/>
      <c r="F292" s="120" t="s">
        <v>2512</v>
      </c>
      <c r="G292" s="120" t="s">
        <v>2499</v>
      </c>
      <c r="H292" s="120" t="s">
        <v>2511</v>
      </c>
      <c r="J292" s="121" t="s">
        <v>2511</v>
      </c>
    </row>
    <row r="293" spans="2:10" x14ac:dyDescent="0.2">
      <c r="B293" s="122" t="s">
        <v>2510</v>
      </c>
      <c r="C293" s="122" t="s">
        <v>2509</v>
      </c>
      <c r="D293" s="123">
        <v>12.47</v>
      </c>
      <c r="E293" s="123"/>
      <c r="F293" s="124">
        <v>117.99</v>
      </c>
      <c r="G293" s="125">
        <v>0.48549999999999999</v>
      </c>
      <c r="H293" s="126">
        <f>TRUNC((J293*$J$7),2)</f>
        <v>4.71</v>
      </c>
      <c r="J293" s="127">
        <v>6.05</v>
      </c>
    </row>
    <row r="294" spans="2:10" x14ac:dyDescent="0.2">
      <c r="B294" s="122" t="s">
        <v>2565</v>
      </c>
      <c r="C294" s="122" t="s">
        <v>2564</v>
      </c>
      <c r="D294" s="123">
        <v>20.8</v>
      </c>
      <c r="E294" s="123"/>
      <c r="F294" s="124">
        <v>117.99</v>
      </c>
      <c r="G294" s="125">
        <v>0.495</v>
      </c>
      <c r="H294" s="123">
        <f>TRUNC((J294*$J$7),2)</f>
        <v>8.0299999999999994</v>
      </c>
      <c r="J294" s="141">
        <v>10.3</v>
      </c>
    </row>
    <row r="295" spans="2:10" x14ac:dyDescent="0.2">
      <c r="B295" s="128" t="s">
        <v>2504</v>
      </c>
      <c r="C295" s="128"/>
      <c r="D295" s="128"/>
      <c r="E295" s="128"/>
      <c r="F295" s="128"/>
      <c r="G295" s="128"/>
      <c r="H295" s="142">
        <f>TRUNC((J295*$J$7),2)</f>
        <v>12.75</v>
      </c>
      <c r="J295" s="143">
        <v>16.350000000000001</v>
      </c>
    </row>
    <row r="296" spans="2:10" ht="21" x14ac:dyDescent="0.2">
      <c r="B296" s="120" t="s">
        <v>2503</v>
      </c>
      <c r="C296" s="120" t="s">
        <v>2502</v>
      </c>
      <c r="D296" s="120"/>
      <c r="E296" s="146" t="s">
        <v>2501</v>
      </c>
      <c r="F296" s="120" t="s">
        <v>2500</v>
      </c>
      <c r="G296" s="120" t="s">
        <v>2499</v>
      </c>
      <c r="H296" s="120" t="s">
        <v>2498</v>
      </c>
      <c r="J296" s="121" t="s">
        <v>2498</v>
      </c>
    </row>
    <row r="297" spans="2:10" x14ac:dyDescent="0.2">
      <c r="B297" s="122" t="s">
        <v>3600</v>
      </c>
      <c r="C297" s="122" t="s">
        <v>3599</v>
      </c>
      <c r="D297" s="122"/>
      <c r="E297" s="147" t="s">
        <v>2471</v>
      </c>
      <c r="F297" s="126">
        <v>1.19</v>
      </c>
      <c r="G297" s="125">
        <v>0.17130000000000001</v>
      </c>
      <c r="H297" s="126">
        <f t="shared" ref="H297:H317" si="18">TRUNC((J297*$J$7),2)</f>
        <v>0.15</v>
      </c>
      <c r="J297" s="127">
        <v>0.2</v>
      </c>
    </row>
    <row r="298" spans="2:10" x14ac:dyDescent="0.2">
      <c r="B298" s="122" t="s">
        <v>2551</v>
      </c>
      <c r="C298" s="122" t="s">
        <v>2550</v>
      </c>
      <c r="D298" s="122"/>
      <c r="E298" s="147" t="s">
        <v>2535</v>
      </c>
      <c r="F298" s="126">
        <v>7.51</v>
      </c>
      <c r="G298" s="125">
        <v>1.466</v>
      </c>
      <c r="H298" s="123">
        <f t="shared" si="18"/>
        <v>8.58</v>
      </c>
      <c r="J298" s="141">
        <v>11.01</v>
      </c>
    </row>
    <row r="299" spans="2:10" x14ac:dyDescent="0.2">
      <c r="B299" s="122" t="s">
        <v>3626</v>
      </c>
      <c r="C299" s="122" t="s">
        <v>3625</v>
      </c>
      <c r="D299" s="122"/>
      <c r="E299" s="147" t="s">
        <v>2471</v>
      </c>
      <c r="F299" s="126">
        <v>0.24</v>
      </c>
      <c r="G299" s="125">
        <v>0.17130000000000001</v>
      </c>
      <c r="H299" s="126">
        <f t="shared" si="18"/>
        <v>0.03</v>
      </c>
      <c r="J299" s="127">
        <v>0.04</v>
      </c>
    </row>
    <row r="300" spans="2:10" x14ac:dyDescent="0.2">
      <c r="B300" s="122" t="s">
        <v>3004</v>
      </c>
      <c r="C300" s="122" t="s">
        <v>3003</v>
      </c>
      <c r="D300" s="122"/>
      <c r="E300" s="147" t="s">
        <v>2481</v>
      </c>
      <c r="F300" s="123">
        <v>27.21</v>
      </c>
      <c r="G300" s="125">
        <v>1.7399999999999999E-2</v>
      </c>
      <c r="H300" s="126">
        <f t="shared" si="18"/>
        <v>0.36</v>
      </c>
      <c r="J300" s="127">
        <v>0.47</v>
      </c>
    </row>
    <row r="301" spans="2:10" x14ac:dyDescent="0.2">
      <c r="B301" s="122" t="s">
        <v>3624</v>
      </c>
      <c r="C301" s="122" t="s">
        <v>3623</v>
      </c>
      <c r="D301" s="122"/>
      <c r="E301" s="147" t="s">
        <v>2481</v>
      </c>
      <c r="F301" s="123">
        <v>21.95</v>
      </c>
      <c r="G301" s="125">
        <v>2.18E-2</v>
      </c>
      <c r="H301" s="126">
        <f t="shared" si="18"/>
        <v>0.37</v>
      </c>
      <c r="J301" s="127">
        <v>0.48</v>
      </c>
    </row>
    <row r="302" spans="2:10" x14ac:dyDescent="0.2">
      <c r="B302" s="122" t="s">
        <v>3622</v>
      </c>
      <c r="C302" s="122" t="s">
        <v>3621</v>
      </c>
      <c r="D302" s="122"/>
      <c r="E302" s="147" t="s">
        <v>2535</v>
      </c>
      <c r="F302" s="126">
        <v>2.91</v>
      </c>
      <c r="G302" s="125">
        <v>1.0597000000000001</v>
      </c>
      <c r="H302" s="126">
        <f t="shared" si="18"/>
        <v>2.4</v>
      </c>
      <c r="J302" s="127">
        <v>3.08</v>
      </c>
    </row>
    <row r="303" spans="2:10" x14ac:dyDescent="0.2">
      <c r="B303" s="122" t="s">
        <v>3006</v>
      </c>
      <c r="C303" s="122" t="s">
        <v>3005</v>
      </c>
      <c r="D303" s="122"/>
      <c r="E303" s="147" t="s">
        <v>2535</v>
      </c>
      <c r="F303" s="126">
        <v>7.93</v>
      </c>
      <c r="G303" s="125">
        <v>0.21410000000000001</v>
      </c>
      <c r="H303" s="126">
        <f t="shared" si="18"/>
        <v>1.32</v>
      </c>
      <c r="J303" s="127">
        <v>1.7</v>
      </c>
    </row>
    <row r="304" spans="2:10" x14ac:dyDescent="0.2">
      <c r="B304" s="122" t="s">
        <v>2537</v>
      </c>
      <c r="C304" s="122" t="s">
        <v>2536</v>
      </c>
      <c r="D304" s="122"/>
      <c r="E304" s="147" t="s">
        <v>2535</v>
      </c>
      <c r="F304" s="123">
        <v>14.5</v>
      </c>
      <c r="G304" s="125">
        <v>0.65969999999999995</v>
      </c>
      <c r="H304" s="126">
        <f t="shared" si="18"/>
        <v>7.46</v>
      </c>
      <c r="J304" s="127">
        <v>9.57</v>
      </c>
    </row>
    <row r="305" spans="2:10" ht="22.5" x14ac:dyDescent="0.2">
      <c r="B305" s="122" t="s">
        <v>2785</v>
      </c>
      <c r="C305" s="122" t="s">
        <v>2784</v>
      </c>
      <c r="D305" s="122"/>
      <c r="E305" s="147" t="s">
        <v>2535</v>
      </c>
      <c r="F305" s="123">
        <v>12.64</v>
      </c>
      <c r="G305" s="125">
        <v>8.5000000000000006E-3</v>
      </c>
      <c r="H305" s="126">
        <f t="shared" si="18"/>
        <v>0.08</v>
      </c>
      <c r="J305" s="127">
        <v>0.11</v>
      </c>
    </row>
    <row r="306" spans="2:10" ht="22.5" x14ac:dyDescent="0.2">
      <c r="B306" s="122" t="s">
        <v>3620</v>
      </c>
      <c r="C306" s="122" t="s">
        <v>3619</v>
      </c>
      <c r="D306" s="122"/>
      <c r="E306" s="147" t="s">
        <v>2519</v>
      </c>
      <c r="F306" s="123">
        <v>27.16</v>
      </c>
      <c r="G306" s="125">
        <v>1</v>
      </c>
      <c r="H306" s="123">
        <f t="shared" si="18"/>
        <v>21.18</v>
      </c>
      <c r="J306" s="141">
        <v>27.16</v>
      </c>
    </row>
    <row r="307" spans="2:10" x14ac:dyDescent="0.2">
      <c r="B307" s="122" t="s">
        <v>2493</v>
      </c>
      <c r="C307" s="122" t="s">
        <v>2492</v>
      </c>
      <c r="D307" s="122"/>
      <c r="E307" s="147" t="s">
        <v>2481</v>
      </c>
      <c r="F307" s="126">
        <v>0.65</v>
      </c>
      <c r="G307" s="125">
        <v>0.1196</v>
      </c>
      <c r="H307" s="126">
        <f t="shared" si="18"/>
        <v>0.06</v>
      </c>
      <c r="J307" s="127">
        <v>0.08</v>
      </c>
    </row>
    <row r="308" spans="2:10" x14ac:dyDescent="0.2">
      <c r="B308" s="122" t="s">
        <v>2832</v>
      </c>
      <c r="C308" s="122" t="s">
        <v>2831</v>
      </c>
      <c r="D308" s="122"/>
      <c r="E308" s="147" t="s">
        <v>2471</v>
      </c>
      <c r="F308" s="123">
        <v>26.06</v>
      </c>
      <c r="G308" s="125">
        <v>9.4999999999999998E-3</v>
      </c>
      <c r="H308" s="126">
        <f t="shared" si="18"/>
        <v>0.19</v>
      </c>
      <c r="J308" s="127">
        <v>0.25</v>
      </c>
    </row>
    <row r="309" spans="2:10" x14ac:dyDescent="0.2">
      <c r="B309" s="122" t="s">
        <v>3618</v>
      </c>
      <c r="C309" s="122" t="s">
        <v>3617</v>
      </c>
      <c r="D309" s="122"/>
      <c r="E309" s="147" t="s">
        <v>2471</v>
      </c>
      <c r="F309" s="126">
        <v>0.2</v>
      </c>
      <c r="G309" s="125">
        <v>0.17130000000000001</v>
      </c>
      <c r="H309" s="126">
        <f t="shared" si="18"/>
        <v>0.02</v>
      </c>
      <c r="J309" s="127">
        <v>0.03</v>
      </c>
    </row>
    <row r="310" spans="2:10" x14ac:dyDescent="0.2">
      <c r="B310" s="122" t="s">
        <v>2534</v>
      </c>
      <c r="C310" s="122" t="s">
        <v>2533</v>
      </c>
      <c r="D310" s="122"/>
      <c r="E310" s="147" t="s">
        <v>2476</v>
      </c>
      <c r="F310" s="124">
        <v>143.29</v>
      </c>
      <c r="G310" s="125">
        <v>6.9999999999999999E-4</v>
      </c>
      <c r="H310" s="126">
        <f t="shared" si="18"/>
        <v>7.0000000000000007E-2</v>
      </c>
      <c r="J310" s="127">
        <v>0.1</v>
      </c>
    </row>
    <row r="311" spans="2:10" x14ac:dyDescent="0.2">
      <c r="B311" s="122" t="s">
        <v>3616</v>
      </c>
      <c r="C311" s="122" t="s">
        <v>3615</v>
      </c>
      <c r="D311" s="122"/>
      <c r="E311" s="147" t="s">
        <v>2535</v>
      </c>
      <c r="F311" s="123">
        <v>45.56</v>
      </c>
      <c r="G311" s="125">
        <v>4.6100000000000002E-2</v>
      </c>
      <c r="H311" s="126">
        <f t="shared" si="18"/>
        <v>1.63</v>
      </c>
      <c r="J311" s="127">
        <v>2.1</v>
      </c>
    </row>
    <row r="312" spans="2:10" x14ac:dyDescent="0.2">
      <c r="B312" s="122" t="s">
        <v>3614</v>
      </c>
      <c r="C312" s="122" t="s">
        <v>3613</v>
      </c>
      <c r="D312" s="122"/>
      <c r="E312" s="147" t="s">
        <v>2471</v>
      </c>
      <c r="F312" s="123">
        <v>23.25</v>
      </c>
      <c r="G312" s="125">
        <v>2.86E-2</v>
      </c>
      <c r="H312" s="126">
        <f t="shared" si="18"/>
        <v>0.51</v>
      </c>
      <c r="J312" s="127">
        <v>0.66</v>
      </c>
    </row>
    <row r="313" spans="2:10" x14ac:dyDescent="0.2">
      <c r="B313" s="122" t="s">
        <v>2478</v>
      </c>
      <c r="C313" s="122" t="s">
        <v>2477</v>
      </c>
      <c r="D313" s="122"/>
      <c r="E313" s="147" t="s">
        <v>2476</v>
      </c>
      <c r="F313" s="124">
        <v>182.64</v>
      </c>
      <c r="G313" s="125">
        <v>4.0000000000000002E-4</v>
      </c>
      <c r="H313" s="126">
        <f t="shared" si="18"/>
        <v>0.05</v>
      </c>
      <c r="J313" s="127">
        <v>7.0000000000000007E-2</v>
      </c>
    </row>
    <row r="314" spans="2:10" x14ac:dyDescent="0.2">
      <c r="B314" s="128" t="s">
        <v>2470</v>
      </c>
      <c r="C314" s="128"/>
      <c r="D314" s="128"/>
      <c r="E314" s="128"/>
      <c r="F314" s="128"/>
      <c r="G314" s="128"/>
      <c r="H314" s="142">
        <f t="shared" si="18"/>
        <v>44.54</v>
      </c>
      <c r="J314" s="143">
        <v>57.11</v>
      </c>
    </row>
    <row r="315" spans="2:10" x14ac:dyDescent="0.2">
      <c r="B315" s="131" t="s">
        <v>2469</v>
      </c>
      <c r="C315" s="131"/>
      <c r="D315" s="131"/>
      <c r="E315" s="131"/>
      <c r="F315" s="131"/>
      <c r="G315" s="131"/>
      <c r="H315" s="144">
        <f t="shared" si="18"/>
        <v>57.29</v>
      </c>
      <c r="J315" s="145">
        <v>73.459999999999994</v>
      </c>
    </row>
    <row r="316" spans="2:10" x14ac:dyDescent="0.2">
      <c r="B316" s="131" t="s">
        <v>2468</v>
      </c>
      <c r="C316" s="131"/>
      <c r="D316" s="131"/>
      <c r="E316" s="131"/>
      <c r="F316" s="131"/>
      <c r="G316" s="131"/>
      <c r="H316" s="132">
        <f t="shared" si="18"/>
        <v>0</v>
      </c>
      <c r="J316" s="133">
        <v>0</v>
      </c>
    </row>
    <row r="317" spans="2:10" x14ac:dyDescent="0.2">
      <c r="B317" s="131" t="s">
        <v>2467</v>
      </c>
      <c r="C317" s="131"/>
      <c r="D317" s="131"/>
      <c r="E317" s="131"/>
      <c r="F317" s="131"/>
      <c r="G317" s="131"/>
      <c r="H317" s="144">
        <f t="shared" si="18"/>
        <v>57.29</v>
      </c>
      <c r="J317" s="145">
        <v>73.459999999999994</v>
      </c>
    </row>
    <row r="318" spans="2:10" s="134" customFormat="1" ht="24.75" customHeight="1" x14ac:dyDescent="0.2">
      <c r="B318" s="118" t="s">
        <v>3612</v>
      </c>
      <c r="C318" s="118"/>
      <c r="D318" s="118"/>
      <c r="E318" s="118"/>
      <c r="F318" s="118"/>
      <c r="G318" s="118"/>
      <c r="H318" s="118" t="s">
        <v>2522</v>
      </c>
      <c r="J318" s="119" t="s">
        <v>2522</v>
      </c>
    </row>
    <row r="319" spans="2:10" x14ac:dyDescent="0.2">
      <c r="B319" s="120" t="s">
        <v>2503</v>
      </c>
      <c r="C319" s="120" t="s">
        <v>2514</v>
      </c>
      <c r="D319" s="120" t="s">
        <v>2513</v>
      </c>
      <c r="E319" s="120"/>
      <c r="F319" s="120" t="s">
        <v>2512</v>
      </c>
      <c r="G319" s="120" t="s">
        <v>2499</v>
      </c>
      <c r="H319" s="120" t="s">
        <v>2511</v>
      </c>
      <c r="J319" s="121" t="s">
        <v>2511</v>
      </c>
    </row>
    <row r="320" spans="2:10" x14ac:dyDescent="0.2">
      <c r="B320" s="122" t="s">
        <v>2510</v>
      </c>
      <c r="C320" s="122" t="s">
        <v>2509</v>
      </c>
      <c r="D320" s="123">
        <v>12.47</v>
      </c>
      <c r="E320" s="123"/>
      <c r="F320" s="124">
        <v>117.99</v>
      </c>
      <c r="G320" s="125">
        <v>5.8299999999999998E-2</v>
      </c>
      <c r="H320" s="126">
        <f>TRUNC((J320*$J$7),2)</f>
        <v>0.56000000000000005</v>
      </c>
      <c r="J320" s="127">
        <v>0.73</v>
      </c>
    </row>
    <row r="321" spans="2:10" x14ac:dyDescent="0.2">
      <c r="B321" s="122" t="s">
        <v>2573</v>
      </c>
      <c r="C321" s="122" t="s">
        <v>2572</v>
      </c>
      <c r="D321" s="123">
        <v>21.1</v>
      </c>
      <c r="E321" s="123"/>
      <c r="F321" s="124">
        <v>117.99</v>
      </c>
      <c r="G321" s="125">
        <v>3.73E-2</v>
      </c>
      <c r="H321" s="126">
        <f>TRUNC((J321*$J$7),2)</f>
        <v>0.61</v>
      </c>
      <c r="J321" s="127">
        <v>0.79</v>
      </c>
    </row>
    <row r="322" spans="2:10" x14ac:dyDescent="0.2">
      <c r="B322" s="128" t="s">
        <v>2504</v>
      </c>
      <c r="C322" s="128"/>
      <c r="D322" s="128"/>
      <c r="E322" s="128"/>
      <c r="F322" s="128"/>
      <c r="G322" s="128"/>
      <c r="H322" s="129">
        <f>TRUNC((J322*$J$7),2)</f>
        <v>1.18</v>
      </c>
      <c r="J322" s="130">
        <v>1.52</v>
      </c>
    </row>
    <row r="323" spans="2:10" ht="21" x14ac:dyDescent="0.2">
      <c r="B323" s="120" t="s">
        <v>2503</v>
      </c>
      <c r="C323" s="120" t="s">
        <v>2502</v>
      </c>
      <c r="D323" s="120"/>
      <c r="E323" s="146" t="s">
        <v>2501</v>
      </c>
      <c r="F323" s="120" t="s">
        <v>2500</v>
      </c>
      <c r="G323" s="120" t="s">
        <v>2499</v>
      </c>
      <c r="H323" s="120" t="s">
        <v>2498</v>
      </c>
      <c r="J323" s="121" t="s">
        <v>2498</v>
      </c>
    </row>
    <row r="324" spans="2:10" x14ac:dyDescent="0.2">
      <c r="B324" s="122" t="s">
        <v>2563</v>
      </c>
      <c r="C324" s="122" t="s">
        <v>2562</v>
      </c>
      <c r="D324" s="122"/>
      <c r="E324" s="147" t="s">
        <v>2481</v>
      </c>
      <c r="F324" s="123">
        <v>25.52</v>
      </c>
      <c r="G324" s="125">
        <v>2.3999999999999998E-3</v>
      </c>
      <c r="H324" s="126">
        <f t="shared" ref="H324:H332" si="19">TRUNC((J324*$J$7),2)</f>
        <v>0.04</v>
      </c>
      <c r="J324" s="127">
        <v>0.06</v>
      </c>
    </row>
    <row r="325" spans="2:10" x14ac:dyDescent="0.2">
      <c r="B325" s="122" t="s">
        <v>3611</v>
      </c>
      <c r="C325" s="122" t="s">
        <v>3610</v>
      </c>
      <c r="D325" s="122"/>
      <c r="E325" s="147" t="s">
        <v>2535</v>
      </c>
      <c r="F325" s="126">
        <v>7.97</v>
      </c>
      <c r="G325" s="125">
        <v>0.21160000000000001</v>
      </c>
      <c r="H325" s="126">
        <f t="shared" si="19"/>
        <v>1.31</v>
      </c>
      <c r="J325" s="127">
        <v>1.69</v>
      </c>
    </row>
    <row r="326" spans="2:10" x14ac:dyDescent="0.2">
      <c r="B326" s="122" t="s">
        <v>2549</v>
      </c>
      <c r="C326" s="122" t="s">
        <v>2548</v>
      </c>
      <c r="D326" s="122"/>
      <c r="E326" s="147" t="s">
        <v>2481</v>
      </c>
      <c r="F326" s="123">
        <v>25.2</v>
      </c>
      <c r="G326" s="125">
        <v>5.7999999999999996E-3</v>
      </c>
      <c r="H326" s="126">
        <f t="shared" si="19"/>
        <v>0.11</v>
      </c>
      <c r="J326" s="127">
        <v>0.15</v>
      </c>
    </row>
    <row r="327" spans="2:10" x14ac:dyDescent="0.2">
      <c r="B327" s="122" t="s">
        <v>2551</v>
      </c>
      <c r="C327" s="122" t="s">
        <v>2550</v>
      </c>
      <c r="D327" s="122"/>
      <c r="E327" s="147" t="s">
        <v>2535</v>
      </c>
      <c r="F327" s="126">
        <v>7.51</v>
      </c>
      <c r="G327" s="125">
        <v>0.21160000000000001</v>
      </c>
      <c r="H327" s="126">
        <f t="shared" si="19"/>
        <v>1.24</v>
      </c>
      <c r="J327" s="127">
        <v>1.59</v>
      </c>
    </row>
    <row r="328" spans="2:10" ht="22.5" x14ac:dyDescent="0.2">
      <c r="B328" s="122" t="s">
        <v>3609</v>
      </c>
      <c r="C328" s="122" t="s">
        <v>3608</v>
      </c>
      <c r="D328" s="122"/>
      <c r="E328" s="147" t="s">
        <v>2545</v>
      </c>
      <c r="F328" s="123">
        <v>13.56</v>
      </c>
      <c r="G328" s="125">
        <v>5.1999999999999998E-3</v>
      </c>
      <c r="H328" s="126">
        <f t="shared" si="19"/>
        <v>0.05</v>
      </c>
      <c r="J328" s="127">
        <v>7.0000000000000007E-2</v>
      </c>
    </row>
    <row r="329" spans="2:10" x14ac:dyDescent="0.2">
      <c r="B329" s="128" t="s">
        <v>2470</v>
      </c>
      <c r="C329" s="128"/>
      <c r="D329" s="128"/>
      <c r="E329" s="128"/>
      <c r="F329" s="128"/>
      <c r="G329" s="128"/>
      <c r="H329" s="129">
        <f t="shared" si="19"/>
        <v>2.77</v>
      </c>
      <c r="J329" s="130">
        <v>3.56</v>
      </c>
    </row>
    <row r="330" spans="2:10" x14ac:dyDescent="0.2">
      <c r="B330" s="131" t="s">
        <v>2469</v>
      </c>
      <c r="C330" s="131"/>
      <c r="D330" s="131"/>
      <c r="E330" s="131"/>
      <c r="F330" s="131"/>
      <c r="G330" s="131"/>
      <c r="H330" s="132">
        <f t="shared" si="19"/>
        <v>3.96</v>
      </c>
      <c r="J330" s="133">
        <v>5.08</v>
      </c>
    </row>
    <row r="331" spans="2:10" x14ac:dyDescent="0.2">
      <c r="B331" s="131" t="s">
        <v>2468</v>
      </c>
      <c r="C331" s="131"/>
      <c r="D331" s="131"/>
      <c r="E331" s="131"/>
      <c r="F331" s="131"/>
      <c r="G331" s="131"/>
      <c r="H331" s="132">
        <f t="shared" si="19"/>
        <v>0</v>
      </c>
      <c r="J331" s="133">
        <v>0</v>
      </c>
    </row>
    <row r="332" spans="2:10" x14ac:dyDescent="0.2">
      <c r="B332" s="131" t="s">
        <v>2467</v>
      </c>
      <c r="C332" s="131"/>
      <c r="D332" s="131"/>
      <c r="E332" s="131"/>
      <c r="F332" s="131"/>
      <c r="G332" s="131"/>
      <c r="H332" s="132">
        <f t="shared" si="19"/>
        <v>3.96</v>
      </c>
      <c r="J332" s="133">
        <v>5.08</v>
      </c>
    </row>
    <row r="333" spans="2:10" s="134" customFormat="1" ht="24.75" customHeight="1" x14ac:dyDescent="0.2">
      <c r="B333" s="118" t="s">
        <v>3607</v>
      </c>
      <c r="C333" s="118"/>
      <c r="D333" s="118"/>
      <c r="E333" s="118"/>
      <c r="F333" s="118"/>
      <c r="G333" s="118"/>
      <c r="H333" s="118" t="s">
        <v>2522</v>
      </c>
      <c r="J333" s="119" t="s">
        <v>2522</v>
      </c>
    </row>
    <row r="334" spans="2:10" x14ac:dyDescent="0.2">
      <c r="B334" s="120" t="s">
        <v>2503</v>
      </c>
      <c r="C334" s="120" t="s">
        <v>2514</v>
      </c>
      <c r="D334" s="120" t="s">
        <v>2513</v>
      </c>
      <c r="E334" s="120"/>
      <c r="F334" s="120" t="s">
        <v>2512</v>
      </c>
      <c r="G334" s="120" t="s">
        <v>2499</v>
      </c>
      <c r="H334" s="120" t="s">
        <v>2511</v>
      </c>
      <c r="J334" s="121" t="s">
        <v>2511</v>
      </c>
    </row>
    <row r="335" spans="2:10" x14ac:dyDescent="0.2">
      <c r="B335" s="122" t="s">
        <v>2567</v>
      </c>
      <c r="C335" s="122" t="s">
        <v>2566</v>
      </c>
      <c r="D335" s="123">
        <v>14.54</v>
      </c>
      <c r="E335" s="123"/>
      <c r="F335" s="124">
        <v>117.99</v>
      </c>
      <c r="G335" s="125">
        <v>0.16919999999999999</v>
      </c>
      <c r="H335" s="126">
        <f>TRUNC((J335*$J$7),2)</f>
        <v>1.91</v>
      </c>
      <c r="J335" s="127">
        <v>2.46</v>
      </c>
    </row>
    <row r="336" spans="2:10" x14ac:dyDescent="0.2">
      <c r="B336" s="122" t="s">
        <v>2565</v>
      </c>
      <c r="C336" s="122" t="s">
        <v>2564</v>
      </c>
      <c r="D336" s="123">
        <v>20.8</v>
      </c>
      <c r="E336" s="123"/>
      <c r="F336" s="124">
        <v>117.99</v>
      </c>
      <c r="G336" s="125">
        <v>2.47E-2</v>
      </c>
      <c r="H336" s="126">
        <f>TRUNC((J336*$J$7),2)</f>
        <v>0.39</v>
      </c>
      <c r="J336" s="127">
        <v>0.51</v>
      </c>
    </row>
    <row r="337" spans="2:10" x14ac:dyDescent="0.2">
      <c r="B337" s="128" t="s">
        <v>2504</v>
      </c>
      <c r="C337" s="128"/>
      <c r="D337" s="128"/>
      <c r="E337" s="128"/>
      <c r="F337" s="128"/>
      <c r="G337" s="128"/>
      <c r="H337" s="129">
        <f>TRUNC((J337*$J$7),2)</f>
        <v>2.31</v>
      </c>
      <c r="J337" s="130">
        <v>2.97</v>
      </c>
    </row>
    <row r="338" spans="2:10" ht="21" x14ac:dyDescent="0.2">
      <c r="B338" s="120" t="s">
        <v>2503</v>
      </c>
      <c r="C338" s="120" t="s">
        <v>2502</v>
      </c>
      <c r="D338" s="120"/>
      <c r="E338" s="146" t="s">
        <v>2501</v>
      </c>
      <c r="F338" s="120" t="s">
        <v>2500</v>
      </c>
      <c r="G338" s="120" t="s">
        <v>2499</v>
      </c>
      <c r="H338" s="120" t="s">
        <v>2498</v>
      </c>
      <c r="J338" s="121" t="s">
        <v>2498</v>
      </c>
    </row>
    <row r="339" spans="2:10" x14ac:dyDescent="0.2">
      <c r="B339" s="122" t="s">
        <v>3606</v>
      </c>
      <c r="C339" s="122" t="s">
        <v>3605</v>
      </c>
      <c r="D339" s="122"/>
      <c r="E339" s="147" t="s">
        <v>2471</v>
      </c>
      <c r="F339" s="126">
        <v>2.3199999999999998</v>
      </c>
      <c r="G339" s="125">
        <v>1.3332999999999999</v>
      </c>
      <c r="H339" s="126">
        <f t="shared" ref="H339:H350" si="20">TRUNC((J339*$J$7),2)</f>
        <v>2.41</v>
      </c>
      <c r="J339" s="127">
        <v>3.09</v>
      </c>
    </row>
    <row r="340" spans="2:10" ht="22.5" x14ac:dyDescent="0.2">
      <c r="B340" s="122" t="s">
        <v>3604</v>
      </c>
      <c r="C340" s="122" t="s">
        <v>3603</v>
      </c>
      <c r="D340" s="122"/>
      <c r="E340" s="147" t="s">
        <v>2481</v>
      </c>
      <c r="F340" s="126">
        <v>7.27</v>
      </c>
      <c r="G340" s="125">
        <v>5.1400000000000001E-2</v>
      </c>
      <c r="H340" s="126">
        <f t="shared" si="20"/>
        <v>0.28000000000000003</v>
      </c>
      <c r="J340" s="127">
        <v>0.37</v>
      </c>
    </row>
    <row r="341" spans="2:10" x14ac:dyDescent="0.2">
      <c r="B341" s="122" t="s">
        <v>3527</v>
      </c>
      <c r="C341" s="122" t="s">
        <v>3526</v>
      </c>
      <c r="D341" s="122"/>
      <c r="E341" s="147" t="s">
        <v>2481</v>
      </c>
      <c r="F341" s="123">
        <v>27.31</v>
      </c>
      <c r="G341" s="125">
        <v>1.15E-2</v>
      </c>
      <c r="H341" s="126">
        <f t="shared" si="20"/>
        <v>0.24</v>
      </c>
      <c r="J341" s="127">
        <v>0.31</v>
      </c>
    </row>
    <row r="342" spans="2:10" x14ac:dyDescent="0.2">
      <c r="B342" s="122" t="s">
        <v>3006</v>
      </c>
      <c r="C342" s="122" t="s">
        <v>3005</v>
      </c>
      <c r="D342" s="122"/>
      <c r="E342" s="147" t="s">
        <v>2535</v>
      </c>
      <c r="F342" s="126">
        <v>7.93</v>
      </c>
      <c r="G342" s="125">
        <v>1.2613000000000001</v>
      </c>
      <c r="H342" s="123">
        <f t="shared" si="20"/>
        <v>7.8</v>
      </c>
      <c r="J342" s="141">
        <v>10</v>
      </c>
    </row>
    <row r="343" spans="2:10" ht="22.5" x14ac:dyDescent="0.2">
      <c r="B343" s="122" t="s">
        <v>3602</v>
      </c>
      <c r="C343" s="122" t="s">
        <v>3601</v>
      </c>
      <c r="D343" s="122"/>
      <c r="E343" s="147" t="s">
        <v>2519</v>
      </c>
      <c r="F343" s="124">
        <v>292.07</v>
      </c>
      <c r="G343" s="125">
        <v>1</v>
      </c>
      <c r="H343" s="124">
        <f t="shared" si="20"/>
        <v>227.81</v>
      </c>
      <c r="J343" s="136">
        <v>292.07</v>
      </c>
    </row>
    <row r="344" spans="2:10" x14ac:dyDescent="0.2">
      <c r="B344" s="122" t="s">
        <v>3600</v>
      </c>
      <c r="C344" s="122" t="s">
        <v>3599</v>
      </c>
      <c r="D344" s="122"/>
      <c r="E344" s="147" t="s">
        <v>2471</v>
      </c>
      <c r="F344" s="126">
        <v>1.19</v>
      </c>
      <c r="G344" s="125">
        <v>1.1852</v>
      </c>
      <c r="H344" s="126">
        <f t="shared" si="20"/>
        <v>1.0900000000000001</v>
      </c>
      <c r="J344" s="127">
        <v>1.41</v>
      </c>
    </row>
    <row r="345" spans="2:10" x14ac:dyDescent="0.2">
      <c r="B345" s="122" t="s">
        <v>2493</v>
      </c>
      <c r="C345" s="122" t="s">
        <v>2492</v>
      </c>
      <c r="D345" s="122"/>
      <c r="E345" s="147" t="s">
        <v>2481</v>
      </c>
      <c r="F345" s="126">
        <v>0.65</v>
      </c>
      <c r="G345" s="125">
        <v>2.6608000000000001</v>
      </c>
      <c r="H345" s="126">
        <f t="shared" si="20"/>
        <v>1.34</v>
      </c>
      <c r="J345" s="127">
        <v>1.73</v>
      </c>
    </row>
    <row r="346" spans="2:10" x14ac:dyDescent="0.2">
      <c r="B346" s="122" t="s">
        <v>3598</v>
      </c>
      <c r="C346" s="122" t="s">
        <v>3597</v>
      </c>
      <c r="D346" s="122"/>
      <c r="E346" s="147" t="s">
        <v>2535</v>
      </c>
      <c r="F346" s="123">
        <v>31.33</v>
      </c>
      <c r="G346" s="125">
        <v>2.4022000000000001</v>
      </c>
      <c r="H346" s="123">
        <f t="shared" si="20"/>
        <v>58.7</v>
      </c>
      <c r="J346" s="141">
        <v>75.260000000000005</v>
      </c>
    </row>
    <row r="347" spans="2:10" x14ac:dyDescent="0.2">
      <c r="B347" s="128" t="s">
        <v>2470</v>
      </c>
      <c r="C347" s="128"/>
      <c r="D347" s="128"/>
      <c r="E347" s="128"/>
      <c r="F347" s="128"/>
      <c r="G347" s="128"/>
      <c r="H347" s="137">
        <f t="shared" si="20"/>
        <v>299.7</v>
      </c>
      <c r="J347" s="138">
        <v>384.24</v>
      </c>
    </row>
    <row r="348" spans="2:10" x14ac:dyDescent="0.2">
      <c r="B348" s="131" t="s">
        <v>2469</v>
      </c>
      <c r="C348" s="131"/>
      <c r="D348" s="131"/>
      <c r="E348" s="131"/>
      <c r="F348" s="131"/>
      <c r="G348" s="131"/>
      <c r="H348" s="139">
        <f t="shared" si="20"/>
        <v>302.02</v>
      </c>
      <c r="J348" s="140">
        <v>387.21</v>
      </c>
    </row>
    <row r="349" spans="2:10" x14ac:dyDescent="0.2">
      <c r="B349" s="131" t="s">
        <v>2468</v>
      </c>
      <c r="C349" s="131"/>
      <c r="D349" s="131"/>
      <c r="E349" s="131"/>
      <c r="F349" s="131"/>
      <c r="G349" s="131"/>
      <c r="H349" s="132">
        <f t="shared" si="20"/>
        <v>0</v>
      </c>
      <c r="J349" s="133">
        <v>0</v>
      </c>
    </row>
    <row r="350" spans="2:10" x14ac:dyDescent="0.2">
      <c r="B350" s="131" t="s">
        <v>2467</v>
      </c>
      <c r="C350" s="131"/>
      <c r="D350" s="131"/>
      <c r="E350" s="131"/>
      <c r="F350" s="131"/>
      <c r="G350" s="131"/>
      <c r="H350" s="139">
        <f t="shared" si="20"/>
        <v>302.02</v>
      </c>
      <c r="J350" s="140">
        <v>387.21</v>
      </c>
    </row>
    <row r="351" spans="2:10" s="134" customFormat="1" ht="24.75" customHeight="1" x14ac:dyDescent="0.2">
      <c r="B351" s="118" t="s">
        <v>3596</v>
      </c>
      <c r="C351" s="118"/>
      <c r="D351" s="118"/>
      <c r="E351" s="118"/>
      <c r="F351" s="118"/>
      <c r="G351" s="118"/>
      <c r="H351" s="118" t="s">
        <v>2522</v>
      </c>
      <c r="J351" s="119" t="s">
        <v>2522</v>
      </c>
    </row>
    <row r="352" spans="2:10" ht="21" x14ac:dyDescent="0.2">
      <c r="B352" s="120" t="s">
        <v>2503</v>
      </c>
      <c r="C352" s="120" t="s">
        <v>2502</v>
      </c>
      <c r="D352" s="120"/>
      <c r="E352" s="146" t="s">
        <v>2501</v>
      </c>
      <c r="F352" s="120" t="s">
        <v>2500</v>
      </c>
      <c r="G352" s="120" t="s">
        <v>2499</v>
      </c>
      <c r="H352" s="120" t="s">
        <v>2498</v>
      </c>
      <c r="J352" s="121" t="s">
        <v>2498</v>
      </c>
    </row>
    <row r="353" spans="2:10" ht="33.75" x14ac:dyDescent="0.2">
      <c r="B353" s="122" t="s">
        <v>3595</v>
      </c>
      <c r="C353" s="122" t="s">
        <v>3594</v>
      </c>
      <c r="D353" s="122"/>
      <c r="E353" s="147" t="s">
        <v>2519</v>
      </c>
      <c r="F353" s="123">
        <v>44.67</v>
      </c>
      <c r="G353" s="125">
        <v>1</v>
      </c>
      <c r="H353" s="123">
        <f>TRUNC((J353*$J$7),2)</f>
        <v>34.840000000000003</v>
      </c>
      <c r="J353" s="141">
        <v>44.67</v>
      </c>
    </row>
    <row r="354" spans="2:10" x14ac:dyDescent="0.2">
      <c r="B354" s="128" t="s">
        <v>2470</v>
      </c>
      <c r="C354" s="128"/>
      <c r="D354" s="128"/>
      <c r="E354" s="128"/>
      <c r="F354" s="128"/>
      <c r="G354" s="128"/>
      <c r="H354" s="142">
        <f>TRUNC((J354*$J$7),2)</f>
        <v>34.840000000000003</v>
      </c>
      <c r="J354" s="143">
        <v>44.67</v>
      </c>
    </row>
    <row r="355" spans="2:10" x14ac:dyDescent="0.2">
      <c r="B355" s="131" t="s">
        <v>2469</v>
      </c>
      <c r="C355" s="131"/>
      <c r="D355" s="131"/>
      <c r="E355" s="131"/>
      <c r="F355" s="131"/>
      <c r="G355" s="131"/>
      <c r="H355" s="144">
        <f>TRUNC((J355*$J$7),2)</f>
        <v>34.840000000000003</v>
      </c>
      <c r="J355" s="145">
        <v>44.67</v>
      </c>
    </row>
    <row r="356" spans="2:10" x14ac:dyDescent="0.2">
      <c r="B356" s="131" t="s">
        <v>2468</v>
      </c>
      <c r="C356" s="131"/>
      <c r="D356" s="131"/>
      <c r="E356" s="131"/>
      <c r="F356" s="131"/>
      <c r="G356" s="131"/>
      <c r="H356" s="132">
        <f>TRUNC((J356*$J$7),2)</f>
        <v>0</v>
      </c>
      <c r="J356" s="133">
        <v>0</v>
      </c>
    </row>
    <row r="357" spans="2:10" x14ac:dyDescent="0.2">
      <c r="B357" s="131" t="s">
        <v>2467</v>
      </c>
      <c r="C357" s="131"/>
      <c r="D357" s="131"/>
      <c r="E357" s="131"/>
      <c r="F357" s="131"/>
      <c r="G357" s="131"/>
      <c r="H357" s="144">
        <f>TRUNC((J357*$J$7),2)</f>
        <v>34.840000000000003</v>
      </c>
      <c r="J357" s="145">
        <v>44.67</v>
      </c>
    </row>
    <row r="358" spans="2:10" s="134" customFormat="1" ht="24.75" customHeight="1" x14ac:dyDescent="0.2">
      <c r="B358" s="118" t="s">
        <v>3593</v>
      </c>
      <c r="C358" s="118"/>
      <c r="D358" s="118"/>
      <c r="E358" s="118"/>
      <c r="F358" s="118"/>
      <c r="G358" s="118"/>
      <c r="H358" s="118" t="s">
        <v>3455</v>
      </c>
      <c r="J358" s="119" t="s">
        <v>3455</v>
      </c>
    </row>
    <row r="359" spans="2:10" x14ac:dyDescent="0.2">
      <c r="B359" s="120" t="s">
        <v>2503</v>
      </c>
      <c r="C359" s="120" t="s">
        <v>2514</v>
      </c>
      <c r="D359" s="120" t="s">
        <v>2513</v>
      </c>
      <c r="E359" s="120"/>
      <c r="F359" s="120" t="s">
        <v>2512</v>
      </c>
      <c r="G359" s="120" t="s">
        <v>2499</v>
      </c>
      <c r="H359" s="120" t="s">
        <v>2511</v>
      </c>
      <c r="J359" s="121" t="s">
        <v>2511</v>
      </c>
    </row>
    <row r="360" spans="2:10" x14ac:dyDescent="0.2">
      <c r="B360" s="122" t="s">
        <v>2510</v>
      </c>
      <c r="C360" s="122" t="s">
        <v>2509</v>
      </c>
      <c r="D360" s="123">
        <v>12.47</v>
      </c>
      <c r="E360" s="123"/>
      <c r="F360" s="124">
        <v>117.99</v>
      </c>
      <c r="G360" s="125">
        <v>0.72</v>
      </c>
      <c r="H360" s="126">
        <f>TRUNC((J360*$J$7),2)</f>
        <v>7</v>
      </c>
      <c r="J360" s="127">
        <v>8.98</v>
      </c>
    </row>
    <row r="361" spans="2:10" x14ac:dyDescent="0.2">
      <c r="B361" s="128" t="s">
        <v>2504</v>
      </c>
      <c r="C361" s="128"/>
      <c r="D361" s="128"/>
      <c r="E361" s="128"/>
      <c r="F361" s="128"/>
      <c r="G361" s="128"/>
      <c r="H361" s="129">
        <f>TRUNC((J361*$J$7),2)</f>
        <v>7</v>
      </c>
      <c r="J361" s="130">
        <v>8.98</v>
      </c>
    </row>
    <row r="362" spans="2:10" ht="21" x14ac:dyDescent="0.2">
      <c r="B362" s="120" t="s">
        <v>2503</v>
      </c>
      <c r="C362" s="120" t="s">
        <v>2502</v>
      </c>
      <c r="D362" s="120"/>
      <c r="E362" s="146" t="s">
        <v>2501</v>
      </c>
      <c r="F362" s="120" t="s">
        <v>2500</v>
      </c>
      <c r="G362" s="120" t="s">
        <v>2499</v>
      </c>
      <c r="H362" s="120" t="s">
        <v>2498</v>
      </c>
      <c r="J362" s="121" t="s">
        <v>2498</v>
      </c>
    </row>
    <row r="363" spans="2:10" ht="22.5" x14ac:dyDescent="0.2">
      <c r="B363" s="122" t="s">
        <v>3592</v>
      </c>
      <c r="C363" s="122" t="s">
        <v>3591</v>
      </c>
      <c r="D363" s="122"/>
      <c r="E363" s="147" t="s">
        <v>3236</v>
      </c>
      <c r="F363" s="123">
        <v>86.45</v>
      </c>
      <c r="G363" s="125">
        <v>0.4</v>
      </c>
      <c r="H363" s="123">
        <f>TRUNC((J363*$J$7),2)</f>
        <v>26.97</v>
      </c>
      <c r="J363" s="141">
        <v>34.58</v>
      </c>
    </row>
    <row r="364" spans="2:10" x14ac:dyDescent="0.2">
      <c r="B364" s="128" t="s">
        <v>2470</v>
      </c>
      <c r="C364" s="128"/>
      <c r="D364" s="128"/>
      <c r="E364" s="128"/>
      <c r="F364" s="128"/>
      <c r="G364" s="128"/>
      <c r="H364" s="142">
        <f>TRUNC((J364*$J$7),2)</f>
        <v>26.97</v>
      </c>
      <c r="J364" s="143">
        <v>34.58</v>
      </c>
    </row>
    <row r="365" spans="2:10" x14ac:dyDescent="0.2">
      <c r="B365" s="131" t="s">
        <v>2469</v>
      </c>
      <c r="C365" s="131"/>
      <c r="D365" s="131"/>
      <c r="E365" s="131"/>
      <c r="F365" s="131"/>
      <c r="G365" s="131"/>
      <c r="H365" s="144">
        <f>TRUNC((J365*$J$7),2)</f>
        <v>33.97</v>
      </c>
      <c r="J365" s="145">
        <v>43.56</v>
      </c>
    </row>
    <row r="366" spans="2:10" x14ac:dyDescent="0.2">
      <c r="B366" s="131" t="s">
        <v>2468</v>
      </c>
      <c r="C366" s="131"/>
      <c r="D366" s="131"/>
      <c r="E366" s="131"/>
      <c r="F366" s="131"/>
      <c r="G366" s="131"/>
      <c r="H366" s="132">
        <f>TRUNC((J366*$J$7),2)</f>
        <v>0</v>
      </c>
      <c r="J366" s="133">
        <v>0</v>
      </c>
    </row>
    <row r="367" spans="2:10" x14ac:dyDescent="0.2">
      <c r="B367" s="131" t="s">
        <v>2467</v>
      </c>
      <c r="C367" s="131"/>
      <c r="D367" s="131"/>
      <c r="E367" s="131"/>
      <c r="F367" s="131"/>
      <c r="G367" s="131"/>
      <c r="H367" s="144">
        <f>TRUNC((J367*$J$7),2)</f>
        <v>33.97</v>
      </c>
      <c r="J367" s="145">
        <v>43.56</v>
      </c>
    </row>
    <row r="368" spans="2:10" s="134" customFormat="1" ht="24.75" customHeight="1" x14ac:dyDescent="0.2">
      <c r="B368" s="118" t="s">
        <v>3590</v>
      </c>
      <c r="C368" s="118"/>
      <c r="D368" s="118"/>
      <c r="E368" s="118"/>
      <c r="F368" s="118"/>
      <c r="G368" s="118"/>
      <c r="H368" s="118" t="s">
        <v>2635</v>
      </c>
      <c r="J368" s="119" t="s">
        <v>2635</v>
      </c>
    </row>
    <row r="369" spans="2:10" x14ac:dyDescent="0.2">
      <c r="B369" s="120" t="s">
        <v>2503</v>
      </c>
      <c r="C369" s="120" t="s">
        <v>2514</v>
      </c>
      <c r="D369" s="120" t="s">
        <v>2513</v>
      </c>
      <c r="E369" s="120"/>
      <c r="F369" s="120" t="s">
        <v>2512</v>
      </c>
      <c r="G369" s="120" t="s">
        <v>2499</v>
      </c>
      <c r="H369" s="120" t="s">
        <v>2511</v>
      </c>
      <c r="J369" s="121" t="s">
        <v>2511</v>
      </c>
    </row>
    <row r="370" spans="2:10" x14ac:dyDescent="0.2">
      <c r="B370" s="122" t="s">
        <v>2510</v>
      </c>
      <c r="C370" s="122" t="s">
        <v>2509</v>
      </c>
      <c r="D370" s="123">
        <v>12.47</v>
      </c>
      <c r="E370" s="123"/>
      <c r="F370" s="124">
        <v>117.99</v>
      </c>
      <c r="G370" s="135">
        <v>12.283200000000001</v>
      </c>
      <c r="H370" s="124">
        <f>TRUNC((J370*$J$7),2)</f>
        <v>119.47</v>
      </c>
      <c r="J370" s="136">
        <v>153.16999999999999</v>
      </c>
    </row>
    <row r="371" spans="2:10" x14ac:dyDescent="0.2">
      <c r="B371" s="128" t="s">
        <v>2504</v>
      </c>
      <c r="C371" s="128"/>
      <c r="D371" s="128"/>
      <c r="E371" s="128"/>
      <c r="F371" s="128"/>
      <c r="G371" s="128"/>
      <c r="H371" s="137">
        <f>TRUNC((J371*$J$7),2)</f>
        <v>119.47</v>
      </c>
      <c r="J371" s="138">
        <v>153.16999999999999</v>
      </c>
    </row>
    <row r="372" spans="2:10" ht="21" x14ac:dyDescent="0.2">
      <c r="B372" s="120" t="s">
        <v>2503</v>
      </c>
      <c r="C372" s="120" t="s">
        <v>2502</v>
      </c>
      <c r="D372" s="120"/>
      <c r="E372" s="146" t="s">
        <v>2501</v>
      </c>
      <c r="F372" s="120" t="s">
        <v>2500</v>
      </c>
      <c r="G372" s="120" t="s">
        <v>2499</v>
      </c>
      <c r="H372" s="120" t="s">
        <v>2498</v>
      </c>
      <c r="J372" s="121" t="s">
        <v>2498</v>
      </c>
    </row>
    <row r="373" spans="2:10" ht="22.5" x14ac:dyDescent="0.2">
      <c r="B373" s="122" t="s">
        <v>3588</v>
      </c>
      <c r="C373" s="122" t="s">
        <v>3587</v>
      </c>
      <c r="D373" s="122"/>
      <c r="E373" s="147" t="s">
        <v>3236</v>
      </c>
      <c r="F373" s="123">
        <v>48.18</v>
      </c>
      <c r="G373" s="125">
        <v>3.0708000000000002</v>
      </c>
      <c r="H373" s="124">
        <f>TRUNC((J373*$J$7),2)</f>
        <v>115.4</v>
      </c>
      <c r="J373" s="136">
        <v>147.94999999999999</v>
      </c>
    </row>
    <row r="374" spans="2:10" x14ac:dyDescent="0.2">
      <c r="B374" s="128" t="s">
        <v>2470</v>
      </c>
      <c r="C374" s="128"/>
      <c r="D374" s="128"/>
      <c r="E374" s="128"/>
      <c r="F374" s="128"/>
      <c r="G374" s="128"/>
      <c r="H374" s="137">
        <f>TRUNC((J374*$J$7),2)</f>
        <v>115.4</v>
      </c>
      <c r="J374" s="138">
        <v>147.94999999999999</v>
      </c>
    </row>
    <row r="375" spans="2:10" x14ac:dyDescent="0.2">
      <c r="B375" s="131" t="s">
        <v>2469</v>
      </c>
      <c r="C375" s="131"/>
      <c r="D375" s="131"/>
      <c r="E375" s="131"/>
      <c r="F375" s="131"/>
      <c r="G375" s="131"/>
      <c r="H375" s="139">
        <f>TRUNC((J375*$J$7),2)</f>
        <v>234.87</v>
      </c>
      <c r="J375" s="140">
        <v>301.12</v>
      </c>
    </row>
    <row r="376" spans="2:10" x14ac:dyDescent="0.2">
      <c r="B376" s="131" t="s">
        <v>2468</v>
      </c>
      <c r="C376" s="131"/>
      <c r="D376" s="131"/>
      <c r="E376" s="131"/>
      <c r="F376" s="131"/>
      <c r="G376" s="131"/>
      <c r="H376" s="132">
        <f>TRUNC((J376*$J$7),2)</f>
        <v>0</v>
      </c>
      <c r="J376" s="133">
        <v>0</v>
      </c>
    </row>
    <row r="377" spans="2:10" x14ac:dyDescent="0.2">
      <c r="B377" s="131" t="s">
        <v>2467</v>
      </c>
      <c r="C377" s="131"/>
      <c r="D377" s="131"/>
      <c r="E377" s="131"/>
      <c r="F377" s="131"/>
      <c r="G377" s="131"/>
      <c r="H377" s="139">
        <f>TRUNC((J377*$J$7),2)</f>
        <v>234.87</v>
      </c>
      <c r="J377" s="140">
        <v>301.12</v>
      </c>
    </row>
    <row r="378" spans="2:10" s="134" customFormat="1" ht="24.75" customHeight="1" x14ac:dyDescent="0.2">
      <c r="B378" s="118" t="s">
        <v>3589</v>
      </c>
      <c r="C378" s="118"/>
      <c r="D378" s="118"/>
      <c r="E378" s="118"/>
      <c r="F378" s="118"/>
      <c r="G378" s="118"/>
      <c r="H378" s="118" t="s">
        <v>2635</v>
      </c>
      <c r="J378" s="119" t="s">
        <v>2635</v>
      </c>
    </row>
    <row r="379" spans="2:10" x14ac:dyDescent="0.2">
      <c r="B379" s="120" t="s">
        <v>2503</v>
      </c>
      <c r="C379" s="120" t="s">
        <v>2514</v>
      </c>
      <c r="D379" s="120" t="s">
        <v>2513</v>
      </c>
      <c r="E379" s="120"/>
      <c r="F379" s="120" t="s">
        <v>2512</v>
      </c>
      <c r="G379" s="120" t="s">
        <v>2499</v>
      </c>
      <c r="H379" s="120" t="s">
        <v>2511</v>
      </c>
      <c r="J379" s="121" t="s">
        <v>2511</v>
      </c>
    </row>
    <row r="380" spans="2:10" x14ac:dyDescent="0.2">
      <c r="B380" s="122" t="s">
        <v>2510</v>
      </c>
      <c r="C380" s="122" t="s">
        <v>2509</v>
      </c>
      <c r="D380" s="123">
        <v>12.47</v>
      </c>
      <c r="E380" s="123"/>
      <c r="F380" s="124">
        <v>117.99</v>
      </c>
      <c r="G380" s="135">
        <v>12.283200000000001</v>
      </c>
      <c r="H380" s="124">
        <f>TRUNC((J380*$J$7),2)</f>
        <v>119.47</v>
      </c>
      <c r="J380" s="136">
        <v>153.16999999999999</v>
      </c>
    </row>
    <row r="381" spans="2:10" x14ac:dyDescent="0.2">
      <c r="B381" s="128" t="s">
        <v>2504</v>
      </c>
      <c r="C381" s="128"/>
      <c r="D381" s="128"/>
      <c r="E381" s="128"/>
      <c r="F381" s="128"/>
      <c r="G381" s="128"/>
      <c r="H381" s="137">
        <f>TRUNC((J381*$J$7),2)</f>
        <v>119.47</v>
      </c>
      <c r="J381" s="138">
        <v>153.16999999999999</v>
      </c>
    </row>
    <row r="382" spans="2:10" ht="21" x14ac:dyDescent="0.2">
      <c r="B382" s="120" t="s">
        <v>2503</v>
      </c>
      <c r="C382" s="120" t="s">
        <v>2502</v>
      </c>
      <c r="D382" s="120"/>
      <c r="E382" s="146" t="s">
        <v>2501</v>
      </c>
      <c r="F382" s="120" t="s">
        <v>2500</v>
      </c>
      <c r="G382" s="120" t="s">
        <v>2499</v>
      </c>
      <c r="H382" s="120" t="s">
        <v>2498</v>
      </c>
      <c r="J382" s="121" t="s">
        <v>2498</v>
      </c>
    </row>
    <row r="383" spans="2:10" ht="22.5" x14ac:dyDescent="0.2">
      <c r="B383" s="122" t="s">
        <v>3588</v>
      </c>
      <c r="C383" s="122" t="s">
        <v>3587</v>
      </c>
      <c r="D383" s="122"/>
      <c r="E383" s="147" t="s">
        <v>3236</v>
      </c>
      <c r="F383" s="123">
        <v>48.18</v>
      </c>
      <c r="G383" s="125">
        <v>3.0708000000000002</v>
      </c>
      <c r="H383" s="124">
        <f>TRUNC((J383*$J$7),2)</f>
        <v>115.4</v>
      </c>
      <c r="J383" s="136">
        <v>147.94999999999999</v>
      </c>
    </row>
    <row r="384" spans="2:10" x14ac:dyDescent="0.2">
      <c r="B384" s="128" t="s">
        <v>2470</v>
      </c>
      <c r="C384" s="128"/>
      <c r="D384" s="128"/>
      <c r="E384" s="128"/>
      <c r="F384" s="128"/>
      <c r="G384" s="128"/>
      <c r="H384" s="137">
        <f>TRUNC((J384*$J$7),2)</f>
        <v>115.4</v>
      </c>
      <c r="J384" s="138">
        <v>147.94999999999999</v>
      </c>
    </row>
    <row r="385" spans="2:10" x14ac:dyDescent="0.2">
      <c r="B385" s="131" t="s">
        <v>2469</v>
      </c>
      <c r="C385" s="131"/>
      <c r="D385" s="131"/>
      <c r="E385" s="131"/>
      <c r="F385" s="131"/>
      <c r="G385" s="131"/>
      <c r="H385" s="139">
        <f>TRUNC((J385*$J$7),2)</f>
        <v>234.87</v>
      </c>
      <c r="J385" s="140">
        <v>301.12</v>
      </c>
    </row>
    <row r="386" spans="2:10" x14ac:dyDescent="0.2">
      <c r="B386" s="131" t="s">
        <v>2468</v>
      </c>
      <c r="C386" s="131"/>
      <c r="D386" s="131"/>
      <c r="E386" s="131"/>
      <c r="F386" s="131"/>
      <c r="G386" s="131"/>
      <c r="H386" s="132">
        <f>TRUNC((J386*$J$7),2)</f>
        <v>0</v>
      </c>
      <c r="J386" s="133">
        <v>0</v>
      </c>
    </row>
    <row r="387" spans="2:10" x14ac:dyDescent="0.2">
      <c r="B387" s="131" t="s">
        <v>2467</v>
      </c>
      <c r="C387" s="131"/>
      <c r="D387" s="131"/>
      <c r="E387" s="131"/>
      <c r="F387" s="131"/>
      <c r="G387" s="131"/>
      <c r="H387" s="139">
        <f>TRUNC((J387*$J$7),2)</f>
        <v>234.87</v>
      </c>
      <c r="J387" s="140">
        <v>301.12</v>
      </c>
    </row>
    <row r="388" spans="2:10" s="134" customFormat="1" ht="24.75" customHeight="1" x14ac:dyDescent="0.2">
      <c r="B388" s="118" t="s">
        <v>3586</v>
      </c>
      <c r="C388" s="118"/>
      <c r="D388" s="118"/>
      <c r="E388" s="118"/>
      <c r="F388" s="118"/>
      <c r="G388" s="118"/>
      <c r="H388" s="118" t="s">
        <v>3455</v>
      </c>
      <c r="J388" s="119" t="s">
        <v>3455</v>
      </c>
    </row>
    <row r="389" spans="2:10" x14ac:dyDescent="0.2">
      <c r="B389" s="120" t="s">
        <v>2503</v>
      </c>
      <c r="C389" s="120" t="s">
        <v>2514</v>
      </c>
      <c r="D389" s="120" t="s">
        <v>2513</v>
      </c>
      <c r="E389" s="120"/>
      <c r="F389" s="120" t="s">
        <v>2512</v>
      </c>
      <c r="G389" s="120" t="s">
        <v>2499</v>
      </c>
      <c r="H389" s="120" t="s">
        <v>2511</v>
      </c>
      <c r="J389" s="121" t="s">
        <v>2511</v>
      </c>
    </row>
    <row r="390" spans="2:10" x14ac:dyDescent="0.2">
      <c r="B390" s="122" t="s">
        <v>2510</v>
      </c>
      <c r="C390" s="122" t="s">
        <v>2509</v>
      </c>
      <c r="D390" s="123">
        <v>12.47</v>
      </c>
      <c r="E390" s="123"/>
      <c r="F390" s="124">
        <v>117.99</v>
      </c>
      <c r="G390" s="125">
        <v>2.5659999999999998</v>
      </c>
      <c r="H390" s="123">
        <f>TRUNC((J390*$J$7),2)</f>
        <v>24.96</v>
      </c>
      <c r="J390" s="141">
        <v>32</v>
      </c>
    </row>
    <row r="391" spans="2:10" x14ac:dyDescent="0.2">
      <c r="B391" s="128" t="s">
        <v>2504</v>
      </c>
      <c r="C391" s="128"/>
      <c r="D391" s="128"/>
      <c r="E391" s="128"/>
      <c r="F391" s="128"/>
      <c r="G391" s="128"/>
      <c r="H391" s="142">
        <f>TRUNC((J391*$J$7),2)</f>
        <v>24.96</v>
      </c>
      <c r="J391" s="143">
        <v>32</v>
      </c>
    </row>
    <row r="392" spans="2:10" x14ac:dyDescent="0.2">
      <c r="B392" s="131" t="s">
        <v>2469</v>
      </c>
      <c r="C392" s="131"/>
      <c r="D392" s="131"/>
      <c r="E392" s="131"/>
      <c r="F392" s="131"/>
      <c r="G392" s="131"/>
      <c r="H392" s="144">
        <f>TRUNC((J392*$J$7),2)</f>
        <v>24.96</v>
      </c>
      <c r="J392" s="145">
        <v>32</v>
      </c>
    </row>
    <row r="393" spans="2:10" x14ac:dyDescent="0.2">
      <c r="B393" s="131" t="s">
        <v>2468</v>
      </c>
      <c r="C393" s="131"/>
      <c r="D393" s="131"/>
      <c r="E393" s="131"/>
      <c r="F393" s="131"/>
      <c r="G393" s="131"/>
      <c r="H393" s="132">
        <f>TRUNC((J393*$J$7),2)</f>
        <v>0</v>
      </c>
      <c r="J393" s="133">
        <v>0</v>
      </c>
    </row>
    <row r="394" spans="2:10" x14ac:dyDescent="0.2">
      <c r="B394" s="131" t="s">
        <v>2467</v>
      </c>
      <c r="C394" s="131"/>
      <c r="D394" s="131"/>
      <c r="E394" s="131"/>
      <c r="F394" s="131"/>
      <c r="G394" s="131"/>
      <c r="H394" s="144">
        <f>TRUNC((J394*$J$7),2)</f>
        <v>24.96</v>
      </c>
      <c r="J394" s="145">
        <v>32</v>
      </c>
    </row>
    <row r="395" spans="2:10" s="134" customFormat="1" ht="24.75" customHeight="1" x14ac:dyDescent="0.2">
      <c r="B395" s="118" t="s">
        <v>3585</v>
      </c>
      <c r="C395" s="118"/>
      <c r="D395" s="118"/>
      <c r="E395" s="118"/>
      <c r="F395" s="118"/>
      <c r="G395" s="118"/>
      <c r="H395" s="118" t="s">
        <v>3455</v>
      </c>
      <c r="J395" s="119" t="s">
        <v>3455</v>
      </c>
    </row>
    <row r="396" spans="2:10" x14ac:dyDescent="0.2">
      <c r="B396" s="120" t="s">
        <v>2503</v>
      </c>
      <c r="C396" s="120" t="s">
        <v>2514</v>
      </c>
      <c r="D396" s="120" t="s">
        <v>2513</v>
      </c>
      <c r="E396" s="120"/>
      <c r="F396" s="120" t="s">
        <v>2512</v>
      </c>
      <c r="G396" s="120" t="s">
        <v>2499</v>
      </c>
      <c r="H396" s="120" t="s">
        <v>2511</v>
      </c>
      <c r="J396" s="121" t="s">
        <v>2511</v>
      </c>
    </row>
    <row r="397" spans="2:10" x14ac:dyDescent="0.2">
      <c r="B397" s="122" t="s">
        <v>2510</v>
      </c>
      <c r="C397" s="122" t="s">
        <v>2509</v>
      </c>
      <c r="D397" s="123">
        <v>12.47</v>
      </c>
      <c r="E397" s="123"/>
      <c r="F397" s="124">
        <v>117.99</v>
      </c>
      <c r="G397" s="125">
        <v>1.7</v>
      </c>
      <c r="H397" s="123">
        <f>TRUNC((J397*$J$7),2)</f>
        <v>16.53</v>
      </c>
      <c r="J397" s="141">
        <v>21.2</v>
      </c>
    </row>
    <row r="398" spans="2:10" x14ac:dyDescent="0.2">
      <c r="B398" s="128" t="s">
        <v>2504</v>
      </c>
      <c r="C398" s="128"/>
      <c r="D398" s="128"/>
      <c r="E398" s="128"/>
      <c r="F398" s="128"/>
      <c r="G398" s="128"/>
      <c r="H398" s="142">
        <f>TRUNC((J398*$J$7),2)</f>
        <v>16.53</v>
      </c>
      <c r="J398" s="143">
        <v>21.2</v>
      </c>
    </row>
    <row r="399" spans="2:10" x14ac:dyDescent="0.2">
      <c r="B399" s="131" t="s">
        <v>2469</v>
      </c>
      <c r="C399" s="131"/>
      <c r="D399" s="131"/>
      <c r="E399" s="131"/>
      <c r="F399" s="131"/>
      <c r="G399" s="131"/>
      <c r="H399" s="144">
        <f>TRUNC((J399*$J$7),2)</f>
        <v>16.53</v>
      </c>
      <c r="J399" s="145">
        <v>21.2</v>
      </c>
    </row>
    <row r="400" spans="2:10" x14ac:dyDescent="0.2">
      <c r="B400" s="131" t="s">
        <v>2468</v>
      </c>
      <c r="C400" s="131"/>
      <c r="D400" s="131"/>
      <c r="E400" s="131"/>
      <c r="F400" s="131"/>
      <c r="G400" s="131"/>
      <c r="H400" s="132">
        <f>TRUNC((J400*$J$7),2)</f>
        <v>0</v>
      </c>
      <c r="J400" s="133">
        <v>0</v>
      </c>
    </row>
    <row r="401" spans="2:10" x14ac:dyDescent="0.2">
      <c r="B401" s="131" t="s">
        <v>2467</v>
      </c>
      <c r="C401" s="131"/>
      <c r="D401" s="131"/>
      <c r="E401" s="131"/>
      <c r="F401" s="131"/>
      <c r="G401" s="131"/>
      <c r="H401" s="144">
        <f>TRUNC((J401*$J$7),2)</f>
        <v>16.53</v>
      </c>
      <c r="J401" s="145">
        <v>21.2</v>
      </c>
    </row>
    <row r="402" spans="2:10" s="134" customFormat="1" ht="24.75" customHeight="1" x14ac:dyDescent="0.2">
      <c r="B402" s="118" t="s">
        <v>3584</v>
      </c>
      <c r="C402" s="118"/>
      <c r="D402" s="118"/>
      <c r="E402" s="118"/>
      <c r="F402" s="118"/>
      <c r="G402" s="118"/>
      <c r="H402" s="118" t="s">
        <v>2522</v>
      </c>
      <c r="J402" s="119" t="s">
        <v>2522</v>
      </c>
    </row>
    <row r="403" spans="2:10" ht="45" x14ac:dyDescent="0.2">
      <c r="B403" s="153" t="s">
        <v>3583</v>
      </c>
      <c r="C403" s="153"/>
      <c r="D403" s="153"/>
      <c r="E403" s="153"/>
      <c r="F403" s="153"/>
      <c r="G403" s="153"/>
      <c r="H403" s="153"/>
      <c r="J403" s="154"/>
    </row>
    <row r="404" spans="2:10" x14ac:dyDescent="0.2">
      <c r="B404" s="120" t="s">
        <v>2503</v>
      </c>
      <c r="C404" s="120" t="s">
        <v>2514</v>
      </c>
      <c r="D404" s="120" t="s">
        <v>2513</v>
      </c>
      <c r="E404" s="120"/>
      <c r="F404" s="120" t="s">
        <v>2512</v>
      </c>
      <c r="G404" s="120" t="s">
        <v>2499</v>
      </c>
      <c r="H404" s="120" t="s">
        <v>2511</v>
      </c>
      <c r="J404" s="121" t="s">
        <v>2511</v>
      </c>
    </row>
    <row r="405" spans="2:10" x14ac:dyDescent="0.2">
      <c r="B405" s="122" t="s">
        <v>2510</v>
      </c>
      <c r="C405" s="122" t="s">
        <v>2509</v>
      </c>
      <c r="D405" s="123">
        <v>12.47</v>
      </c>
      <c r="E405" s="123"/>
      <c r="F405" s="124">
        <v>117.99</v>
      </c>
      <c r="G405" s="125">
        <v>2.4500000000000001E-2</v>
      </c>
      <c r="H405" s="126">
        <f>TRUNC((J405*$J$7),2)</f>
        <v>0.24</v>
      </c>
      <c r="J405" s="127">
        <v>0.31</v>
      </c>
    </row>
    <row r="406" spans="2:10" x14ac:dyDescent="0.2">
      <c r="B406" s="128" t="s">
        <v>2504</v>
      </c>
      <c r="C406" s="128"/>
      <c r="D406" s="128"/>
      <c r="E406" s="128"/>
      <c r="F406" s="128"/>
      <c r="G406" s="128"/>
      <c r="H406" s="129">
        <f>TRUNC((J406*$J$7),2)</f>
        <v>0.24</v>
      </c>
      <c r="J406" s="130">
        <v>0.31</v>
      </c>
    </row>
    <row r="407" spans="2:10" ht="21" x14ac:dyDescent="0.2">
      <c r="B407" s="120" t="s">
        <v>2503</v>
      </c>
      <c r="C407" s="120" t="s">
        <v>2502</v>
      </c>
      <c r="D407" s="120"/>
      <c r="E407" s="146" t="s">
        <v>2501</v>
      </c>
      <c r="F407" s="120" t="s">
        <v>2500</v>
      </c>
      <c r="G407" s="120" t="s">
        <v>2499</v>
      </c>
      <c r="H407" s="120" t="s">
        <v>2498</v>
      </c>
      <c r="J407" s="121" t="s">
        <v>2498</v>
      </c>
    </row>
    <row r="408" spans="2:10" ht="22.5" x14ac:dyDescent="0.2">
      <c r="B408" s="122" t="s">
        <v>3582</v>
      </c>
      <c r="C408" s="122" t="s">
        <v>3581</v>
      </c>
      <c r="D408" s="122"/>
      <c r="E408" s="147" t="s">
        <v>3236</v>
      </c>
      <c r="F408" s="126">
        <v>4.25</v>
      </c>
      <c r="G408" s="125">
        <v>2.5000000000000001E-3</v>
      </c>
      <c r="H408" s="126">
        <f t="shared" ref="H408:H413" si="21">TRUNC((J408*$J$7),2)</f>
        <v>0</v>
      </c>
      <c r="J408" s="127">
        <v>0.01</v>
      </c>
    </row>
    <row r="409" spans="2:10" x14ac:dyDescent="0.2">
      <c r="B409" s="122" t="s">
        <v>3580</v>
      </c>
      <c r="C409" s="122" t="s">
        <v>3579</v>
      </c>
      <c r="D409" s="122"/>
      <c r="E409" s="147" t="s">
        <v>2545</v>
      </c>
      <c r="F409" s="126">
        <v>5.27</v>
      </c>
      <c r="G409" s="125">
        <v>1.8800000000000001E-2</v>
      </c>
      <c r="H409" s="126">
        <f t="shared" si="21"/>
        <v>7.0000000000000007E-2</v>
      </c>
      <c r="J409" s="127">
        <v>0.1</v>
      </c>
    </row>
    <row r="410" spans="2:10" x14ac:dyDescent="0.2">
      <c r="B410" s="128" t="s">
        <v>2470</v>
      </c>
      <c r="C410" s="128"/>
      <c r="D410" s="128"/>
      <c r="E410" s="128"/>
      <c r="F410" s="128"/>
      <c r="G410" s="128"/>
      <c r="H410" s="129">
        <f t="shared" si="21"/>
        <v>0.08</v>
      </c>
      <c r="J410" s="130">
        <v>0.11</v>
      </c>
    </row>
    <row r="411" spans="2:10" x14ac:dyDescent="0.2">
      <c r="B411" s="131" t="s">
        <v>2469</v>
      </c>
      <c r="C411" s="131"/>
      <c r="D411" s="131"/>
      <c r="E411" s="131"/>
      <c r="F411" s="131"/>
      <c r="G411" s="131"/>
      <c r="H411" s="132">
        <f t="shared" si="21"/>
        <v>0.32</v>
      </c>
      <c r="J411" s="133">
        <v>0.42</v>
      </c>
    </row>
    <row r="412" spans="2:10" x14ac:dyDescent="0.2">
      <c r="B412" s="131" t="s">
        <v>2468</v>
      </c>
      <c r="C412" s="131"/>
      <c r="D412" s="131"/>
      <c r="E412" s="131"/>
      <c r="F412" s="131"/>
      <c r="G412" s="131"/>
      <c r="H412" s="132">
        <f t="shared" si="21"/>
        <v>0</v>
      </c>
      <c r="J412" s="133">
        <v>0</v>
      </c>
    </row>
    <row r="413" spans="2:10" x14ac:dyDescent="0.2">
      <c r="B413" s="131" t="s">
        <v>2467</v>
      </c>
      <c r="C413" s="131"/>
      <c r="D413" s="131"/>
      <c r="E413" s="131"/>
      <c r="F413" s="131"/>
      <c r="G413" s="131"/>
      <c r="H413" s="132">
        <f t="shared" si="21"/>
        <v>0.32</v>
      </c>
      <c r="J413" s="133">
        <v>0.42</v>
      </c>
    </row>
    <row r="414" spans="2:10" s="134" customFormat="1" ht="24.75" customHeight="1" x14ac:dyDescent="0.2">
      <c r="B414" s="118" t="s">
        <v>3578</v>
      </c>
      <c r="C414" s="118"/>
      <c r="D414" s="118"/>
      <c r="E414" s="118"/>
      <c r="F414" s="118"/>
      <c r="G414" s="118"/>
      <c r="H414" s="118" t="s">
        <v>2522</v>
      </c>
      <c r="J414" s="119" t="s">
        <v>2522</v>
      </c>
    </row>
    <row r="415" spans="2:10" x14ac:dyDescent="0.2">
      <c r="B415" s="120" t="s">
        <v>2503</v>
      </c>
      <c r="C415" s="120" t="s">
        <v>2514</v>
      </c>
      <c r="D415" s="120" t="s">
        <v>2513</v>
      </c>
      <c r="E415" s="120"/>
      <c r="F415" s="120" t="s">
        <v>2512</v>
      </c>
      <c r="G415" s="120" t="s">
        <v>2499</v>
      </c>
      <c r="H415" s="120" t="s">
        <v>2511</v>
      </c>
      <c r="J415" s="121" t="s">
        <v>2511</v>
      </c>
    </row>
    <row r="416" spans="2:10" x14ac:dyDescent="0.2">
      <c r="B416" s="122" t="s">
        <v>2510</v>
      </c>
      <c r="C416" s="122" t="s">
        <v>2509</v>
      </c>
      <c r="D416" s="123">
        <v>12.47</v>
      </c>
      <c r="E416" s="123"/>
      <c r="F416" s="124">
        <v>117.99</v>
      </c>
      <c r="G416" s="125">
        <v>0.4</v>
      </c>
      <c r="H416" s="126">
        <f>TRUNC((J416*$J$7),2)</f>
        <v>3.89</v>
      </c>
      <c r="J416" s="127">
        <v>4.99</v>
      </c>
    </row>
    <row r="417" spans="2:10" x14ac:dyDescent="0.2">
      <c r="B417" s="128" t="s">
        <v>2504</v>
      </c>
      <c r="C417" s="128"/>
      <c r="D417" s="128"/>
      <c r="E417" s="128"/>
      <c r="F417" s="128"/>
      <c r="G417" s="128"/>
      <c r="H417" s="129">
        <f>TRUNC((J417*$J$7),2)</f>
        <v>3.89</v>
      </c>
      <c r="J417" s="130">
        <v>4.99</v>
      </c>
    </row>
    <row r="418" spans="2:10" x14ac:dyDescent="0.2">
      <c r="B418" s="131" t="s">
        <v>2469</v>
      </c>
      <c r="C418" s="131"/>
      <c r="D418" s="131"/>
      <c r="E418" s="131"/>
      <c r="F418" s="131"/>
      <c r="G418" s="131"/>
      <c r="H418" s="132">
        <f>TRUNC((J418*$J$7),2)</f>
        <v>3.89</v>
      </c>
      <c r="J418" s="133">
        <v>4.99</v>
      </c>
    </row>
    <row r="419" spans="2:10" x14ac:dyDescent="0.2">
      <c r="B419" s="131" t="s">
        <v>2468</v>
      </c>
      <c r="C419" s="131"/>
      <c r="D419" s="131"/>
      <c r="E419" s="131"/>
      <c r="F419" s="131"/>
      <c r="G419" s="131"/>
      <c r="H419" s="132">
        <f>TRUNC((J419*$J$7),2)</f>
        <v>0</v>
      </c>
      <c r="J419" s="133">
        <v>0</v>
      </c>
    </row>
    <row r="420" spans="2:10" x14ac:dyDescent="0.2">
      <c r="B420" s="131" t="s">
        <v>2467</v>
      </c>
      <c r="C420" s="131"/>
      <c r="D420" s="131"/>
      <c r="E420" s="131"/>
      <c r="F420" s="131"/>
      <c r="G420" s="131"/>
      <c r="H420" s="132">
        <f>TRUNC((J420*$J$7),2)</f>
        <v>3.89</v>
      </c>
      <c r="J420" s="133">
        <v>4.99</v>
      </c>
    </row>
    <row r="421" spans="2:10" s="134" customFormat="1" ht="24.75" customHeight="1" x14ac:dyDescent="0.2">
      <c r="B421" s="118" t="s">
        <v>3577</v>
      </c>
      <c r="C421" s="118"/>
      <c r="D421" s="118"/>
      <c r="E421" s="118"/>
      <c r="F421" s="118"/>
      <c r="G421" s="118"/>
      <c r="H421" s="118" t="s">
        <v>3455</v>
      </c>
      <c r="J421" s="119" t="s">
        <v>3455</v>
      </c>
    </row>
    <row r="422" spans="2:10" ht="21" x14ac:dyDescent="0.2">
      <c r="B422" s="120" t="s">
        <v>2503</v>
      </c>
      <c r="C422" s="120" t="s">
        <v>2502</v>
      </c>
      <c r="D422" s="120"/>
      <c r="E422" s="146" t="s">
        <v>2501</v>
      </c>
      <c r="F422" s="120" t="s">
        <v>2500</v>
      </c>
      <c r="G422" s="120" t="s">
        <v>2499</v>
      </c>
      <c r="H422" s="120" t="s">
        <v>2498</v>
      </c>
      <c r="J422" s="121" t="s">
        <v>2498</v>
      </c>
    </row>
    <row r="423" spans="2:10" x14ac:dyDescent="0.2">
      <c r="B423" s="122" t="s">
        <v>3576</v>
      </c>
      <c r="C423" s="122" t="s">
        <v>3575</v>
      </c>
      <c r="D423" s="122"/>
      <c r="E423" s="147" t="s">
        <v>2476</v>
      </c>
      <c r="F423" s="126">
        <v>1.87</v>
      </c>
      <c r="G423" s="125">
        <v>1</v>
      </c>
      <c r="H423" s="126">
        <f>TRUNC((J423*$J$7),2)</f>
        <v>1.45</v>
      </c>
      <c r="J423" s="127">
        <v>1.87</v>
      </c>
    </row>
    <row r="424" spans="2:10" x14ac:dyDescent="0.2">
      <c r="B424" s="128" t="s">
        <v>2470</v>
      </c>
      <c r="C424" s="128"/>
      <c r="D424" s="128"/>
      <c r="E424" s="128"/>
      <c r="F424" s="128"/>
      <c r="G424" s="128"/>
      <c r="H424" s="129">
        <f>TRUNC((J424*$J$7),2)</f>
        <v>1.45</v>
      </c>
      <c r="J424" s="130">
        <v>1.87</v>
      </c>
    </row>
    <row r="425" spans="2:10" x14ac:dyDescent="0.2">
      <c r="B425" s="131" t="s">
        <v>2469</v>
      </c>
      <c r="C425" s="131"/>
      <c r="D425" s="131"/>
      <c r="E425" s="131"/>
      <c r="F425" s="131"/>
      <c r="G425" s="131"/>
      <c r="H425" s="132">
        <f>TRUNC((J425*$J$7),2)</f>
        <v>1.45</v>
      </c>
      <c r="J425" s="133">
        <v>1.87</v>
      </c>
    </row>
    <row r="426" spans="2:10" x14ac:dyDescent="0.2">
      <c r="B426" s="131" t="s">
        <v>2468</v>
      </c>
      <c r="C426" s="131"/>
      <c r="D426" s="131"/>
      <c r="E426" s="131"/>
      <c r="F426" s="131"/>
      <c r="G426" s="131"/>
      <c r="H426" s="132">
        <f>TRUNC((J426*$J$7),2)</f>
        <v>0</v>
      </c>
      <c r="J426" s="133">
        <v>0</v>
      </c>
    </row>
    <row r="427" spans="2:10" x14ac:dyDescent="0.2">
      <c r="B427" s="131" t="s">
        <v>2467</v>
      </c>
      <c r="C427" s="131"/>
      <c r="D427" s="131"/>
      <c r="E427" s="131"/>
      <c r="F427" s="131"/>
      <c r="G427" s="131"/>
      <c r="H427" s="132">
        <f>TRUNC((J427*$J$7),2)</f>
        <v>1.45</v>
      </c>
      <c r="J427" s="133">
        <v>1.87</v>
      </c>
    </row>
    <row r="428" spans="2:10" s="134" customFormat="1" ht="24.75" customHeight="1" x14ac:dyDescent="0.2">
      <c r="B428" s="118" t="s">
        <v>3574</v>
      </c>
      <c r="C428" s="118"/>
      <c r="D428" s="118"/>
      <c r="E428" s="118"/>
      <c r="F428" s="118"/>
      <c r="G428" s="118"/>
      <c r="H428" s="118" t="s">
        <v>3455</v>
      </c>
      <c r="J428" s="119" t="s">
        <v>3455</v>
      </c>
    </row>
    <row r="429" spans="2:10" ht="21" x14ac:dyDescent="0.2">
      <c r="B429" s="120" t="s">
        <v>2503</v>
      </c>
      <c r="C429" s="120" t="s">
        <v>2502</v>
      </c>
      <c r="D429" s="120"/>
      <c r="E429" s="146" t="s">
        <v>2501</v>
      </c>
      <c r="F429" s="120" t="s">
        <v>2500</v>
      </c>
      <c r="G429" s="120" t="s">
        <v>2499</v>
      </c>
      <c r="H429" s="120" t="s">
        <v>2498</v>
      </c>
      <c r="J429" s="121" t="s">
        <v>2498</v>
      </c>
    </row>
    <row r="430" spans="2:10" x14ac:dyDescent="0.2">
      <c r="B430" s="122" t="s">
        <v>3573</v>
      </c>
      <c r="C430" s="122" t="s">
        <v>3572</v>
      </c>
      <c r="D430" s="122"/>
      <c r="E430" s="147" t="s">
        <v>2476</v>
      </c>
      <c r="F430" s="126">
        <v>1.4</v>
      </c>
      <c r="G430" s="125">
        <v>1</v>
      </c>
      <c r="H430" s="126">
        <f>TRUNC((J430*$J$7),2)</f>
        <v>1.0900000000000001</v>
      </c>
      <c r="J430" s="127">
        <v>1.4</v>
      </c>
    </row>
    <row r="431" spans="2:10" x14ac:dyDescent="0.2">
      <c r="B431" s="128" t="s">
        <v>2470</v>
      </c>
      <c r="C431" s="128"/>
      <c r="D431" s="128"/>
      <c r="E431" s="128"/>
      <c r="F431" s="128"/>
      <c r="G431" s="128"/>
      <c r="H431" s="129">
        <f>TRUNC((J431*$J$7),2)</f>
        <v>1.0900000000000001</v>
      </c>
      <c r="J431" s="130">
        <v>1.4</v>
      </c>
    </row>
    <row r="432" spans="2:10" x14ac:dyDescent="0.2">
      <c r="B432" s="131" t="s">
        <v>2469</v>
      </c>
      <c r="C432" s="131"/>
      <c r="D432" s="131"/>
      <c r="E432" s="131"/>
      <c r="F432" s="131"/>
      <c r="G432" s="131"/>
      <c r="H432" s="132">
        <f>TRUNC((J432*$J$7),2)</f>
        <v>1.0900000000000001</v>
      </c>
      <c r="J432" s="133">
        <v>1.4</v>
      </c>
    </row>
    <row r="433" spans="2:10" x14ac:dyDescent="0.2">
      <c r="B433" s="131" t="s">
        <v>2468</v>
      </c>
      <c r="C433" s="131"/>
      <c r="D433" s="131"/>
      <c r="E433" s="131"/>
      <c r="F433" s="131"/>
      <c r="G433" s="131"/>
      <c r="H433" s="132">
        <f>TRUNC((J433*$J$7),2)</f>
        <v>0</v>
      </c>
      <c r="J433" s="133">
        <v>0</v>
      </c>
    </row>
    <row r="434" spans="2:10" x14ac:dyDescent="0.2">
      <c r="B434" s="131" t="s">
        <v>2467</v>
      </c>
      <c r="C434" s="131"/>
      <c r="D434" s="131"/>
      <c r="E434" s="131"/>
      <c r="F434" s="131"/>
      <c r="G434" s="131"/>
      <c r="H434" s="132">
        <f>TRUNC((J434*$J$7),2)</f>
        <v>1.0900000000000001</v>
      </c>
      <c r="J434" s="133">
        <v>1.4</v>
      </c>
    </row>
    <row r="435" spans="2:10" s="134" customFormat="1" ht="24.75" customHeight="1" x14ac:dyDescent="0.2">
      <c r="B435" s="118" t="s">
        <v>3571</v>
      </c>
      <c r="C435" s="118"/>
      <c r="D435" s="118"/>
      <c r="E435" s="118"/>
      <c r="F435" s="118"/>
      <c r="G435" s="118"/>
      <c r="H435" s="118" t="s">
        <v>3570</v>
      </c>
      <c r="J435" s="119" t="s">
        <v>3570</v>
      </c>
    </row>
    <row r="436" spans="2:10" ht="21" x14ac:dyDescent="0.2">
      <c r="B436" s="120" t="s">
        <v>2503</v>
      </c>
      <c r="C436" s="120" t="s">
        <v>2502</v>
      </c>
      <c r="D436" s="120"/>
      <c r="E436" s="146" t="s">
        <v>2501</v>
      </c>
      <c r="F436" s="120" t="s">
        <v>2500</v>
      </c>
      <c r="G436" s="120" t="s">
        <v>2499</v>
      </c>
      <c r="H436" s="120" t="s">
        <v>2498</v>
      </c>
      <c r="J436" s="121" t="s">
        <v>2498</v>
      </c>
    </row>
    <row r="437" spans="2:10" ht="33.75" x14ac:dyDescent="0.2">
      <c r="B437" s="122" t="s">
        <v>3569</v>
      </c>
      <c r="C437" s="122" t="s">
        <v>3568</v>
      </c>
      <c r="D437" s="122"/>
      <c r="E437" s="147" t="s">
        <v>3567</v>
      </c>
      <c r="F437" s="126">
        <v>2.68</v>
      </c>
      <c r="G437" s="125">
        <v>1</v>
      </c>
      <c r="H437" s="126">
        <f>TRUNC((J437*$J$7),2)</f>
        <v>2.09</v>
      </c>
      <c r="J437" s="127">
        <v>2.68</v>
      </c>
    </row>
    <row r="438" spans="2:10" x14ac:dyDescent="0.2">
      <c r="B438" s="128" t="s">
        <v>2470</v>
      </c>
      <c r="C438" s="128"/>
      <c r="D438" s="128"/>
      <c r="E438" s="128"/>
      <c r="F438" s="128"/>
      <c r="G438" s="128"/>
      <c r="H438" s="129">
        <f>TRUNC((J438*$J$7),2)</f>
        <v>2.09</v>
      </c>
      <c r="J438" s="130">
        <v>2.68</v>
      </c>
    </row>
    <row r="439" spans="2:10" x14ac:dyDescent="0.2">
      <c r="B439" s="131" t="s">
        <v>2469</v>
      </c>
      <c r="C439" s="131"/>
      <c r="D439" s="131"/>
      <c r="E439" s="131"/>
      <c r="F439" s="131"/>
      <c r="G439" s="131"/>
      <c r="H439" s="132">
        <f>TRUNC((J439*$J$7),2)</f>
        <v>2.09</v>
      </c>
      <c r="J439" s="133">
        <v>2.68</v>
      </c>
    </row>
    <row r="440" spans="2:10" x14ac:dyDescent="0.2">
      <c r="B440" s="131" t="s">
        <v>2468</v>
      </c>
      <c r="C440" s="131"/>
      <c r="D440" s="131"/>
      <c r="E440" s="131"/>
      <c r="F440" s="131"/>
      <c r="G440" s="131"/>
      <c r="H440" s="132">
        <f>TRUNC((J440*$J$7),2)</f>
        <v>0</v>
      </c>
      <c r="J440" s="133">
        <v>0</v>
      </c>
    </row>
    <row r="441" spans="2:10" x14ac:dyDescent="0.2">
      <c r="B441" s="131" t="s">
        <v>2467</v>
      </c>
      <c r="C441" s="131"/>
      <c r="D441" s="131"/>
      <c r="E441" s="131"/>
      <c r="F441" s="131"/>
      <c r="G441" s="131"/>
      <c r="H441" s="132">
        <f>TRUNC((J441*$J$7),2)</f>
        <v>2.09</v>
      </c>
      <c r="J441" s="133">
        <v>2.68</v>
      </c>
    </row>
    <row r="442" spans="2:10" s="134" customFormat="1" ht="24.75" customHeight="1" x14ac:dyDescent="0.2">
      <c r="B442" s="118" t="s">
        <v>3566</v>
      </c>
      <c r="C442" s="118"/>
      <c r="D442" s="118"/>
      <c r="E442" s="118"/>
      <c r="F442" s="118"/>
      <c r="G442" s="118"/>
      <c r="H442" s="118" t="s">
        <v>3455</v>
      </c>
      <c r="J442" s="119" t="s">
        <v>3455</v>
      </c>
    </row>
    <row r="443" spans="2:10" ht="21" x14ac:dyDescent="0.2">
      <c r="B443" s="120" t="s">
        <v>2503</v>
      </c>
      <c r="C443" s="120" t="s">
        <v>2502</v>
      </c>
      <c r="D443" s="120"/>
      <c r="E443" s="146" t="s">
        <v>2501</v>
      </c>
      <c r="F443" s="120" t="s">
        <v>2500</v>
      </c>
      <c r="G443" s="120" t="s">
        <v>2499</v>
      </c>
      <c r="H443" s="120" t="s">
        <v>2498</v>
      </c>
      <c r="J443" s="121" t="s">
        <v>2498</v>
      </c>
    </row>
    <row r="444" spans="2:10" ht="22.5" x14ac:dyDescent="0.2">
      <c r="B444" s="122" t="s">
        <v>3565</v>
      </c>
      <c r="C444" s="122" t="s">
        <v>3564</v>
      </c>
      <c r="D444" s="122"/>
      <c r="E444" s="147" t="s">
        <v>2476</v>
      </c>
      <c r="F444" s="126">
        <v>1.88</v>
      </c>
      <c r="G444" s="125">
        <v>1</v>
      </c>
      <c r="H444" s="126">
        <f>TRUNC((J444*$J$7),2)</f>
        <v>1.46</v>
      </c>
      <c r="J444" s="127">
        <v>1.88</v>
      </c>
    </row>
    <row r="445" spans="2:10" x14ac:dyDescent="0.2">
      <c r="B445" s="128" t="s">
        <v>2470</v>
      </c>
      <c r="C445" s="128"/>
      <c r="D445" s="128"/>
      <c r="E445" s="128"/>
      <c r="F445" s="128"/>
      <c r="G445" s="128"/>
      <c r="H445" s="129">
        <f>TRUNC((J445*$J$7),2)</f>
        <v>1.46</v>
      </c>
      <c r="J445" s="130">
        <v>1.88</v>
      </c>
    </row>
    <row r="446" spans="2:10" x14ac:dyDescent="0.2">
      <c r="B446" s="131" t="s">
        <v>2469</v>
      </c>
      <c r="C446" s="131"/>
      <c r="D446" s="131"/>
      <c r="E446" s="131"/>
      <c r="F446" s="131"/>
      <c r="G446" s="131"/>
      <c r="H446" s="132">
        <f>TRUNC((J446*$J$7),2)</f>
        <v>1.46</v>
      </c>
      <c r="J446" s="133">
        <v>1.88</v>
      </c>
    </row>
    <row r="447" spans="2:10" x14ac:dyDescent="0.2">
      <c r="B447" s="131" t="s">
        <v>2468</v>
      </c>
      <c r="C447" s="131"/>
      <c r="D447" s="131"/>
      <c r="E447" s="131"/>
      <c r="F447" s="131"/>
      <c r="G447" s="131"/>
      <c r="H447" s="132">
        <f>TRUNC((J447*$J$7),2)</f>
        <v>0</v>
      </c>
      <c r="J447" s="133">
        <v>0</v>
      </c>
    </row>
    <row r="448" spans="2:10" x14ac:dyDescent="0.2">
      <c r="B448" s="131" t="s">
        <v>2467</v>
      </c>
      <c r="C448" s="131"/>
      <c r="D448" s="131"/>
      <c r="E448" s="131"/>
      <c r="F448" s="131"/>
      <c r="G448" s="131"/>
      <c r="H448" s="132">
        <f>TRUNC((J448*$J$7),2)</f>
        <v>1.46</v>
      </c>
      <c r="J448" s="133">
        <v>1.88</v>
      </c>
    </row>
    <row r="449" spans="2:10" s="134" customFormat="1" ht="24.75" customHeight="1" x14ac:dyDescent="0.2">
      <c r="B449" s="118" t="s">
        <v>3563</v>
      </c>
      <c r="C449" s="118"/>
      <c r="D449" s="118"/>
      <c r="E449" s="118"/>
      <c r="F449" s="118"/>
      <c r="G449" s="118"/>
      <c r="H449" s="118" t="s">
        <v>3455</v>
      </c>
      <c r="J449" s="119" t="s">
        <v>3455</v>
      </c>
    </row>
    <row r="450" spans="2:10" ht="21" x14ac:dyDescent="0.2">
      <c r="B450" s="120" t="s">
        <v>2503</v>
      </c>
      <c r="C450" s="120" t="s">
        <v>2502</v>
      </c>
      <c r="D450" s="120"/>
      <c r="E450" s="146" t="s">
        <v>2501</v>
      </c>
      <c r="F450" s="120" t="s">
        <v>2500</v>
      </c>
      <c r="G450" s="120" t="s">
        <v>2499</v>
      </c>
      <c r="H450" s="120" t="s">
        <v>2498</v>
      </c>
      <c r="J450" s="121" t="s">
        <v>2498</v>
      </c>
    </row>
    <row r="451" spans="2:10" x14ac:dyDescent="0.2">
      <c r="B451" s="122" t="s">
        <v>3562</v>
      </c>
      <c r="C451" s="122" t="s">
        <v>87</v>
      </c>
      <c r="D451" s="122"/>
      <c r="E451" s="147" t="s">
        <v>2476</v>
      </c>
      <c r="F451" s="126">
        <v>5</v>
      </c>
      <c r="G451" s="125">
        <v>1</v>
      </c>
      <c r="H451" s="126">
        <f>TRUNC((J451*$J$7),2)</f>
        <v>3.9</v>
      </c>
      <c r="J451" s="127">
        <v>5</v>
      </c>
    </row>
    <row r="452" spans="2:10" x14ac:dyDescent="0.2">
      <c r="B452" s="128" t="s">
        <v>2470</v>
      </c>
      <c r="C452" s="128"/>
      <c r="D452" s="128"/>
      <c r="E452" s="128"/>
      <c r="F452" s="128"/>
      <c r="G452" s="128"/>
      <c r="H452" s="129">
        <f>TRUNC((J452*$J$7),2)</f>
        <v>3.9</v>
      </c>
      <c r="J452" s="130">
        <v>5</v>
      </c>
    </row>
    <row r="453" spans="2:10" x14ac:dyDescent="0.2">
      <c r="B453" s="131" t="s">
        <v>2469</v>
      </c>
      <c r="C453" s="131"/>
      <c r="D453" s="131"/>
      <c r="E453" s="131"/>
      <c r="F453" s="131"/>
      <c r="G453" s="131"/>
      <c r="H453" s="132">
        <f>TRUNC((J453*$J$7),2)</f>
        <v>3.9</v>
      </c>
      <c r="J453" s="133">
        <v>5</v>
      </c>
    </row>
    <row r="454" spans="2:10" x14ac:dyDescent="0.2">
      <c r="B454" s="131" t="s">
        <v>2468</v>
      </c>
      <c r="C454" s="131"/>
      <c r="D454" s="131"/>
      <c r="E454" s="131"/>
      <c r="F454" s="131"/>
      <c r="G454" s="131"/>
      <c r="H454" s="132">
        <f>TRUNC((J454*$J$7),2)</f>
        <v>0</v>
      </c>
      <c r="J454" s="133">
        <v>0</v>
      </c>
    </row>
    <row r="455" spans="2:10" x14ac:dyDescent="0.2">
      <c r="B455" s="131" t="s">
        <v>2467</v>
      </c>
      <c r="C455" s="131"/>
      <c r="D455" s="131"/>
      <c r="E455" s="131"/>
      <c r="F455" s="131"/>
      <c r="G455" s="131"/>
      <c r="H455" s="132">
        <f>TRUNC((J455*$J$7),2)</f>
        <v>3.9</v>
      </c>
      <c r="J455" s="133">
        <v>5</v>
      </c>
    </row>
    <row r="456" spans="2:10" s="134" customFormat="1" ht="24.75" customHeight="1" x14ac:dyDescent="0.2">
      <c r="B456" s="118" t="s">
        <v>3561</v>
      </c>
      <c r="C456" s="118"/>
      <c r="D456" s="118"/>
      <c r="E456" s="118"/>
      <c r="F456" s="118"/>
      <c r="G456" s="118"/>
      <c r="H456" s="118" t="s">
        <v>2522</v>
      </c>
      <c r="J456" s="119" t="s">
        <v>2522</v>
      </c>
    </row>
    <row r="457" spans="2:10" x14ac:dyDescent="0.2">
      <c r="B457" s="120" t="s">
        <v>2503</v>
      </c>
      <c r="C457" s="120" t="s">
        <v>2514</v>
      </c>
      <c r="D457" s="120" t="s">
        <v>2513</v>
      </c>
      <c r="E457" s="120"/>
      <c r="F457" s="120" t="s">
        <v>2512</v>
      </c>
      <c r="G457" s="120" t="s">
        <v>2499</v>
      </c>
      <c r="H457" s="120" t="s">
        <v>2511</v>
      </c>
      <c r="J457" s="121" t="s">
        <v>2511</v>
      </c>
    </row>
    <row r="458" spans="2:10" x14ac:dyDescent="0.2">
      <c r="B458" s="122" t="s">
        <v>2510</v>
      </c>
      <c r="C458" s="122" t="s">
        <v>2509</v>
      </c>
      <c r="D458" s="123">
        <v>12.47</v>
      </c>
      <c r="E458" s="123"/>
      <c r="F458" s="124">
        <v>117.99</v>
      </c>
      <c r="G458" s="125">
        <v>9.1300000000000006E-2</v>
      </c>
      <c r="H458" s="126">
        <f t="shared" ref="H458:H463" si="22">TRUNC((J458*$J$7),2)</f>
        <v>0.88</v>
      </c>
      <c r="J458" s="127">
        <v>1.1399999999999999</v>
      </c>
    </row>
    <row r="459" spans="2:10" x14ac:dyDescent="0.2">
      <c r="B459" s="122" t="s">
        <v>2506</v>
      </c>
      <c r="C459" s="122" t="s">
        <v>2505</v>
      </c>
      <c r="D459" s="123">
        <v>20.8</v>
      </c>
      <c r="E459" s="123"/>
      <c r="F459" s="124">
        <v>117.99</v>
      </c>
      <c r="G459" s="125">
        <v>6.7400000000000002E-2</v>
      </c>
      <c r="H459" s="126">
        <f t="shared" si="22"/>
        <v>1.0900000000000001</v>
      </c>
      <c r="J459" s="127">
        <v>1.4</v>
      </c>
    </row>
    <row r="460" spans="2:10" x14ac:dyDescent="0.2">
      <c r="B460" s="128" t="s">
        <v>2504</v>
      </c>
      <c r="C460" s="128"/>
      <c r="D460" s="128"/>
      <c r="E460" s="128"/>
      <c r="F460" s="128"/>
      <c r="G460" s="128"/>
      <c r="H460" s="129">
        <f t="shared" si="22"/>
        <v>1.98</v>
      </c>
      <c r="J460" s="130">
        <v>2.54</v>
      </c>
    </row>
    <row r="461" spans="2:10" x14ac:dyDescent="0.2">
      <c r="B461" s="131" t="s">
        <v>2469</v>
      </c>
      <c r="C461" s="131"/>
      <c r="D461" s="131"/>
      <c r="E461" s="131"/>
      <c r="F461" s="131"/>
      <c r="G461" s="131"/>
      <c r="H461" s="132">
        <f t="shared" si="22"/>
        <v>1.98</v>
      </c>
      <c r="J461" s="133">
        <v>2.54</v>
      </c>
    </row>
    <row r="462" spans="2:10" x14ac:dyDescent="0.2">
      <c r="B462" s="131" t="s">
        <v>2468</v>
      </c>
      <c r="C462" s="131"/>
      <c r="D462" s="131"/>
      <c r="E462" s="131"/>
      <c r="F462" s="131"/>
      <c r="G462" s="131"/>
      <c r="H462" s="132">
        <f t="shared" si="22"/>
        <v>0</v>
      </c>
      <c r="J462" s="133">
        <v>0</v>
      </c>
    </row>
    <row r="463" spans="2:10" x14ac:dyDescent="0.2">
      <c r="B463" s="131" t="s">
        <v>2467</v>
      </c>
      <c r="C463" s="131"/>
      <c r="D463" s="131"/>
      <c r="E463" s="131"/>
      <c r="F463" s="131"/>
      <c r="G463" s="131"/>
      <c r="H463" s="132">
        <f t="shared" si="22"/>
        <v>1.98</v>
      </c>
      <c r="J463" s="133">
        <v>2.54</v>
      </c>
    </row>
    <row r="464" spans="2:10" s="134" customFormat="1" ht="24.75" customHeight="1" x14ac:dyDescent="0.2">
      <c r="B464" s="118" t="s">
        <v>3560</v>
      </c>
      <c r="C464" s="118"/>
      <c r="D464" s="118"/>
      <c r="E464" s="118"/>
      <c r="F464" s="118"/>
      <c r="G464" s="118"/>
      <c r="H464" s="118" t="s">
        <v>2538</v>
      </c>
      <c r="J464" s="119" t="s">
        <v>2538</v>
      </c>
    </row>
    <row r="465" spans="2:10" ht="21" x14ac:dyDescent="0.2">
      <c r="B465" s="120" t="s">
        <v>2503</v>
      </c>
      <c r="C465" s="120" t="s">
        <v>2502</v>
      </c>
      <c r="D465" s="120"/>
      <c r="E465" s="146" t="s">
        <v>2501</v>
      </c>
      <c r="F465" s="120" t="s">
        <v>2500</v>
      </c>
      <c r="G465" s="120" t="s">
        <v>2499</v>
      </c>
      <c r="H465" s="120" t="s">
        <v>2498</v>
      </c>
      <c r="J465" s="121" t="s">
        <v>2498</v>
      </c>
    </row>
    <row r="466" spans="2:10" ht="22.5" x14ac:dyDescent="0.2">
      <c r="B466" s="122" t="s">
        <v>3559</v>
      </c>
      <c r="C466" s="122" t="s">
        <v>3558</v>
      </c>
      <c r="D466" s="122"/>
      <c r="E466" s="147" t="s">
        <v>2535</v>
      </c>
      <c r="F466" s="123">
        <v>73.33</v>
      </c>
      <c r="G466" s="125">
        <v>1</v>
      </c>
      <c r="H466" s="123">
        <f t="shared" ref="H466:H473" si="23">TRUNC((J466*$J$7),2)</f>
        <v>57.19</v>
      </c>
      <c r="J466" s="141">
        <v>73.33</v>
      </c>
    </row>
    <row r="467" spans="2:10" x14ac:dyDescent="0.2">
      <c r="B467" s="122" t="s">
        <v>2529</v>
      </c>
      <c r="C467" s="122" t="s">
        <v>2528</v>
      </c>
      <c r="D467" s="122"/>
      <c r="E467" s="147" t="s">
        <v>2471</v>
      </c>
      <c r="F467" s="126">
        <v>3.23</v>
      </c>
      <c r="G467" s="125">
        <v>0.1429</v>
      </c>
      <c r="H467" s="126">
        <f t="shared" si="23"/>
        <v>0.35</v>
      </c>
      <c r="J467" s="127">
        <v>0.46</v>
      </c>
    </row>
    <row r="468" spans="2:10" x14ac:dyDescent="0.2">
      <c r="B468" s="122" t="s">
        <v>3557</v>
      </c>
      <c r="C468" s="122" t="s">
        <v>3556</v>
      </c>
      <c r="D468" s="122"/>
      <c r="E468" s="147" t="s">
        <v>2471</v>
      </c>
      <c r="F468" s="124">
        <v>108.69</v>
      </c>
      <c r="G468" s="125">
        <v>0.1429</v>
      </c>
      <c r="H468" s="123">
        <f t="shared" si="23"/>
        <v>12.11</v>
      </c>
      <c r="J468" s="141">
        <v>15.53</v>
      </c>
    </row>
    <row r="469" spans="2:10" x14ac:dyDescent="0.2">
      <c r="B469" s="122" t="s">
        <v>2525</v>
      </c>
      <c r="C469" s="122" t="s">
        <v>2524</v>
      </c>
      <c r="D469" s="122"/>
      <c r="E469" s="147" t="s">
        <v>2471</v>
      </c>
      <c r="F469" s="123">
        <v>17.329999999999998</v>
      </c>
      <c r="G469" s="125">
        <v>0.2858</v>
      </c>
      <c r="H469" s="126">
        <f t="shared" si="23"/>
        <v>3.86</v>
      </c>
      <c r="J469" s="127">
        <v>4.95</v>
      </c>
    </row>
    <row r="470" spans="2:10" x14ac:dyDescent="0.2">
      <c r="B470" s="128" t="s">
        <v>2470</v>
      </c>
      <c r="C470" s="128"/>
      <c r="D470" s="128"/>
      <c r="E470" s="128"/>
      <c r="F470" s="128"/>
      <c r="G470" s="128"/>
      <c r="H470" s="142">
        <f t="shared" si="23"/>
        <v>73.53</v>
      </c>
      <c r="J470" s="143">
        <v>94.27</v>
      </c>
    </row>
    <row r="471" spans="2:10" x14ac:dyDescent="0.2">
      <c r="B471" s="131" t="s">
        <v>2469</v>
      </c>
      <c r="C471" s="131"/>
      <c r="D471" s="131"/>
      <c r="E471" s="131"/>
      <c r="F471" s="131"/>
      <c r="G471" s="131"/>
      <c r="H471" s="144">
        <f t="shared" si="23"/>
        <v>73.53</v>
      </c>
      <c r="J471" s="145">
        <v>94.27</v>
      </c>
    </row>
    <row r="472" spans="2:10" x14ac:dyDescent="0.2">
      <c r="B472" s="131" t="s">
        <v>2468</v>
      </c>
      <c r="C472" s="131"/>
      <c r="D472" s="131"/>
      <c r="E472" s="131"/>
      <c r="F472" s="131"/>
      <c r="G472" s="131"/>
      <c r="H472" s="132">
        <f t="shared" si="23"/>
        <v>0</v>
      </c>
      <c r="J472" s="133">
        <v>0</v>
      </c>
    </row>
    <row r="473" spans="2:10" x14ac:dyDescent="0.2">
      <c r="B473" s="131" t="s">
        <v>2467</v>
      </c>
      <c r="C473" s="131"/>
      <c r="D473" s="131"/>
      <c r="E473" s="131"/>
      <c r="F473" s="131"/>
      <c r="G473" s="131"/>
      <c r="H473" s="144">
        <f t="shared" si="23"/>
        <v>73.53</v>
      </c>
      <c r="J473" s="145">
        <v>94.27</v>
      </c>
    </row>
    <row r="474" spans="2:10" s="134" customFormat="1" ht="24.75" customHeight="1" x14ac:dyDescent="0.2">
      <c r="B474" s="118" t="s">
        <v>3555</v>
      </c>
      <c r="C474" s="118"/>
      <c r="D474" s="118"/>
      <c r="E474" s="118"/>
      <c r="F474" s="118"/>
      <c r="G474" s="118"/>
      <c r="H474" s="118" t="s">
        <v>2909</v>
      </c>
      <c r="J474" s="119" t="s">
        <v>2909</v>
      </c>
    </row>
    <row r="475" spans="2:10" ht="21" x14ac:dyDescent="0.2">
      <c r="B475" s="120" t="s">
        <v>2503</v>
      </c>
      <c r="C475" s="120" t="s">
        <v>2502</v>
      </c>
      <c r="D475" s="120"/>
      <c r="E475" s="146" t="s">
        <v>2501</v>
      </c>
      <c r="F475" s="120" t="s">
        <v>2500</v>
      </c>
      <c r="G475" s="120" t="s">
        <v>2499</v>
      </c>
      <c r="H475" s="120" t="s">
        <v>2498</v>
      </c>
      <c r="J475" s="121" t="s">
        <v>2498</v>
      </c>
    </row>
    <row r="476" spans="2:10" x14ac:dyDescent="0.2">
      <c r="B476" s="122" t="s">
        <v>3530</v>
      </c>
      <c r="C476" s="122" t="s">
        <v>154</v>
      </c>
      <c r="D476" s="122"/>
      <c r="E476" s="147" t="s">
        <v>2471</v>
      </c>
      <c r="F476" s="123">
        <v>14.09</v>
      </c>
      <c r="G476" s="125">
        <v>1</v>
      </c>
      <c r="H476" s="123">
        <f>TRUNC((J476*$J$7),2)</f>
        <v>10.99</v>
      </c>
      <c r="J476" s="141">
        <v>14.09</v>
      </c>
    </row>
    <row r="477" spans="2:10" x14ac:dyDescent="0.2">
      <c r="B477" s="128" t="s">
        <v>2470</v>
      </c>
      <c r="C477" s="128"/>
      <c r="D477" s="128"/>
      <c r="E477" s="128"/>
      <c r="F477" s="128"/>
      <c r="G477" s="128"/>
      <c r="H477" s="142">
        <f>TRUNC((J477*$J$7),2)</f>
        <v>10.99</v>
      </c>
      <c r="J477" s="143">
        <v>14.09</v>
      </c>
    </row>
    <row r="478" spans="2:10" x14ac:dyDescent="0.2">
      <c r="B478" s="131" t="s">
        <v>2469</v>
      </c>
      <c r="C478" s="131"/>
      <c r="D478" s="131"/>
      <c r="E478" s="131"/>
      <c r="F478" s="131"/>
      <c r="G478" s="131"/>
      <c r="H478" s="144">
        <f>TRUNC((J478*$J$7),2)</f>
        <v>10.99</v>
      </c>
      <c r="J478" s="145">
        <v>14.09</v>
      </c>
    </row>
    <row r="479" spans="2:10" x14ac:dyDescent="0.2">
      <c r="B479" s="131" t="s">
        <v>2468</v>
      </c>
      <c r="C479" s="131"/>
      <c r="D479" s="131"/>
      <c r="E479" s="131"/>
      <c r="F479" s="131"/>
      <c r="G479" s="131"/>
      <c r="H479" s="132">
        <f>TRUNC((J479*$J$7),2)</f>
        <v>0</v>
      </c>
      <c r="J479" s="133">
        <v>0</v>
      </c>
    </row>
    <row r="480" spans="2:10" x14ac:dyDescent="0.2">
      <c r="B480" s="131" t="s">
        <v>2467</v>
      </c>
      <c r="C480" s="131"/>
      <c r="D480" s="131"/>
      <c r="E480" s="131"/>
      <c r="F480" s="131"/>
      <c r="G480" s="131"/>
      <c r="H480" s="144">
        <f>TRUNC((J480*$J$7),2)</f>
        <v>10.99</v>
      </c>
      <c r="J480" s="145">
        <v>14.09</v>
      </c>
    </row>
    <row r="481" spans="2:10" s="134" customFormat="1" ht="24.75" customHeight="1" x14ac:dyDescent="0.2">
      <c r="B481" s="118" t="s">
        <v>3554</v>
      </c>
      <c r="C481" s="118"/>
      <c r="D481" s="118"/>
      <c r="E481" s="118"/>
      <c r="F481" s="118"/>
      <c r="G481" s="118"/>
      <c r="H481" s="118" t="s">
        <v>2515</v>
      </c>
      <c r="J481" s="119" t="s">
        <v>2515</v>
      </c>
    </row>
    <row r="482" spans="2:10" x14ac:dyDescent="0.2">
      <c r="B482" s="120" t="s">
        <v>2503</v>
      </c>
      <c r="C482" s="120" t="s">
        <v>2514</v>
      </c>
      <c r="D482" s="120" t="s">
        <v>2513</v>
      </c>
      <c r="E482" s="120"/>
      <c r="F482" s="120" t="s">
        <v>2512</v>
      </c>
      <c r="G482" s="120" t="s">
        <v>2499</v>
      </c>
      <c r="H482" s="120" t="s">
        <v>2511</v>
      </c>
      <c r="J482" s="121" t="s">
        <v>2511</v>
      </c>
    </row>
    <row r="483" spans="2:10" x14ac:dyDescent="0.2">
      <c r="B483" s="122" t="s">
        <v>2510</v>
      </c>
      <c r="C483" s="122" t="s">
        <v>2509</v>
      </c>
      <c r="D483" s="123">
        <v>12.47</v>
      </c>
      <c r="E483" s="123"/>
      <c r="F483" s="124">
        <v>117.99</v>
      </c>
      <c r="G483" s="125">
        <v>2.1814</v>
      </c>
      <c r="H483" s="123">
        <f>TRUNC((J483*$J$7),2)</f>
        <v>21.21</v>
      </c>
      <c r="J483" s="141">
        <v>27.2</v>
      </c>
    </row>
    <row r="484" spans="2:10" x14ac:dyDescent="0.2">
      <c r="B484" s="122" t="s">
        <v>2508</v>
      </c>
      <c r="C484" s="122" t="s">
        <v>2507</v>
      </c>
      <c r="D484" s="123">
        <v>14.98</v>
      </c>
      <c r="E484" s="123"/>
      <c r="F484" s="124">
        <v>117.99</v>
      </c>
      <c r="G484" s="125">
        <v>0.12959999999999999</v>
      </c>
      <c r="H484" s="126">
        <f>TRUNC((J484*$J$7),2)</f>
        <v>1.51</v>
      </c>
      <c r="J484" s="127">
        <v>1.94</v>
      </c>
    </row>
    <row r="485" spans="2:10" x14ac:dyDescent="0.2">
      <c r="B485" s="122" t="s">
        <v>2506</v>
      </c>
      <c r="C485" s="122" t="s">
        <v>2505</v>
      </c>
      <c r="D485" s="123">
        <v>20.8</v>
      </c>
      <c r="E485" s="123"/>
      <c r="F485" s="124">
        <v>117.99</v>
      </c>
      <c r="G485" s="125">
        <v>0.2828</v>
      </c>
      <c r="H485" s="126">
        <f>TRUNC((J485*$J$7),2)</f>
        <v>4.58</v>
      </c>
      <c r="J485" s="127">
        <v>5.88</v>
      </c>
    </row>
    <row r="486" spans="2:10" x14ac:dyDescent="0.2">
      <c r="B486" s="128" t="s">
        <v>2504</v>
      </c>
      <c r="C486" s="128"/>
      <c r="D486" s="128"/>
      <c r="E486" s="128"/>
      <c r="F486" s="128"/>
      <c r="G486" s="128"/>
      <c r="H486" s="142">
        <f>TRUNC((J486*$J$7),2)</f>
        <v>27.31</v>
      </c>
      <c r="J486" s="143">
        <v>35.020000000000003</v>
      </c>
    </row>
    <row r="487" spans="2:10" ht="21" x14ac:dyDescent="0.2">
      <c r="B487" s="120" t="s">
        <v>2503</v>
      </c>
      <c r="C487" s="120" t="s">
        <v>2502</v>
      </c>
      <c r="D487" s="120"/>
      <c r="E487" s="146" t="s">
        <v>2501</v>
      </c>
      <c r="F487" s="120" t="s">
        <v>2500</v>
      </c>
      <c r="G487" s="120" t="s">
        <v>2499</v>
      </c>
      <c r="H487" s="120" t="s">
        <v>2498</v>
      </c>
      <c r="J487" s="121" t="s">
        <v>2498</v>
      </c>
    </row>
    <row r="488" spans="2:10" x14ac:dyDescent="0.2">
      <c r="B488" s="122" t="s">
        <v>2534</v>
      </c>
      <c r="C488" s="122" t="s">
        <v>2533</v>
      </c>
      <c r="D488" s="122"/>
      <c r="E488" s="147" t="s">
        <v>2476</v>
      </c>
      <c r="F488" s="124">
        <v>143.29</v>
      </c>
      <c r="G488" s="125">
        <v>2.9600000000000001E-2</v>
      </c>
      <c r="H488" s="126">
        <f t="shared" ref="H488:H495" si="24">TRUNC((J488*$J$7),2)</f>
        <v>3.3</v>
      </c>
      <c r="J488" s="127">
        <v>4.24</v>
      </c>
    </row>
    <row r="489" spans="2:10" x14ac:dyDescent="0.2">
      <c r="B489" s="122" t="s">
        <v>2532</v>
      </c>
      <c r="C489" s="122" t="s">
        <v>2531</v>
      </c>
      <c r="D489" s="122"/>
      <c r="E489" s="147" t="s">
        <v>2476</v>
      </c>
      <c r="F489" s="124">
        <v>140.88</v>
      </c>
      <c r="G489" s="125">
        <v>2.9600000000000001E-2</v>
      </c>
      <c r="H489" s="126">
        <f t="shared" si="24"/>
        <v>3.25</v>
      </c>
      <c r="J489" s="127">
        <v>4.17</v>
      </c>
    </row>
    <row r="490" spans="2:10" x14ac:dyDescent="0.2">
      <c r="B490" s="122" t="s">
        <v>2493</v>
      </c>
      <c r="C490" s="122" t="s">
        <v>2492</v>
      </c>
      <c r="D490" s="122"/>
      <c r="E490" s="147" t="s">
        <v>2481</v>
      </c>
      <c r="F490" s="126">
        <v>0.65</v>
      </c>
      <c r="G490" s="135">
        <v>19.9374</v>
      </c>
      <c r="H490" s="123">
        <f t="shared" si="24"/>
        <v>10.1</v>
      </c>
      <c r="J490" s="141">
        <v>12.96</v>
      </c>
    </row>
    <row r="491" spans="2:10" x14ac:dyDescent="0.2">
      <c r="B491" s="122" t="s">
        <v>2478</v>
      </c>
      <c r="C491" s="122" t="s">
        <v>2477</v>
      </c>
      <c r="D491" s="122"/>
      <c r="E491" s="147" t="s">
        <v>2476</v>
      </c>
      <c r="F491" s="124">
        <v>182.64</v>
      </c>
      <c r="G491" s="125">
        <v>6.3399999999999998E-2</v>
      </c>
      <c r="H491" s="123">
        <f t="shared" si="24"/>
        <v>9.0299999999999994</v>
      </c>
      <c r="J491" s="141">
        <v>11.58</v>
      </c>
    </row>
    <row r="492" spans="2:10" x14ac:dyDescent="0.2">
      <c r="B492" s="128" t="s">
        <v>2470</v>
      </c>
      <c r="C492" s="128"/>
      <c r="D492" s="128"/>
      <c r="E492" s="128"/>
      <c r="F492" s="128"/>
      <c r="G492" s="128"/>
      <c r="H492" s="142">
        <f t="shared" si="24"/>
        <v>25.7</v>
      </c>
      <c r="J492" s="143">
        <v>32.950000000000003</v>
      </c>
    </row>
    <row r="493" spans="2:10" x14ac:dyDescent="0.2">
      <c r="B493" s="131" t="s">
        <v>2469</v>
      </c>
      <c r="C493" s="131"/>
      <c r="D493" s="131"/>
      <c r="E493" s="131"/>
      <c r="F493" s="131"/>
      <c r="G493" s="131"/>
      <c r="H493" s="144">
        <f t="shared" si="24"/>
        <v>53.01</v>
      </c>
      <c r="J493" s="145">
        <v>67.97</v>
      </c>
    </row>
    <row r="494" spans="2:10" x14ac:dyDescent="0.2">
      <c r="B494" s="131" t="s">
        <v>2468</v>
      </c>
      <c r="C494" s="131"/>
      <c r="D494" s="131"/>
      <c r="E494" s="131"/>
      <c r="F494" s="131"/>
      <c r="G494" s="131"/>
      <c r="H494" s="132">
        <f t="shared" si="24"/>
        <v>0</v>
      </c>
      <c r="J494" s="133">
        <v>0</v>
      </c>
    </row>
    <row r="495" spans="2:10" x14ac:dyDescent="0.2">
      <c r="B495" s="131" t="s">
        <v>2467</v>
      </c>
      <c r="C495" s="131"/>
      <c r="D495" s="131"/>
      <c r="E495" s="131"/>
      <c r="F495" s="131"/>
      <c r="G495" s="131"/>
      <c r="H495" s="144">
        <f t="shared" si="24"/>
        <v>53.01</v>
      </c>
      <c r="J495" s="145">
        <v>67.97</v>
      </c>
    </row>
    <row r="496" spans="2:10" s="134" customFormat="1" ht="24.75" customHeight="1" x14ac:dyDescent="0.2">
      <c r="B496" s="118" t="s">
        <v>3553</v>
      </c>
      <c r="C496" s="118"/>
      <c r="D496" s="118"/>
      <c r="E496" s="118"/>
      <c r="F496" s="118"/>
      <c r="G496" s="118"/>
      <c r="H496" s="118" t="s">
        <v>3455</v>
      </c>
      <c r="J496" s="119" t="s">
        <v>3455</v>
      </c>
    </row>
    <row r="497" spans="2:10" x14ac:dyDescent="0.2">
      <c r="B497" s="120" t="s">
        <v>2503</v>
      </c>
      <c r="C497" s="120" t="s">
        <v>2514</v>
      </c>
      <c r="D497" s="120" t="s">
        <v>2513</v>
      </c>
      <c r="E497" s="120"/>
      <c r="F497" s="120" t="s">
        <v>2512</v>
      </c>
      <c r="G497" s="120" t="s">
        <v>2499</v>
      </c>
      <c r="H497" s="120" t="s">
        <v>2511</v>
      </c>
      <c r="J497" s="121" t="s">
        <v>2511</v>
      </c>
    </row>
    <row r="498" spans="2:10" x14ac:dyDescent="0.2">
      <c r="B498" s="122" t="s">
        <v>2510</v>
      </c>
      <c r="C498" s="122" t="s">
        <v>2509</v>
      </c>
      <c r="D498" s="123">
        <v>12.47</v>
      </c>
      <c r="E498" s="123"/>
      <c r="F498" s="124">
        <v>117.99</v>
      </c>
      <c r="G498" s="125">
        <v>3.2490999999999999</v>
      </c>
      <c r="H498" s="123">
        <f>TRUNC((J498*$J$7),2)</f>
        <v>31.6</v>
      </c>
      <c r="J498" s="141">
        <v>40.520000000000003</v>
      </c>
    </row>
    <row r="499" spans="2:10" x14ac:dyDescent="0.2">
      <c r="B499" s="128" t="s">
        <v>2504</v>
      </c>
      <c r="C499" s="128"/>
      <c r="D499" s="128"/>
      <c r="E499" s="128"/>
      <c r="F499" s="128"/>
      <c r="G499" s="128"/>
      <c r="H499" s="142">
        <f>TRUNC((J499*$J$7),2)</f>
        <v>31.6</v>
      </c>
      <c r="J499" s="143">
        <v>40.520000000000003</v>
      </c>
    </row>
    <row r="500" spans="2:10" x14ac:dyDescent="0.2">
      <c r="B500" s="131" t="s">
        <v>2469</v>
      </c>
      <c r="C500" s="131"/>
      <c r="D500" s="131"/>
      <c r="E500" s="131"/>
      <c r="F500" s="131"/>
      <c r="G500" s="131"/>
      <c r="H500" s="144">
        <f>TRUNC((J500*$J$7),2)</f>
        <v>31.6</v>
      </c>
      <c r="J500" s="145">
        <v>40.520000000000003</v>
      </c>
    </row>
    <row r="501" spans="2:10" x14ac:dyDescent="0.2">
      <c r="B501" s="131" t="s">
        <v>2468</v>
      </c>
      <c r="C501" s="131"/>
      <c r="D501" s="131"/>
      <c r="E501" s="131"/>
      <c r="F501" s="131"/>
      <c r="G501" s="131"/>
      <c r="H501" s="132">
        <f>TRUNC((J501*$J$7),2)</f>
        <v>0</v>
      </c>
      <c r="J501" s="133">
        <v>0</v>
      </c>
    </row>
    <row r="502" spans="2:10" x14ac:dyDescent="0.2">
      <c r="B502" s="131" t="s">
        <v>2467</v>
      </c>
      <c r="C502" s="131"/>
      <c r="D502" s="131"/>
      <c r="E502" s="131"/>
      <c r="F502" s="131"/>
      <c r="G502" s="131"/>
      <c r="H502" s="144">
        <f>TRUNC((J502*$J$7),2)</f>
        <v>31.6</v>
      </c>
      <c r="J502" s="145">
        <v>40.520000000000003</v>
      </c>
    </row>
    <row r="503" spans="2:10" s="134" customFormat="1" ht="24.75" customHeight="1" x14ac:dyDescent="0.2">
      <c r="B503" s="118" t="s">
        <v>3552</v>
      </c>
      <c r="C503" s="118"/>
      <c r="D503" s="118"/>
      <c r="E503" s="118"/>
      <c r="F503" s="118"/>
      <c r="G503" s="118"/>
      <c r="H503" s="118" t="s">
        <v>2522</v>
      </c>
      <c r="J503" s="119" t="s">
        <v>2522</v>
      </c>
    </row>
    <row r="504" spans="2:10" x14ac:dyDescent="0.2">
      <c r="B504" s="120" t="s">
        <v>2503</v>
      </c>
      <c r="C504" s="120" t="s">
        <v>2514</v>
      </c>
      <c r="D504" s="120" t="s">
        <v>2513</v>
      </c>
      <c r="E504" s="120"/>
      <c r="F504" s="120" t="s">
        <v>2512</v>
      </c>
      <c r="G504" s="120" t="s">
        <v>2499</v>
      </c>
      <c r="H504" s="120" t="s">
        <v>2511</v>
      </c>
      <c r="J504" s="121" t="s">
        <v>2511</v>
      </c>
    </row>
    <row r="505" spans="2:10" x14ac:dyDescent="0.2">
      <c r="B505" s="122" t="s">
        <v>2510</v>
      </c>
      <c r="C505" s="122" t="s">
        <v>2509</v>
      </c>
      <c r="D505" s="123">
        <v>12.47</v>
      </c>
      <c r="E505" s="123"/>
      <c r="F505" s="124">
        <v>117.99</v>
      </c>
      <c r="G505" s="125">
        <v>0.4</v>
      </c>
      <c r="H505" s="126">
        <f>TRUNC((J505*$J$7),2)</f>
        <v>3.89</v>
      </c>
      <c r="J505" s="127">
        <v>4.99</v>
      </c>
    </row>
    <row r="506" spans="2:10" x14ac:dyDescent="0.2">
      <c r="B506" s="128" t="s">
        <v>2504</v>
      </c>
      <c r="C506" s="128"/>
      <c r="D506" s="128"/>
      <c r="E506" s="128"/>
      <c r="F506" s="128"/>
      <c r="G506" s="128"/>
      <c r="H506" s="129">
        <f>TRUNC((J506*$J$7),2)</f>
        <v>3.89</v>
      </c>
      <c r="J506" s="130">
        <v>4.99</v>
      </c>
    </row>
    <row r="507" spans="2:10" x14ac:dyDescent="0.2">
      <c r="B507" s="131" t="s">
        <v>2469</v>
      </c>
      <c r="C507" s="131"/>
      <c r="D507" s="131"/>
      <c r="E507" s="131"/>
      <c r="F507" s="131"/>
      <c r="G507" s="131"/>
      <c r="H507" s="132">
        <f>TRUNC((J507*$J$7),2)</f>
        <v>3.89</v>
      </c>
      <c r="J507" s="133">
        <v>4.99</v>
      </c>
    </row>
    <row r="508" spans="2:10" x14ac:dyDescent="0.2">
      <c r="B508" s="131" t="s">
        <v>2468</v>
      </c>
      <c r="C508" s="131"/>
      <c r="D508" s="131"/>
      <c r="E508" s="131"/>
      <c r="F508" s="131"/>
      <c r="G508" s="131"/>
      <c r="H508" s="132">
        <f>TRUNC((J508*$J$7),2)</f>
        <v>0</v>
      </c>
      <c r="J508" s="133">
        <v>0</v>
      </c>
    </row>
    <row r="509" spans="2:10" x14ac:dyDescent="0.2">
      <c r="B509" s="131" t="s">
        <v>2467</v>
      </c>
      <c r="C509" s="131"/>
      <c r="D509" s="131"/>
      <c r="E509" s="131"/>
      <c r="F509" s="131"/>
      <c r="G509" s="131"/>
      <c r="H509" s="132">
        <f>TRUNC((J509*$J$7),2)</f>
        <v>3.89</v>
      </c>
      <c r="J509" s="133">
        <v>4.99</v>
      </c>
    </row>
    <row r="510" spans="2:10" s="134" customFormat="1" ht="24.75" customHeight="1" x14ac:dyDescent="0.2">
      <c r="B510" s="118" t="s">
        <v>3551</v>
      </c>
      <c r="C510" s="118"/>
      <c r="D510" s="118"/>
      <c r="E510" s="118"/>
      <c r="F510" s="118"/>
      <c r="G510" s="118"/>
      <c r="H510" s="118" t="s">
        <v>3455</v>
      </c>
      <c r="J510" s="119" t="s">
        <v>3455</v>
      </c>
    </row>
    <row r="511" spans="2:10" ht="33.75" x14ac:dyDescent="0.2">
      <c r="B511" s="153" t="s">
        <v>3550</v>
      </c>
      <c r="C511" s="153"/>
      <c r="D511" s="153"/>
      <c r="E511" s="153"/>
      <c r="F511" s="153"/>
      <c r="G511" s="153"/>
      <c r="H511" s="153"/>
      <c r="J511" s="154"/>
    </row>
    <row r="512" spans="2:10" x14ac:dyDescent="0.2">
      <c r="B512" s="120" t="s">
        <v>2503</v>
      </c>
      <c r="C512" s="120" t="s">
        <v>2514</v>
      </c>
      <c r="D512" s="120" t="s">
        <v>2513</v>
      </c>
      <c r="E512" s="120"/>
      <c r="F512" s="120" t="s">
        <v>2512</v>
      </c>
      <c r="G512" s="120" t="s">
        <v>2499</v>
      </c>
      <c r="H512" s="120" t="s">
        <v>2511</v>
      </c>
      <c r="J512" s="121" t="s">
        <v>2511</v>
      </c>
    </row>
    <row r="513" spans="2:10" x14ac:dyDescent="0.2">
      <c r="B513" s="122" t="s">
        <v>2510</v>
      </c>
      <c r="C513" s="122" t="s">
        <v>2509</v>
      </c>
      <c r="D513" s="123">
        <v>12.47</v>
      </c>
      <c r="E513" s="123"/>
      <c r="F513" s="124">
        <v>117.99</v>
      </c>
      <c r="G513" s="125">
        <v>1.9348000000000001</v>
      </c>
      <c r="H513" s="123">
        <f>TRUNC((J513*$J$7),2)</f>
        <v>18.82</v>
      </c>
      <c r="J513" s="141">
        <v>24.13</v>
      </c>
    </row>
    <row r="514" spans="2:10" x14ac:dyDescent="0.2">
      <c r="B514" s="122" t="s">
        <v>2573</v>
      </c>
      <c r="C514" s="122" t="s">
        <v>2572</v>
      </c>
      <c r="D514" s="123">
        <v>21.1</v>
      </c>
      <c r="E514" s="123"/>
      <c r="F514" s="124">
        <v>117.99</v>
      </c>
      <c r="G514" s="125">
        <v>0.64459999999999995</v>
      </c>
      <c r="H514" s="123">
        <f>TRUNC((J514*$J$7),2)</f>
        <v>10.6</v>
      </c>
      <c r="J514" s="141">
        <v>13.6</v>
      </c>
    </row>
    <row r="515" spans="2:10" x14ac:dyDescent="0.2">
      <c r="B515" s="128" t="s">
        <v>2504</v>
      </c>
      <c r="C515" s="128"/>
      <c r="D515" s="128"/>
      <c r="E515" s="128"/>
      <c r="F515" s="128"/>
      <c r="G515" s="128"/>
      <c r="H515" s="142">
        <f>TRUNC((J515*$J$7),2)</f>
        <v>29.42</v>
      </c>
      <c r="J515" s="143">
        <v>37.729999999999997</v>
      </c>
    </row>
    <row r="516" spans="2:10" ht="21" x14ac:dyDescent="0.2">
      <c r="B516" s="120" t="s">
        <v>2503</v>
      </c>
      <c r="C516" s="120" t="s">
        <v>2502</v>
      </c>
      <c r="D516" s="120"/>
      <c r="E516" s="146" t="s">
        <v>2501</v>
      </c>
      <c r="F516" s="120" t="s">
        <v>2500</v>
      </c>
      <c r="G516" s="120" t="s">
        <v>2499</v>
      </c>
      <c r="H516" s="120" t="s">
        <v>2498</v>
      </c>
      <c r="J516" s="121" t="s">
        <v>2498</v>
      </c>
    </row>
    <row r="517" spans="2:10" ht="56.25" x14ac:dyDescent="0.2">
      <c r="B517" s="122" t="s">
        <v>3549</v>
      </c>
      <c r="C517" s="122" t="s">
        <v>3548</v>
      </c>
      <c r="D517" s="122"/>
      <c r="E517" s="147" t="s">
        <v>2471</v>
      </c>
      <c r="F517" s="126">
        <v>2.2000000000000002</v>
      </c>
      <c r="G517" s="125">
        <v>4.6800000000000001E-2</v>
      </c>
      <c r="H517" s="126">
        <f>TRUNC((J517*$J$7),2)</f>
        <v>7.0000000000000007E-2</v>
      </c>
      <c r="J517" s="127">
        <v>0.1</v>
      </c>
    </row>
    <row r="518" spans="2:10" x14ac:dyDescent="0.2">
      <c r="B518" s="128" t="s">
        <v>2470</v>
      </c>
      <c r="C518" s="128"/>
      <c r="D518" s="128"/>
      <c r="E518" s="128"/>
      <c r="F518" s="128"/>
      <c r="G518" s="128"/>
      <c r="H518" s="129">
        <f>TRUNC((J518*$J$7),2)</f>
        <v>7.0000000000000007E-2</v>
      </c>
      <c r="J518" s="130">
        <v>0.1</v>
      </c>
    </row>
    <row r="519" spans="2:10" x14ac:dyDescent="0.2">
      <c r="B519" s="131" t="s">
        <v>2469</v>
      </c>
      <c r="C519" s="131"/>
      <c r="D519" s="131"/>
      <c r="E519" s="131"/>
      <c r="F519" s="131"/>
      <c r="G519" s="131"/>
      <c r="H519" s="144">
        <f>TRUNC((J519*$J$7),2)</f>
        <v>29.5</v>
      </c>
      <c r="J519" s="145">
        <v>37.83</v>
      </c>
    </row>
    <row r="520" spans="2:10" x14ac:dyDescent="0.2">
      <c r="B520" s="131" t="s">
        <v>2468</v>
      </c>
      <c r="C520" s="131"/>
      <c r="D520" s="131"/>
      <c r="E520" s="131"/>
      <c r="F520" s="131"/>
      <c r="G520" s="131"/>
      <c r="H520" s="132">
        <f>TRUNC((J520*$J$7),2)</f>
        <v>0</v>
      </c>
      <c r="J520" s="133">
        <v>0</v>
      </c>
    </row>
    <row r="521" spans="2:10" x14ac:dyDescent="0.2">
      <c r="B521" s="131" t="s">
        <v>2467</v>
      </c>
      <c r="C521" s="131"/>
      <c r="D521" s="131"/>
      <c r="E521" s="131"/>
      <c r="F521" s="131"/>
      <c r="G521" s="131"/>
      <c r="H521" s="144">
        <f>TRUNC((J521*$J$7),2)</f>
        <v>29.5</v>
      </c>
      <c r="J521" s="145">
        <v>37.83</v>
      </c>
    </row>
    <row r="522" spans="2:10" s="134" customFormat="1" ht="24.75" customHeight="1" x14ac:dyDescent="0.2">
      <c r="B522" s="118" t="s">
        <v>3547</v>
      </c>
      <c r="C522" s="118"/>
      <c r="D522" s="118"/>
      <c r="E522" s="118"/>
      <c r="F522" s="118"/>
      <c r="G522" s="118"/>
      <c r="H522" s="118" t="s">
        <v>3533</v>
      </c>
      <c r="J522" s="119" t="s">
        <v>3533</v>
      </c>
    </row>
    <row r="523" spans="2:10" x14ac:dyDescent="0.2">
      <c r="B523" s="120" t="s">
        <v>2503</v>
      </c>
      <c r="C523" s="120" t="s">
        <v>2514</v>
      </c>
      <c r="D523" s="120" t="s">
        <v>2513</v>
      </c>
      <c r="E523" s="120"/>
      <c r="F523" s="120" t="s">
        <v>2512</v>
      </c>
      <c r="G523" s="120" t="s">
        <v>2499</v>
      </c>
      <c r="H523" s="120" t="s">
        <v>2511</v>
      </c>
      <c r="J523" s="121" t="s">
        <v>2511</v>
      </c>
    </row>
    <row r="524" spans="2:10" x14ac:dyDescent="0.2">
      <c r="B524" s="122" t="s">
        <v>2567</v>
      </c>
      <c r="C524" s="122" t="s">
        <v>2566</v>
      </c>
      <c r="D524" s="123">
        <v>14.54</v>
      </c>
      <c r="E524" s="123"/>
      <c r="F524" s="124">
        <v>117.99</v>
      </c>
      <c r="G524" s="125">
        <v>0.08</v>
      </c>
      <c r="H524" s="126">
        <f>TRUNC((J524*$J$7),2)</f>
        <v>0.9</v>
      </c>
      <c r="J524" s="127">
        <v>1.1599999999999999</v>
      </c>
    </row>
    <row r="525" spans="2:10" x14ac:dyDescent="0.2">
      <c r="B525" s="122" t="s">
        <v>2569</v>
      </c>
      <c r="C525" s="122" t="s">
        <v>2568</v>
      </c>
      <c r="D525" s="123">
        <v>20.8</v>
      </c>
      <c r="E525" s="123"/>
      <c r="F525" s="124">
        <v>117.99</v>
      </c>
      <c r="G525" s="125">
        <v>0.08</v>
      </c>
      <c r="H525" s="126">
        <f>TRUNC((J525*$J$7),2)</f>
        <v>1.29</v>
      </c>
      <c r="J525" s="127">
        <v>1.66</v>
      </c>
    </row>
    <row r="526" spans="2:10" x14ac:dyDescent="0.2">
      <c r="B526" s="128" t="s">
        <v>2504</v>
      </c>
      <c r="C526" s="128"/>
      <c r="D526" s="128"/>
      <c r="E526" s="128"/>
      <c r="F526" s="128"/>
      <c r="G526" s="128"/>
      <c r="H526" s="129">
        <f>TRUNC((J526*$J$7),2)</f>
        <v>2.19</v>
      </c>
      <c r="J526" s="130">
        <v>2.82</v>
      </c>
    </row>
    <row r="527" spans="2:10" ht="21" x14ac:dyDescent="0.2">
      <c r="B527" s="120" t="s">
        <v>2503</v>
      </c>
      <c r="C527" s="120" t="s">
        <v>2502</v>
      </c>
      <c r="D527" s="120"/>
      <c r="E527" s="146" t="s">
        <v>2501</v>
      </c>
      <c r="F527" s="120" t="s">
        <v>2500</v>
      </c>
      <c r="G527" s="120" t="s">
        <v>2499</v>
      </c>
      <c r="H527" s="120" t="s">
        <v>2498</v>
      </c>
      <c r="J527" s="121" t="s">
        <v>2498</v>
      </c>
    </row>
    <row r="528" spans="2:10" x14ac:dyDescent="0.2">
      <c r="B528" s="122" t="s">
        <v>3000</v>
      </c>
      <c r="C528" s="122" t="s">
        <v>2999</v>
      </c>
      <c r="D528" s="122"/>
      <c r="E528" s="147" t="s">
        <v>2481</v>
      </c>
      <c r="F528" s="126">
        <v>8.84</v>
      </c>
      <c r="G528" s="125">
        <v>1.1000000000000001</v>
      </c>
      <c r="H528" s="126">
        <f t="shared" ref="H528:H533" si="25">TRUNC((J528*$J$7),2)</f>
        <v>7.58</v>
      </c>
      <c r="J528" s="127">
        <v>9.7200000000000006</v>
      </c>
    </row>
    <row r="529" spans="2:10" x14ac:dyDescent="0.2">
      <c r="B529" s="122" t="s">
        <v>2563</v>
      </c>
      <c r="C529" s="122" t="s">
        <v>2562</v>
      </c>
      <c r="D529" s="122"/>
      <c r="E529" s="147" t="s">
        <v>2481</v>
      </c>
      <c r="F529" s="123">
        <v>25.52</v>
      </c>
      <c r="G529" s="125">
        <v>0.02</v>
      </c>
      <c r="H529" s="126">
        <f t="shared" si="25"/>
        <v>0.39</v>
      </c>
      <c r="J529" s="127">
        <v>0.51</v>
      </c>
    </row>
    <row r="530" spans="2:10" x14ac:dyDescent="0.2">
      <c r="B530" s="128" t="s">
        <v>2470</v>
      </c>
      <c r="C530" s="128"/>
      <c r="D530" s="128"/>
      <c r="E530" s="128"/>
      <c r="F530" s="128"/>
      <c r="G530" s="128"/>
      <c r="H530" s="142">
        <f t="shared" si="25"/>
        <v>7.97</v>
      </c>
      <c r="J530" s="143">
        <v>10.23</v>
      </c>
    </row>
    <row r="531" spans="2:10" x14ac:dyDescent="0.2">
      <c r="B531" s="131" t="s">
        <v>2469</v>
      </c>
      <c r="C531" s="131"/>
      <c r="D531" s="131"/>
      <c r="E531" s="131"/>
      <c r="F531" s="131"/>
      <c r="G531" s="131"/>
      <c r="H531" s="144">
        <f t="shared" si="25"/>
        <v>10.17</v>
      </c>
      <c r="J531" s="145">
        <v>13.05</v>
      </c>
    </row>
    <row r="532" spans="2:10" x14ac:dyDescent="0.2">
      <c r="B532" s="131" t="s">
        <v>2468</v>
      </c>
      <c r="C532" s="131"/>
      <c r="D532" s="131"/>
      <c r="E532" s="131"/>
      <c r="F532" s="131"/>
      <c r="G532" s="131"/>
      <c r="H532" s="132">
        <f t="shared" si="25"/>
        <v>0</v>
      </c>
      <c r="J532" s="133">
        <v>0</v>
      </c>
    </row>
    <row r="533" spans="2:10" x14ac:dyDescent="0.2">
      <c r="B533" s="131" t="s">
        <v>2467</v>
      </c>
      <c r="C533" s="131"/>
      <c r="D533" s="131"/>
      <c r="E533" s="131"/>
      <c r="F533" s="131"/>
      <c r="G533" s="131"/>
      <c r="H533" s="144">
        <f t="shared" si="25"/>
        <v>10.17</v>
      </c>
      <c r="J533" s="145">
        <v>13.05</v>
      </c>
    </row>
    <row r="534" spans="2:10" s="134" customFormat="1" ht="24.75" customHeight="1" x14ac:dyDescent="0.2">
      <c r="B534" s="118" t="s">
        <v>3546</v>
      </c>
      <c r="C534" s="118"/>
      <c r="D534" s="118"/>
      <c r="E534" s="118"/>
      <c r="F534" s="118"/>
      <c r="G534" s="118"/>
      <c r="H534" s="118" t="s">
        <v>3533</v>
      </c>
      <c r="J534" s="119" t="s">
        <v>3533</v>
      </c>
    </row>
    <row r="535" spans="2:10" x14ac:dyDescent="0.2">
      <c r="B535" s="120" t="s">
        <v>2503</v>
      </c>
      <c r="C535" s="120" t="s">
        <v>2514</v>
      </c>
      <c r="D535" s="120" t="s">
        <v>2513</v>
      </c>
      <c r="E535" s="120"/>
      <c r="F535" s="120" t="s">
        <v>2512</v>
      </c>
      <c r="G535" s="120" t="s">
        <v>2499</v>
      </c>
      <c r="H535" s="120" t="s">
        <v>2511</v>
      </c>
      <c r="J535" s="121" t="s">
        <v>2511</v>
      </c>
    </row>
    <row r="536" spans="2:10" x14ac:dyDescent="0.2">
      <c r="B536" s="122" t="s">
        <v>2569</v>
      </c>
      <c r="C536" s="122" t="s">
        <v>2568</v>
      </c>
      <c r="D536" s="123">
        <v>20.8</v>
      </c>
      <c r="E536" s="123"/>
      <c r="F536" s="124">
        <v>117.99</v>
      </c>
      <c r="G536" s="125">
        <v>0.08</v>
      </c>
      <c r="H536" s="126">
        <f>TRUNC((J536*$J$7),2)</f>
        <v>1.29</v>
      </c>
      <c r="J536" s="127">
        <v>1.66</v>
      </c>
    </row>
    <row r="537" spans="2:10" x14ac:dyDescent="0.2">
      <c r="B537" s="122" t="s">
        <v>2567</v>
      </c>
      <c r="C537" s="122" t="s">
        <v>2566</v>
      </c>
      <c r="D537" s="123">
        <v>14.54</v>
      </c>
      <c r="E537" s="123"/>
      <c r="F537" s="124">
        <v>117.99</v>
      </c>
      <c r="G537" s="125">
        <v>0.08</v>
      </c>
      <c r="H537" s="126">
        <f>TRUNC((J537*$J$7),2)</f>
        <v>0.9</v>
      </c>
      <c r="J537" s="127">
        <v>1.1599999999999999</v>
      </c>
    </row>
    <row r="538" spans="2:10" x14ac:dyDescent="0.2">
      <c r="B538" s="128" t="s">
        <v>2504</v>
      </c>
      <c r="C538" s="128"/>
      <c r="D538" s="128"/>
      <c r="E538" s="128"/>
      <c r="F538" s="128"/>
      <c r="G538" s="128"/>
      <c r="H538" s="129">
        <f>TRUNC((J538*$J$7),2)</f>
        <v>2.19</v>
      </c>
      <c r="J538" s="130">
        <v>2.82</v>
      </c>
    </row>
    <row r="539" spans="2:10" ht="21" x14ac:dyDescent="0.2">
      <c r="B539" s="120" t="s">
        <v>2503</v>
      </c>
      <c r="C539" s="120" t="s">
        <v>2502</v>
      </c>
      <c r="D539" s="120"/>
      <c r="E539" s="146" t="s">
        <v>2501</v>
      </c>
      <c r="F539" s="120" t="s">
        <v>2500</v>
      </c>
      <c r="G539" s="120" t="s">
        <v>2499</v>
      </c>
      <c r="H539" s="120" t="s">
        <v>2498</v>
      </c>
      <c r="J539" s="121" t="s">
        <v>2498</v>
      </c>
    </row>
    <row r="540" spans="2:10" x14ac:dyDescent="0.2">
      <c r="B540" s="122" t="s">
        <v>2563</v>
      </c>
      <c r="C540" s="122" t="s">
        <v>2562</v>
      </c>
      <c r="D540" s="122"/>
      <c r="E540" s="147" t="s">
        <v>2481</v>
      </c>
      <c r="F540" s="123">
        <v>25.52</v>
      </c>
      <c r="G540" s="125">
        <v>0.02</v>
      </c>
      <c r="H540" s="126">
        <f t="shared" ref="H540:H545" si="26">TRUNC((J540*$J$7),2)</f>
        <v>0.39</v>
      </c>
      <c r="J540" s="127">
        <v>0.51</v>
      </c>
    </row>
    <row r="541" spans="2:10" x14ac:dyDescent="0.2">
      <c r="B541" s="122" t="s">
        <v>2561</v>
      </c>
      <c r="C541" s="122" t="s">
        <v>2560</v>
      </c>
      <c r="D541" s="122"/>
      <c r="E541" s="147" t="s">
        <v>2481</v>
      </c>
      <c r="F541" s="126">
        <v>8.69</v>
      </c>
      <c r="G541" s="125">
        <v>1.1000000000000001</v>
      </c>
      <c r="H541" s="126">
        <f t="shared" si="26"/>
        <v>7.45</v>
      </c>
      <c r="J541" s="127">
        <v>9.56</v>
      </c>
    </row>
    <row r="542" spans="2:10" x14ac:dyDescent="0.2">
      <c r="B542" s="128" t="s">
        <v>2470</v>
      </c>
      <c r="C542" s="128"/>
      <c r="D542" s="128"/>
      <c r="E542" s="128"/>
      <c r="F542" s="128"/>
      <c r="G542" s="128"/>
      <c r="H542" s="142">
        <f t="shared" si="26"/>
        <v>7.85</v>
      </c>
      <c r="J542" s="143">
        <v>10.07</v>
      </c>
    </row>
    <row r="543" spans="2:10" x14ac:dyDescent="0.2">
      <c r="B543" s="131" t="s">
        <v>2469</v>
      </c>
      <c r="C543" s="131"/>
      <c r="D543" s="131"/>
      <c r="E543" s="131"/>
      <c r="F543" s="131"/>
      <c r="G543" s="131"/>
      <c r="H543" s="144">
        <f t="shared" si="26"/>
        <v>10.050000000000001</v>
      </c>
      <c r="J543" s="145">
        <v>12.89</v>
      </c>
    </row>
    <row r="544" spans="2:10" x14ac:dyDescent="0.2">
      <c r="B544" s="131" t="s">
        <v>2468</v>
      </c>
      <c r="C544" s="131"/>
      <c r="D544" s="131"/>
      <c r="E544" s="131"/>
      <c r="F544" s="131"/>
      <c r="G544" s="131"/>
      <c r="H544" s="132">
        <f t="shared" si="26"/>
        <v>0</v>
      </c>
      <c r="J544" s="133">
        <v>0</v>
      </c>
    </row>
    <row r="545" spans="2:10" x14ac:dyDescent="0.2">
      <c r="B545" s="131" t="s">
        <v>2467</v>
      </c>
      <c r="C545" s="131"/>
      <c r="D545" s="131"/>
      <c r="E545" s="131"/>
      <c r="F545" s="131"/>
      <c r="G545" s="131"/>
      <c r="H545" s="144">
        <f t="shared" si="26"/>
        <v>10.050000000000001</v>
      </c>
      <c r="J545" s="145">
        <v>12.89</v>
      </c>
    </row>
    <row r="546" spans="2:10" s="134" customFormat="1" ht="24.75" customHeight="1" x14ac:dyDescent="0.2">
      <c r="B546" s="118" t="s">
        <v>3545</v>
      </c>
      <c r="C546" s="118"/>
      <c r="D546" s="118"/>
      <c r="E546" s="118"/>
      <c r="F546" s="118"/>
      <c r="G546" s="118"/>
      <c r="H546" s="118" t="s">
        <v>3533</v>
      </c>
      <c r="J546" s="119" t="s">
        <v>3533</v>
      </c>
    </row>
    <row r="547" spans="2:10" x14ac:dyDescent="0.2">
      <c r="B547" s="120" t="s">
        <v>2503</v>
      </c>
      <c r="C547" s="120" t="s">
        <v>2514</v>
      </c>
      <c r="D547" s="120" t="s">
        <v>2513</v>
      </c>
      <c r="E547" s="120"/>
      <c r="F547" s="120" t="s">
        <v>2512</v>
      </c>
      <c r="G547" s="120" t="s">
        <v>2499</v>
      </c>
      <c r="H547" s="120" t="s">
        <v>2511</v>
      </c>
      <c r="J547" s="121" t="s">
        <v>2511</v>
      </c>
    </row>
    <row r="548" spans="2:10" x14ac:dyDescent="0.2">
      <c r="B548" s="122" t="s">
        <v>2567</v>
      </c>
      <c r="C548" s="122" t="s">
        <v>2566</v>
      </c>
      <c r="D548" s="123">
        <v>14.54</v>
      </c>
      <c r="E548" s="123"/>
      <c r="F548" s="124">
        <v>117.99</v>
      </c>
      <c r="G548" s="125">
        <v>0.08</v>
      </c>
      <c r="H548" s="126">
        <f>TRUNC((J548*$J$7),2)</f>
        <v>0.9</v>
      </c>
      <c r="J548" s="127">
        <v>1.1599999999999999</v>
      </c>
    </row>
    <row r="549" spans="2:10" x14ac:dyDescent="0.2">
      <c r="B549" s="122" t="s">
        <v>2569</v>
      </c>
      <c r="C549" s="122" t="s">
        <v>2568</v>
      </c>
      <c r="D549" s="123">
        <v>20.8</v>
      </c>
      <c r="E549" s="123"/>
      <c r="F549" s="124">
        <v>117.99</v>
      </c>
      <c r="G549" s="125">
        <v>0.08</v>
      </c>
      <c r="H549" s="126">
        <f>TRUNC((J549*$J$7),2)</f>
        <v>1.29</v>
      </c>
      <c r="J549" s="127">
        <v>1.66</v>
      </c>
    </row>
    <row r="550" spans="2:10" x14ac:dyDescent="0.2">
      <c r="B550" s="128" t="s">
        <v>2504</v>
      </c>
      <c r="C550" s="128"/>
      <c r="D550" s="128"/>
      <c r="E550" s="128"/>
      <c r="F550" s="128"/>
      <c r="G550" s="128"/>
      <c r="H550" s="129">
        <f>TRUNC((J550*$J$7),2)</f>
        <v>2.19</v>
      </c>
      <c r="J550" s="130">
        <v>2.82</v>
      </c>
    </row>
    <row r="551" spans="2:10" ht="21" x14ac:dyDescent="0.2">
      <c r="B551" s="120" t="s">
        <v>2503</v>
      </c>
      <c r="C551" s="120" t="s">
        <v>2502</v>
      </c>
      <c r="D551" s="120"/>
      <c r="E551" s="146" t="s">
        <v>2501</v>
      </c>
      <c r="F551" s="120" t="s">
        <v>2500</v>
      </c>
      <c r="G551" s="120" t="s">
        <v>2499</v>
      </c>
      <c r="H551" s="120" t="s">
        <v>2498</v>
      </c>
      <c r="J551" s="121" t="s">
        <v>2498</v>
      </c>
    </row>
    <row r="552" spans="2:10" x14ac:dyDescent="0.2">
      <c r="B552" s="122" t="s">
        <v>2998</v>
      </c>
      <c r="C552" s="122" t="s">
        <v>2997</v>
      </c>
      <c r="D552" s="122"/>
      <c r="E552" s="147" t="s">
        <v>2481</v>
      </c>
      <c r="F552" s="126">
        <v>8.2899999999999991</v>
      </c>
      <c r="G552" s="125">
        <v>1.1000000000000001</v>
      </c>
      <c r="H552" s="126">
        <f t="shared" ref="H552:H557" si="27">TRUNC((J552*$J$7),2)</f>
        <v>7.11</v>
      </c>
      <c r="J552" s="127">
        <v>9.1199999999999992</v>
      </c>
    </row>
    <row r="553" spans="2:10" x14ac:dyDescent="0.2">
      <c r="B553" s="122" t="s">
        <v>2563</v>
      </c>
      <c r="C553" s="122" t="s">
        <v>2562</v>
      </c>
      <c r="D553" s="122"/>
      <c r="E553" s="147" t="s">
        <v>2481</v>
      </c>
      <c r="F553" s="123">
        <v>25.52</v>
      </c>
      <c r="G553" s="125">
        <v>0.02</v>
      </c>
      <c r="H553" s="126">
        <f t="shared" si="27"/>
        <v>0.39</v>
      </c>
      <c r="J553" s="127">
        <v>0.51</v>
      </c>
    </row>
    <row r="554" spans="2:10" x14ac:dyDescent="0.2">
      <c r="B554" s="128" t="s">
        <v>2470</v>
      </c>
      <c r="C554" s="128"/>
      <c r="D554" s="128"/>
      <c r="E554" s="128"/>
      <c r="F554" s="128"/>
      <c r="G554" s="128"/>
      <c r="H554" s="129">
        <f t="shared" si="27"/>
        <v>7.51</v>
      </c>
      <c r="J554" s="130">
        <v>9.6300000000000008</v>
      </c>
    </row>
    <row r="555" spans="2:10" x14ac:dyDescent="0.2">
      <c r="B555" s="131" t="s">
        <v>2469</v>
      </c>
      <c r="C555" s="131"/>
      <c r="D555" s="131"/>
      <c r="E555" s="131"/>
      <c r="F555" s="131"/>
      <c r="G555" s="131"/>
      <c r="H555" s="144">
        <f t="shared" si="27"/>
        <v>9.7100000000000009</v>
      </c>
      <c r="J555" s="145">
        <v>12.45</v>
      </c>
    </row>
    <row r="556" spans="2:10" x14ac:dyDescent="0.2">
      <c r="B556" s="131" t="s">
        <v>2468</v>
      </c>
      <c r="C556" s="131"/>
      <c r="D556" s="131"/>
      <c r="E556" s="131"/>
      <c r="F556" s="131"/>
      <c r="G556" s="131"/>
      <c r="H556" s="132">
        <f t="shared" si="27"/>
        <v>0</v>
      </c>
      <c r="J556" s="133">
        <v>0</v>
      </c>
    </row>
    <row r="557" spans="2:10" x14ac:dyDescent="0.2">
      <c r="B557" s="131" t="s">
        <v>2467</v>
      </c>
      <c r="C557" s="131"/>
      <c r="D557" s="131"/>
      <c r="E557" s="131"/>
      <c r="F557" s="131"/>
      <c r="G557" s="131"/>
      <c r="H557" s="144">
        <f t="shared" si="27"/>
        <v>9.7100000000000009</v>
      </c>
      <c r="J557" s="145">
        <v>12.45</v>
      </c>
    </row>
    <row r="558" spans="2:10" s="134" customFormat="1" ht="24.75" customHeight="1" x14ac:dyDescent="0.2">
      <c r="B558" s="118" t="s">
        <v>3544</v>
      </c>
      <c r="C558" s="118"/>
      <c r="D558" s="118"/>
      <c r="E558" s="118"/>
      <c r="F558" s="118"/>
      <c r="G558" s="118"/>
      <c r="H558" s="118" t="s">
        <v>3533</v>
      </c>
      <c r="J558" s="119" t="s">
        <v>3533</v>
      </c>
    </row>
    <row r="559" spans="2:10" x14ac:dyDescent="0.2">
      <c r="B559" s="120" t="s">
        <v>2503</v>
      </c>
      <c r="C559" s="120" t="s">
        <v>2514</v>
      </c>
      <c r="D559" s="120" t="s">
        <v>2513</v>
      </c>
      <c r="E559" s="120"/>
      <c r="F559" s="120" t="s">
        <v>2512</v>
      </c>
      <c r="G559" s="120" t="s">
        <v>2499</v>
      </c>
      <c r="H559" s="120" t="s">
        <v>2511</v>
      </c>
      <c r="J559" s="121" t="s">
        <v>2511</v>
      </c>
    </row>
    <row r="560" spans="2:10" x14ac:dyDescent="0.2">
      <c r="B560" s="122" t="s">
        <v>2567</v>
      </c>
      <c r="C560" s="122" t="s">
        <v>2566</v>
      </c>
      <c r="D560" s="123">
        <v>14.54</v>
      </c>
      <c r="E560" s="123"/>
      <c r="F560" s="124">
        <v>117.99</v>
      </c>
      <c r="G560" s="125">
        <v>7.0000000000000007E-2</v>
      </c>
      <c r="H560" s="126">
        <f>TRUNC((J560*$J$7),2)</f>
        <v>0.79</v>
      </c>
      <c r="J560" s="127">
        <v>1.02</v>
      </c>
    </row>
    <row r="561" spans="2:10" x14ac:dyDescent="0.2">
      <c r="B561" s="122" t="s">
        <v>2569</v>
      </c>
      <c r="C561" s="122" t="s">
        <v>2568</v>
      </c>
      <c r="D561" s="123">
        <v>20.8</v>
      </c>
      <c r="E561" s="123"/>
      <c r="F561" s="124">
        <v>117.99</v>
      </c>
      <c r="G561" s="125">
        <v>7.0000000000000007E-2</v>
      </c>
      <c r="H561" s="126">
        <f>TRUNC((J561*$J$7),2)</f>
        <v>1.1299999999999999</v>
      </c>
      <c r="J561" s="127">
        <v>1.46</v>
      </c>
    </row>
    <row r="562" spans="2:10" x14ac:dyDescent="0.2">
      <c r="B562" s="128" t="s">
        <v>2504</v>
      </c>
      <c r="C562" s="128"/>
      <c r="D562" s="128"/>
      <c r="E562" s="128"/>
      <c r="F562" s="128"/>
      <c r="G562" s="128"/>
      <c r="H562" s="129">
        <f>TRUNC((J562*$J$7),2)</f>
        <v>1.93</v>
      </c>
      <c r="J562" s="130">
        <v>2.48</v>
      </c>
    </row>
    <row r="563" spans="2:10" ht="21" x14ac:dyDescent="0.2">
      <c r="B563" s="120" t="s">
        <v>2503</v>
      </c>
      <c r="C563" s="120" t="s">
        <v>2502</v>
      </c>
      <c r="D563" s="120"/>
      <c r="E563" s="146" t="s">
        <v>2501</v>
      </c>
      <c r="F563" s="120" t="s">
        <v>2500</v>
      </c>
      <c r="G563" s="120" t="s">
        <v>2499</v>
      </c>
      <c r="H563" s="120" t="s">
        <v>2498</v>
      </c>
      <c r="J563" s="121" t="s">
        <v>2498</v>
      </c>
    </row>
    <row r="564" spans="2:10" x14ac:dyDescent="0.2">
      <c r="B564" s="122" t="s">
        <v>2559</v>
      </c>
      <c r="C564" s="122" t="s">
        <v>2558</v>
      </c>
      <c r="D564" s="122"/>
      <c r="E564" s="147" t="s">
        <v>2481</v>
      </c>
      <c r="F564" s="123">
        <v>11.97</v>
      </c>
      <c r="G564" s="125">
        <v>1.1000000000000001</v>
      </c>
      <c r="H564" s="123">
        <f t="shared" ref="H564:H569" si="28">TRUNC((J564*$J$7),2)</f>
        <v>10.27</v>
      </c>
      <c r="J564" s="141">
        <v>13.17</v>
      </c>
    </row>
    <row r="565" spans="2:10" x14ac:dyDescent="0.2">
      <c r="B565" s="122" t="s">
        <v>2563</v>
      </c>
      <c r="C565" s="122" t="s">
        <v>2562</v>
      </c>
      <c r="D565" s="122"/>
      <c r="E565" s="147" t="s">
        <v>2481</v>
      </c>
      <c r="F565" s="123">
        <v>25.52</v>
      </c>
      <c r="G565" s="125">
        <v>0.02</v>
      </c>
      <c r="H565" s="126">
        <f t="shared" si="28"/>
        <v>0.39</v>
      </c>
      <c r="J565" s="127">
        <v>0.51</v>
      </c>
    </row>
    <row r="566" spans="2:10" x14ac:dyDescent="0.2">
      <c r="B566" s="128" t="s">
        <v>2470</v>
      </c>
      <c r="C566" s="128"/>
      <c r="D566" s="128"/>
      <c r="E566" s="128"/>
      <c r="F566" s="128"/>
      <c r="G566" s="128"/>
      <c r="H566" s="142">
        <f t="shared" si="28"/>
        <v>10.67</v>
      </c>
      <c r="J566" s="143">
        <v>13.68</v>
      </c>
    </row>
    <row r="567" spans="2:10" x14ac:dyDescent="0.2">
      <c r="B567" s="131" t="s">
        <v>2469</v>
      </c>
      <c r="C567" s="131"/>
      <c r="D567" s="131"/>
      <c r="E567" s="131"/>
      <c r="F567" s="131"/>
      <c r="G567" s="131"/>
      <c r="H567" s="144">
        <f t="shared" si="28"/>
        <v>12.6</v>
      </c>
      <c r="J567" s="145">
        <v>16.16</v>
      </c>
    </row>
    <row r="568" spans="2:10" x14ac:dyDescent="0.2">
      <c r="B568" s="131" t="s">
        <v>2468</v>
      </c>
      <c r="C568" s="131"/>
      <c r="D568" s="131"/>
      <c r="E568" s="131"/>
      <c r="F568" s="131"/>
      <c r="G568" s="131"/>
      <c r="H568" s="132">
        <f t="shared" si="28"/>
        <v>0</v>
      </c>
      <c r="J568" s="133">
        <v>0</v>
      </c>
    </row>
    <row r="569" spans="2:10" x14ac:dyDescent="0.2">
      <c r="B569" s="131" t="s">
        <v>2467</v>
      </c>
      <c r="C569" s="131"/>
      <c r="D569" s="131"/>
      <c r="E569" s="131"/>
      <c r="F569" s="131"/>
      <c r="G569" s="131"/>
      <c r="H569" s="144">
        <f t="shared" si="28"/>
        <v>12.6</v>
      </c>
      <c r="J569" s="145">
        <v>16.16</v>
      </c>
    </row>
    <row r="570" spans="2:10" s="134" customFormat="1" ht="24.75" customHeight="1" x14ac:dyDescent="0.2">
      <c r="B570" s="118" t="s">
        <v>3543</v>
      </c>
      <c r="C570" s="118"/>
      <c r="D570" s="118"/>
      <c r="E570" s="118"/>
      <c r="F570" s="118"/>
      <c r="G570" s="118"/>
      <c r="H570" s="118" t="s">
        <v>3455</v>
      </c>
      <c r="J570" s="119" t="s">
        <v>3455</v>
      </c>
    </row>
    <row r="571" spans="2:10" x14ac:dyDescent="0.2">
      <c r="B571" s="120" t="s">
        <v>2503</v>
      </c>
      <c r="C571" s="120" t="s">
        <v>2514</v>
      </c>
      <c r="D571" s="120" t="s">
        <v>2513</v>
      </c>
      <c r="E571" s="120"/>
      <c r="F571" s="120" t="s">
        <v>2512</v>
      </c>
      <c r="G571" s="120" t="s">
        <v>2499</v>
      </c>
      <c r="H571" s="120" t="s">
        <v>2511</v>
      </c>
      <c r="J571" s="121" t="s">
        <v>2511</v>
      </c>
    </row>
    <row r="572" spans="2:10" x14ac:dyDescent="0.2">
      <c r="B572" s="122" t="s">
        <v>2569</v>
      </c>
      <c r="C572" s="122" t="s">
        <v>2568</v>
      </c>
      <c r="D572" s="123">
        <v>20.8</v>
      </c>
      <c r="E572" s="123"/>
      <c r="F572" s="124">
        <v>117.99</v>
      </c>
      <c r="G572" s="135">
        <v>10.4427</v>
      </c>
      <c r="H572" s="124">
        <f t="shared" ref="H572:H578" si="29">TRUNC((J572*$J$7),2)</f>
        <v>169.42</v>
      </c>
      <c r="J572" s="136">
        <v>217.21</v>
      </c>
    </row>
    <row r="573" spans="2:10" x14ac:dyDescent="0.2">
      <c r="B573" s="122" t="s">
        <v>2565</v>
      </c>
      <c r="C573" s="122" t="s">
        <v>2564</v>
      </c>
      <c r="D573" s="123">
        <v>20.8</v>
      </c>
      <c r="E573" s="123"/>
      <c r="F573" s="124">
        <v>117.99</v>
      </c>
      <c r="G573" s="125">
        <v>5.9859999999999998</v>
      </c>
      <c r="H573" s="124">
        <f t="shared" si="29"/>
        <v>97.11</v>
      </c>
      <c r="J573" s="136">
        <v>124.51</v>
      </c>
    </row>
    <row r="574" spans="2:10" x14ac:dyDescent="0.2">
      <c r="B574" s="122" t="s">
        <v>2567</v>
      </c>
      <c r="C574" s="122" t="s">
        <v>2566</v>
      </c>
      <c r="D574" s="123">
        <v>14.54</v>
      </c>
      <c r="E574" s="123"/>
      <c r="F574" s="124">
        <v>117.99</v>
      </c>
      <c r="G574" s="135">
        <v>16.6907</v>
      </c>
      <c r="H574" s="124">
        <f t="shared" si="29"/>
        <v>189.29</v>
      </c>
      <c r="J574" s="136">
        <v>242.68</v>
      </c>
    </row>
    <row r="575" spans="2:10" x14ac:dyDescent="0.2">
      <c r="B575" s="122" t="s">
        <v>2510</v>
      </c>
      <c r="C575" s="122" t="s">
        <v>2509</v>
      </c>
      <c r="D575" s="123">
        <v>12.47</v>
      </c>
      <c r="E575" s="123"/>
      <c r="F575" s="124">
        <v>117.99</v>
      </c>
      <c r="G575" s="125">
        <v>5.8032000000000004</v>
      </c>
      <c r="H575" s="123">
        <f t="shared" si="29"/>
        <v>56.44</v>
      </c>
      <c r="J575" s="141">
        <v>72.37</v>
      </c>
    </row>
    <row r="576" spans="2:10" x14ac:dyDescent="0.2">
      <c r="B576" s="122" t="s">
        <v>2508</v>
      </c>
      <c r="C576" s="122" t="s">
        <v>2507</v>
      </c>
      <c r="D576" s="123">
        <v>14.98</v>
      </c>
      <c r="E576" s="123"/>
      <c r="F576" s="124">
        <v>117.99</v>
      </c>
      <c r="G576" s="125">
        <v>0.64480000000000004</v>
      </c>
      <c r="H576" s="126">
        <f t="shared" si="29"/>
        <v>7.53</v>
      </c>
      <c r="J576" s="127">
        <v>9.66</v>
      </c>
    </row>
    <row r="577" spans="2:10" x14ac:dyDescent="0.2">
      <c r="B577" s="122" t="s">
        <v>2573</v>
      </c>
      <c r="C577" s="122" t="s">
        <v>2572</v>
      </c>
      <c r="D577" s="123">
        <v>21.1</v>
      </c>
      <c r="E577" s="123"/>
      <c r="F577" s="124">
        <v>117.99</v>
      </c>
      <c r="G577" s="125">
        <v>1.9348000000000001</v>
      </c>
      <c r="H577" s="123">
        <f t="shared" si="29"/>
        <v>31.83</v>
      </c>
      <c r="J577" s="141">
        <v>40.82</v>
      </c>
    </row>
    <row r="578" spans="2:10" x14ac:dyDescent="0.2">
      <c r="B578" s="128" t="s">
        <v>2504</v>
      </c>
      <c r="C578" s="128"/>
      <c r="D578" s="128"/>
      <c r="E578" s="128"/>
      <c r="F578" s="128"/>
      <c r="G578" s="128"/>
      <c r="H578" s="137">
        <f t="shared" si="29"/>
        <v>551.65</v>
      </c>
      <c r="J578" s="138">
        <v>707.25</v>
      </c>
    </row>
    <row r="579" spans="2:10" ht="21" x14ac:dyDescent="0.2">
      <c r="B579" s="120" t="s">
        <v>2503</v>
      </c>
      <c r="C579" s="120" t="s">
        <v>2502</v>
      </c>
      <c r="D579" s="120"/>
      <c r="E579" s="146" t="s">
        <v>2501</v>
      </c>
      <c r="F579" s="120" t="s">
        <v>2500</v>
      </c>
      <c r="G579" s="120" t="s">
        <v>2499</v>
      </c>
      <c r="H579" s="120" t="s">
        <v>2498</v>
      </c>
      <c r="J579" s="121" t="s">
        <v>2498</v>
      </c>
    </row>
    <row r="580" spans="2:10" x14ac:dyDescent="0.2">
      <c r="B580" s="122" t="s">
        <v>2563</v>
      </c>
      <c r="C580" s="122" t="s">
        <v>2562</v>
      </c>
      <c r="D580" s="122"/>
      <c r="E580" s="147" t="s">
        <v>2481</v>
      </c>
      <c r="F580" s="123">
        <v>25.52</v>
      </c>
      <c r="G580" s="125">
        <v>2.6692999999999998</v>
      </c>
      <c r="H580" s="123">
        <f t="shared" ref="H580:H593" si="30">TRUNC((J580*$J$7),2)</f>
        <v>53.13</v>
      </c>
      <c r="J580" s="141">
        <v>68.12</v>
      </c>
    </row>
    <row r="581" spans="2:10" x14ac:dyDescent="0.2">
      <c r="B581" s="122" t="s">
        <v>3000</v>
      </c>
      <c r="C581" s="122" t="s">
        <v>2999</v>
      </c>
      <c r="D581" s="122"/>
      <c r="E581" s="147" t="s">
        <v>2481</v>
      </c>
      <c r="F581" s="126">
        <v>8.84</v>
      </c>
      <c r="G581" s="155">
        <v>121</v>
      </c>
      <c r="H581" s="148">
        <f t="shared" si="30"/>
        <v>834.31</v>
      </c>
      <c r="J581" s="156">
        <v>1069.6400000000001</v>
      </c>
    </row>
    <row r="582" spans="2:10" x14ac:dyDescent="0.2">
      <c r="B582" s="122" t="s">
        <v>2557</v>
      </c>
      <c r="C582" s="122" t="s">
        <v>2556</v>
      </c>
      <c r="D582" s="122"/>
      <c r="E582" s="147" t="s">
        <v>2481</v>
      </c>
      <c r="F582" s="123">
        <v>21.97</v>
      </c>
      <c r="G582" s="125">
        <v>0.49</v>
      </c>
      <c r="H582" s="123">
        <f t="shared" si="30"/>
        <v>8.4</v>
      </c>
      <c r="J582" s="141">
        <v>10.77</v>
      </c>
    </row>
    <row r="583" spans="2:10" x14ac:dyDescent="0.2">
      <c r="B583" s="122" t="s">
        <v>2559</v>
      </c>
      <c r="C583" s="122" t="s">
        <v>2558</v>
      </c>
      <c r="D583" s="122"/>
      <c r="E583" s="147" t="s">
        <v>2481</v>
      </c>
      <c r="F583" s="123">
        <v>11.97</v>
      </c>
      <c r="G583" s="135">
        <v>25.813700000000001</v>
      </c>
      <c r="H583" s="124">
        <f t="shared" si="30"/>
        <v>241.01</v>
      </c>
      <c r="J583" s="136">
        <v>308.99</v>
      </c>
    </row>
    <row r="584" spans="2:10" x14ac:dyDescent="0.2">
      <c r="B584" s="122" t="s">
        <v>2534</v>
      </c>
      <c r="C584" s="122" t="s">
        <v>2533</v>
      </c>
      <c r="D584" s="122"/>
      <c r="E584" s="147" t="s">
        <v>2476</v>
      </c>
      <c r="F584" s="124">
        <v>143.29</v>
      </c>
      <c r="G584" s="125">
        <v>0.20899999999999999</v>
      </c>
      <c r="H584" s="123">
        <f t="shared" si="30"/>
        <v>23.36</v>
      </c>
      <c r="J584" s="141">
        <v>29.95</v>
      </c>
    </row>
    <row r="585" spans="2:10" x14ac:dyDescent="0.2">
      <c r="B585" s="122" t="s">
        <v>2532</v>
      </c>
      <c r="C585" s="122" t="s">
        <v>2531</v>
      </c>
      <c r="D585" s="122"/>
      <c r="E585" s="147" t="s">
        <v>2476</v>
      </c>
      <c r="F585" s="124">
        <v>140.88</v>
      </c>
      <c r="G585" s="125">
        <v>0.627</v>
      </c>
      <c r="H585" s="123">
        <f t="shared" si="30"/>
        <v>68.89</v>
      </c>
      <c r="J585" s="141">
        <v>88.33</v>
      </c>
    </row>
    <row r="586" spans="2:10" x14ac:dyDescent="0.2">
      <c r="B586" s="122" t="s">
        <v>2493</v>
      </c>
      <c r="C586" s="122" t="s">
        <v>2492</v>
      </c>
      <c r="D586" s="122"/>
      <c r="E586" s="147" t="s">
        <v>2481</v>
      </c>
      <c r="F586" s="126">
        <v>0.65</v>
      </c>
      <c r="G586" s="155">
        <v>320</v>
      </c>
      <c r="H586" s="124">
        <f t="shared" si="30"/>
        <v>162.24</v>
      </c>
      <c r="J586" s="136">
        <v>208</v>
      </c>
    </row>
    <row r="587" spans="2:10" x14ac:dyDescent="0.2">
      <c r="B587" s="122" t="s">
        <v>2537</v>
      </c>
      <c r="C587" s="122" t="s">
        <v>2536</v>
      </c>
      <c r="D587" s="122"/>
      <c r="E587" s="147" t="s">
        <v>2535</v>
      </c>
      <c r="F587" s="123">
        <v>14.5</v>
      </c>
      <c r="G587" s="135">
        <v>22.821999999999999</v>
      </c>
      <c r="H587" s="124">
        <f t="shared" si="30"/>
        <v>258.11</v>
      </c>
      <c r="J587" s="136">
        <v>330.92</v>
      </c>
    </row>
    <row r="588" spans="2:10" x14ac:dyDescent="0.2">
      <c r="B588" s="122" t="s">
        <v>2549</v>
      </c>
      <c r="C588" s="122" t="s">
        <v>2548</v>
      </c>
      <c r="D588" s="122"/>
      <c r="E588" s="147" t="s">
        <v>2481</v>
      </c>
      <c r="F588" s="123">
        <v>25.2</v>
      </c>
      <c r="G588" s="125">
        <v>1.1140000000000001</v>
      </c>
      <c r="H588" s="123">
        <f t="shared" si="30"/>
        <v>21.89</v>
      </c>
      <c r="J588" s="141">
        <v>28.07</v>
      </c>
    </row>
    <row r="589" spans="2:10" x14ac:dyDescent="0.2">
      <c r="B589" s="122" t="s">
        <v>2478</v>
      </c>
      <c r="C589" s="122" t="s">
        <v>2477</v>
      </c>
      <c r="D589" s="122"/>
      <c r="E589" s="147" t="s">
        <v>2476</v>
      </c>
      <c r="F589" s="124">
        <v>182.64</v>
      </c>
      <c r="G589" s="125">
        <v>0.80900000000000005</v>
      </c>
      <c r="H589" s="124">
        <f t="shared" si="30"/>
        <v>115.25</v>
      </c>
      <c r="J589" s="136">
        <v>147.76</v>
      </c>
    </row>
    <row r="590" spans="2:10" x14ac:dyDescent="0.2">
      <c r="B590" s="128" t="s">
        <v>2470</v>
      </c>
      <c r="C590" s="128"/>
      <c r="D590" s="128"/>
      <c r="E590" s="128"/>
      <c r="F590" s="128"/>
      <c r="G590" s="128"/>
      <c r="H590" s="149">
        <f t="shared" si="30"/>
        <v>1786.62</v>
      </c>
      <c r="J590" s="150">
        <v>2290.5500000000002</v>
      </c>
    </row>
    <row r="591" spans="2:10" x14ac:dyDescent="0.2">
      <c r="B591" s="131" t="s">
        <v>2469</v>
      </c>
      <c r="C591" s="131"/>
      <c r="D591" s="131"/>
      <c r="E591" s="131"/>
      <c r="F591" s="131"/>
      <c r="G591" s="131"/>
      <c r="H591" s="151">
        <f t="shared" si="30"/>
        <v>2338.2800000000002</v>
      </c>
      <c r="J591" s="152">
        <v>2997.8</v>
      </c>
    </row>
    <row r="592" spans="2:10" x14ac:dyDescent="0.2">
      <c r="B592" s="131" t="s">
        <v>2468</v>
      </c>
      <c r="C592" s="131"/>
      <c r="D592" s="131"/>
      <c r="E592" s="131"/>
      <c r="F592" s="131"/>
      <c r="G592" s="131"/>
      <c r="H592" s="132">
        <f t="shared" si="30"/>
        <v>0</v>
      </c>
      <c r="J592" s="133">
        <v>0</v>
      </c>
    </row>
    <row r="593" spans="2:10" x14ac:dyDescent="0.2">
      <c r="B593" s="131" t="s">
        <v>2467</v>
      </c>
      <c r="C593" s="131"/>
      <c r="D593" s="131"/>
      <c r="E593" s="131"/>
      <c r="F593" s="131"/>
      <c r="G593" s="131"/>
      <c r="H593" s="151">
        <f t="shared" si="30"/>
        <v>2338.2800000000002</v>
      </c>
      <c r="J593" s="152">
        <v>2997.8</v>
      </c>
    </row>
    <row r="594" spans="2:10" s="134" customFormat="1" ht="24.75" customHeight="1" x14ac:dyDescent="0.2">
      <c r="B594" s="118" t="s">
        <v>3542</v>
      </c>
      <c r="C594" s="118"/>
      <c r="D594" s="118"/>
      <c r="E594" s="118"/>
      <c r="F594" s="118"/>
      <c r="G594" s="118"/>
      <c r="H594" s="118" t="s">
        <v>2522</v>
      </c>
      <c r="J594" s="119" t="s">
        <v>2522</v>
      </c>
    </row>
    <row r="595" spans="2:10" x14ac:dyDescent="0.2">
      <c r="B595" s="120" t="s">
        <v>2503</v>
      </c>
      <c r="C595" s="120" t="s">
        <v>2514</v>
      </c>
      <c r="D595" s="120" t="s">
        <v>2513</v>
      </c>
      <c r="E595" s="120"/>
      <c r="F595" s="120" t="s">
        <v>2512</v>
      </c>
      <c r="G595" s="120" t="s">
        <v>2499</v>
      </c>
      <c r="H595" s="120" t="s">
        <v>2511</v>
      </c>
      <c r="J595" s="121" t="s">
        <v>2511</v>
      </c>
    </row>
    <row r="596" spans="2:10" x14ac:dyDescent="0.2">
      <c r="B596" s="122" t="s">
        <v>2565</v>
      </c>
      <c r="C596" s="122" t="s">
        <v>2564</v>
      </c>
      <c r="D596" s="123">
        <v>20.8</v>
      </c>
      <c r="E596" s="123"/>
      <c r="F596" s="124">
        <v>117.99</v>
      </c>
      <c r="G596" s="125">
        <v>0.29930000000000001</v>
      </c>
      <c r="H596" s="126">
        <f>TRUNC((J596*$J$7),2)</f>
        <v>4.8499999999999996</v>
      </c>
      <c r="J596" s="127">
        <v>6.23</v>
      </c>
    </row>
    <row r="597" spans="2:10" x14ac:dyDescent="0.2">
      <c r="B597" s="122" t="s">
        <v>2567</v>
      </c>
      <c r="C597" s="122" t="s">
        <v>2566</v>
      </c>
      <c r="D597" s="123">
        <v>14.54</v>
      </c>
      <c r="E597" s="123"/>
      <c r="F597" s="124">
        <v>117.99</v>
      </c>
      <c r="G597" s="125">
        <v>0.31240000000000001</v>
      </c>
      <c r="H597" s="126">
        <f>TRUNC((J597*$J$7),2)</f>
        <v>3.54</v>
      </c>
      <c r="J597" s="127">
        <v>4.54</v>
      </c>
    </row>
    <row r="598" spans="2:10" x14ac:dyDescent="0.2">
      <c r="B598" s="128" t="s">
        <v>2504</v>
      </c>
      <c r="C598" s="128"/>
      <c r="D598" s="128"/>
      <c r="E598" s="128"/>
      <c r="F598" s="128"/>
      <c r="G598" s="128"/>
      <c r="H598" s="142">
        <f>TRUNC((J598*$J$7),2)</f>
        <v>8.4</v>
      </c>
      <c r="J598" s="143">
        <v>10.77</v>
      </c>
    </row>
    <row r="599" spans="2:10" ht="21" x14ac:dyDescent="0.2">
      <c r="B599" s="120" t="s">
        <v>2503</v>
      </c>
      <c r="C599" s="120" t="s">
        <v>2502</v>
      </c>
      <c r="D599" s="120"/>
      <c r="E599" s="146" t="s">
        <v>2501</v>
      </c>
      <c r="F599" s="120" t="s">
        <v>2500</v>
      </c>
      <c r="G599" s="120" t="s">
        <v>2499</v>
      </c>
      <c r="H599" s="120" t="s">
        <v>2498</v>
      </c>
      <c r="J599" s="121" t="s">
        <v>2498</v>
      </c>
    </row>
    <row r="600" spans="2:10" x14ac:dyDescent="0.2">
      <c r="B600" s="122" t="s">
        <v>2537</v>
      </c>
      <c r="C600" s="122" t="s">
        <v>2536</v>
      </c>
      <c r="D600" s="122"/>
      <c r="E600" s="147" t="s">
        <v>2535</v>
      </c>
      <c r="F600" s="123">
        <v>14.5</v>
      </c>
      <c r="G600" s="125">
        <v>0.71340000000000003</v>
      </c>
      <c r="H600" s="123">
        <f t="shared" ref="H600:H606" si="31">TRUNC((J600*$J$7),2)</f>
        <v>8.06</v>
      </c>
      <c r="J600" s="141">
        <v>10.34</v>
      </c>
    </row>
    <row r="601" spans="2:10" x14ac:dyDescent="0.2">
      <c r="B601" s="122" t="s">
        <v>2549</v>
      </c>
      <c r="C601" s="122" t="s">
        <v>2548</v>
      </c>
      <c r="D601" s="122"/>
      <c r="E601" s="147" t="s">
        <v>2481</v>
      </c>
      <c r="F601" s="123">
        <v>25.2</v>
      </c>
      <c r="G601" s="125">
        <v>8.7599999999999997E-2</v>
      </c>
      <c r="H601" s="126">
        <f t="shared" si="31"/>
        <v>1.72</v>
      </c>
      <c r="J601" s="127">
        <v>2.21</v>
      </c>
    </row>
    <row r="602" spans="2:10" x14ac:dyDescent="0.2">
      <c r="B602" s="122" t="s">
        <v>2551</v>
      </c>
      <c r="C602" s="122" t="s">
        <v>2550</v>
      </c>
      <c r="D602" s="122"/>
      <c r="E602" s="147" t="s">
        <v>2535</v>
      </c>
      <c r="F602" s="126">
        <v>7.51</v>
      </c>
      <c r="G602" s="125">
        <v>1.4124000000000001</v>
      </c>
      <c r="H602" s="123">
        <f t="shared" si="31"/>
        <v>8.27</v>
      </c>
      <c r="J602" s="141">
        <v>10.61</v>
      </c>
    </row>
    <row r="603" spans="2:10" x14ac:dyDescent="0.2">
      <c r="B603" s="128" t="s">
        <v>2470</v>
      </c>
      <c r="C603" s="128"/>
      <c r="D603" s="128"/>
      <c r="E603" s="128"/>
      <c r="F603" s="128"/>
      <c r="G603" s="128"/>
      <c r="H603" s="142">
        <f t="shared" si="31"/>
        <v>18.059999999999999</v>
      </c>
      <c r="J603" s="143">
        <v>23.16</v>
      </c>
    </row>
    <row r="604" spans="2:10" x14ac:dyDescent="0.2">
      <c r="B604" s="131" t="s">
        <v>2469</v>
      </c>
      <c r="C604" s="131"/>
      <c r="D604" s="131"/>
      <c r="E604" s="131"/>
      <c r="F604" s="131"/>
      <c r="G604" s="131"/>
      <c r="H604" s="144">
        <f t="shared" si="31"/>
        <v>26.46</v>
      </c>
      <c r="J604" s="145">
        <v>33.93</v>
      </c>
    </row>
    <row r="605" spans="2:10" x14ac:dyDescent="0.2">
      <c r="B605" s="131" t="s">
        <v>2468</v>
      </c>
      <c r="C605" s="131"/>
      <c r="D605" s="131"/>
      <c r="E605" s="131"/>
      <c r="F605" s="131"/>
      <c r="G605" s="131"/>
      <c r="H605" s="132">
        <f t="shared" si="31"/>
        <v>0</v>
      </c>
      <c r="J605" s="133">
        <v>0</v>
      </c>
    </row>
    <row r="606" spans="2:10" x14ac:dyDescent="0.2">
      <c r="B606" s="131" t="s">
        <v>2467</v>
      </c>
      <c r="C606" s="131"/>
      <c r="D606" s="131"/>
      <c r="E606" s="131"/>
      <c r="F606" s="131"/>
      <c r="G606" s="131"/>
      <c r="H606" s="144">
        <f t="shared" si="31"/>
        <v>26.46</v>
      </c>
      <c r="J606" s="145">
        <v>33.93</v>
      </c>
    </row>
    <row r="607" spans="2:10" s="134" customFormat="1" ht="24.75" customHeight="1" x14ac:dyDescent="0.2">
      <c r="B607" s="118" t="s">
        <v>3541</v>
      </c>
      <c r="C607" s="118"/>
      <c r="D607" s="118"/>
      <c r="E607" s="118"/>
      <c r="F607" s="118"/>
      <c r="G607" s="118"/>
      <c r="H607" s="118" t="s">
        <v>2522</v>
      </c>
      <c r="J607" s="119" t="s">
        <v>2522</v>
      </c>
    </row>
    <row r="608" spans="2:10" x14ac:dyDescent="0.2">
      <c r="B608" s="120" t="s">
        <v>2503</v>
      </c>
      <c r="C608" s="120" t="s">
        <v>2514</v>
      </c>
      <c r="D608" s="120" t="s">
        <v>2513</v>
      </c>
      <c r="E608" s="120"/>
      <c r="F608" s="120" t="s">
        <v>2512</v>
      </c>
      <c r="G608" s="120" t="s">
        <v>2499</v>
      </c>
      <c r="H608" s="120" t="s">
        <v>2511</v>
      </c>
      <c r="J608" s="121" t="s">
        <v>2511</v>
      </c>
    </row>
    <row r="609" spans="2:10" x14ac:dyDescent="0.2">
      <c r="B609" s="122" t="s">
        <v>2565</v>
      </c>
      <c r="C609" s="122" t="s">
        <v>2564</v>
      </c>
      <c r="D609" s="123">
        <v>20.8</v>
      </c>
      <c r="E609" s="123"/>
      <c r="F609" s="124">
        <v>117.99</v>
      </c>
      <c r="G609" s="125">
        <v>1.1599999999999999</v>
      </c>
      <c r="H609" s="123">
        <f>TRUNC((J609*$J$7),2)</f>
        <v>18.82</v>
      </c>
      <c r="J609" s="141">
        <v>24.13</v>
      </c>
    </row>
    <row r="610" spans="2:10" x14ac:dyDescent="0.2">
      <c r="B610" s="122" t="s">
        <v>2510</v>
      </c>
      <c r="C610" s="122" t="s">
        <v>2509</v>
      </c>
      <c r="D610" s="123">
        <v>12.47</v>
      </c>
      <c r="E610" s="123"/>
      <c r="F610" s="124">
        <v>117.99</v>
      </c>
      <c r="G610" s="125">
        <v>1.1599999999999999</v>
      </c>
      <c r="H610" s="123">
        <f>TRUNC((J610*$J$7),2)</f>
        <v>11.28</v>
      </c>
      <c r="J610" s="141">
        <v>14.47</v>
      </c>
    </row>
    <row r="611" spans="2:10" x14ac:dyDescent="0.2">
      <c r="B611" s="128" t="s">
        <v>2504</v>
      </c>
      <c r="C611" s="128"/>
      <c r="D611" s="128"/>
      <c r="E611" s="128"/>
      <c r="F611" s="128"/>
      <c r="G611" s="128"/>
      <c r="H611" s="142">
        <f>TRUNC((J611*$J$7),2)</f>
        <v>30.1</v>
      </c>
      <c r="J611" s="143">
        <v>38.6</v>
      </c>
    </row>
    <row r="612" spans="2:10" ht="21" x14ac:dyDescent="0.2">
      <c r="B612" s="120" t="s">
        <v>2503</v>
      </c>
      <c r="C612" s="120" t="s">
        <v>2502</v>
      </c>
      <c r="D612" s="120"/>
      <c r="E612" s="146" t="s">
        <v>2501</v>
      </c>
      <c r="F612" s="120" t="s">
        <v>2500</v>
      </c>
      <c r="G612" s="120" t="s">
        <v>2499</v>
      </c>
      <c r="H612" s="120" t="s">
        <v>2498</v>
      </c>
      <c r="J612" s="121" t="s">
        <v>2498</v>
      </c>
    </row>
    <row r="613" spans="2:10" x14ac:dyDescent="0.2">
      <c r="B613" s="122" t="s">
        <v>3525</v>
      </c>
      <c r="C613" s="122" t="s">
        <v>3524</v>
      </c>
      <c r="D613" s="122"/>
      <c r="E613" s="147" t="s">
        <v>2535</v>
      </c>
      <c r="F613" s="126">
        <v>3.96</v>
      </c>
      <c r="G613" s="125">
        <v>1.5</v>
      </c>
      <c r="H613" s="126">
        <f t="shared" ref="H613:H621" si="32">TRUNC((J613*$J$7),2)</f>
        <v>4.63</v>
      </c>
      <c r="J613" s="127">
        <v>5.94</v>
      </c>
    </row>
    <row r="614" spans="2:10" x14ac:dyDescent="0.2">
      <c r="B614" s="122" t="s">
        <v>2549</v>
      </c>
      <c r="C614" s="122" t="s">
        <v>2548</v>
      </c>
      <c r="D614" s="122"/>
      <c r="E614" s="147" t="s">
        <v>2481</v>
      </c>
      <c r="F614" s="123">
        <v>25.2</v>
      </c>
      <c r="G614" s="125">
        <v>0.3</v>
      </c>
      <c r="H614" s="126">
        <f t="shared" si="32"/>
        <v>5.89</v>
      </c>
      <c r="J614" s="127">
        <v>7.56</v>
      </c>
    </row>
    <row r="615" spans="2:10" x14ac:dyDescent="0.2">
      <c r="B615" s="122" t="s">
        <v>3006</v>
      </c>
      <c r="C615" s="122" t="s">
        <v>3005</v>
      </c>
      <c r="D615" s="122"/>
      <c r="E615" s="147" t="s">
        <v>2535</v>
      </c>
      <c r="F615" s="126">
        <v>7.93</v>
      </c>
      <c r="G615" s="125">
        <v>1.53</v>
      </c>
      <c r="H615" s="123">
        <f t="shared" si="32"/>
        <v>9.4600000000000009</v>
      </c>
      <c r="J615" s="141">
        <v>12.13</v>
      </c>
    </row>
    <row r="616" spans="2:10" x14ac:dyDescent="0.2">
      <c r="B616" s="122" t="s">
        <v>2537</v>
      </c>
      <c r="C616" s="122" t="s">
        <v>2536</v>
      </c>
      <c r="D616" s="122"/>
      <c r="E616" s="147" t="s">
        <v>2535</v>
      </c>
      <c r="F616" s="123">
        <v>14.5</v>
      </c>
      <c r="G616" s="125">
        <v>0.7</v>
      </c>
      <c r="H616" s="123">
        <f t="shared" si="32"/>
        <v>7.91</v>
      </c>
      <c r="J616" s="141">
        <v>10.15</v>
      </c>
    </row>
    <row r="617" spans="2:10" ht="22.5" x14ac:dyDescent="0.2">
      <c r="B617" s="122" t="s">
        <v>3539</v>
      </c>
      <c r="C617" s="122" t="s">
        <v>3538</v>
      </c>
      <c r="D617" s="122"/>
      <c r="E617" s="147" t="s">
        <v>2519</v>
      </c>
      <c r="F617" s="123">
        <v>93.6</v>
      </c>
      <c r="G617" s="125">
        <v>0.3</v>
      </c>
      <c r="H617" s="123">
        <f t="shared" si="32"/>
        <v>21.9</v>
      </c>
      <c r="J617" s="141">
        <v>28.08</v>
      </c>
    </row>
    <row r="618" spans="2:10" x14ac:dyDescent="0.2">
      <c r="B618" s="128" t="s">
        <v>2470</v>
      </c>
      <c r="C618" s="128"/>
      <c r="D618" s="128"/>
      <c r="E618" s="128"/>
      <c r="F618" s="128"/>
      <c r="G618" s="128"/>
      <c r="H618" s="142">
        <f t="shared" si="32"/>
        <v>49.81</v>
      </c>
      <c r="J618" s="143">
        <v>63.86</v>
      </c>
    </row>
    <row r="619" spans="2:10" x14ac:dyDescent="0.2">
      <c r="B619" s="131" t="s">
        <v>2469</v>
      </c>
      <c r="C619" s="131"/>
      <c r="D619" s="131"/>
      <c r="E619" s="131"/>
      <c r="F619" s="131"/>
      <c r="G619" s="131"/>
      <c r="H619" s="139">
        <f t="shared" si="32"/>
        <v>79.91</v>
      </c>
      <c r="J619" s="140">
        <v>102.46</v>
      </c>
    </row>
    <row r="620" spans="2:10" x14ac:dyDescent="0.2">
      <c r="B620" s="131" t="s">
        <v>2468</v>
      </c>
      <c r="C620" s="131"/>
      <c r="D620" s="131"/>
      <c r="E620" s="131"/>
      <c r="F620" s="131"/>
      <c r="G620" s="131"/>
      <c r="H620" s="132">
        <f t="shared" si="32"/>
        <v>0</v>
      </c>
      <c r="J620" s="133">
        <v>0</v>
      </c>
    </row>
    <row r="621" spans="2:10" x14ac:dyDescent="0.2">
      <c r="B621" s="131" t="s">
        <v>2467</v>
      </c>
      <c r="C621" s="131"/>
      <c r="D621" s="131"/>
      <c r="E621" s="131"/>
      <c r="F621" s="131"/>
      <c r="G621" s="131"/>
      <c r="H621" s="139">
        <f t="shared" si="32"/>
        <v>79.91</v>
      </c>
      <c r="J621" s="140">
        <v>102.46</v>
      </c>
    </row>
    <row r="622" spans="2:10" s="134" customFormat="1" ht="24.75" customHeight="1" x14ac:dyDescent="0.2">
      <c r="B622" s="118" t="s">
        <v>3540</v>
      </c>
      <c r="C622" s="118"/>
      <c r="D622" s="118"/>
      <c r="E622" s="118"/>
      <c r="F622" s="118"/>
      <c r="G622" s="118"/>
      <c r="H622" s="118" t="s">
        <v>2522</v>
      </c>
      <c r="J622" s="119" t="s">
        <v>2522</v>
      </c>
    </row>
    <row r="623" spans="2:10" x14ac:dyDescent="0.2">
      <c r="B623" s="120" t="s">
        <v>2503</v>
      </c>
      <c r="C623" s="120" t="s">
        <v>2514</v>
      </c>
      <c r="D623" s="120" t="s">
        <v>2513</v>
      </c>
      <c r="E623" s="120"/>
      <c r="F623" s="120" t="s">
        <v>2512</v>
      </c>
      <c r="G623" s="120" t="s">
        <v>2499</v>
      </c>
      <c r="H623" s="120" t="s">
        <v>2511</v>
      </c>
      <c r="J623" s="121" t="s">
        <v>2511</v>
      </c>
    </row>
    <row r="624" spans="2:10" x14ac:dyDescent="0.2">
      <c r="B624" s="122" t="s">
        <v>2510</v>
      </c>
      <c r="C624" s="122" t="s">
        <v>2509</v>
      </c>
      <c r="D624" s="123">
        <v>12.47</v>
      </c>
      <c r="E624" s="123"/>
      <c r="F624" s="124">
        <v>117.99</v>
      </c>
      <c r="G624" s="125">
        <v>0.66</v>
      </c>
      <c r="H624" s="126">
        <f>TRUNC((J624*$J$7),2)</f>
        <v>6.41</v>
      </c>
      <c r="J624" s="127">
        <v>8.23</v>
      </c>
    </row>
    <row r="625" spans="2:10" x14ac:dyDescent="0.2">
      <c r="B625" s="122" t="s">
        <v>2565</v>
      </c>
      <c r="C625" s="122" t="s">
        <v>2564</v>
      </c>
      <c r="D625" s="123">
        <v>20.8</v>
      </c>
      <c r="E625" s="123"/>
      <c r="F625" s="124">
        <v>117.99</v>
      </c>
      <c r="G625" s="125">
        <v>0.66</v>
      </c>
      <c r="H625" s="123">
        <f>TRUNC((J625*$J$7),2)</f>
        <v>10.7</v>
      </c>
      <c r="J625" s="141">
        <v>13.73</v>
      </c>
    </row>
    <row r="626" spans="2:10" x14ac:dyDescent="0.2">
      <c r="B626" s="128" t="s">
        <v>2504</v>
      </c>
      <c r="C626" s="128"/>
      <c r="D626" s="128"/>
      <c r="E626" s="128"/>
      <c r="F626" s="128"/>
      <c r="G626" s="128"/>
      <c r="H626" s="142">
        <f>TRUNC((J626*$J$7),2)</f>
        <v>17.12</v>
      </c>
      <c r="J626" s="143">
        <v>21.96</v>
      </c>
    </row>
    <row r="627" spans="2:10" ht="21" x14ac:dyDescent="0.2">
      <c r="B627" s="120" t="s">
        <v>2503</v>
      </c>
      <c r="C627" s="120" t="s">
        <v>2502</v>
      </c>
      <c r="D627" s="120"/>
      <c r="E627" s="146" t="s">
        <v>2501</v>
      </c>
      <c r="F627" s="120" t="s">
        <v>2500</v>
      </c>
      <c r="G627" s="120" t="s">
        <v>2499</v>
      </c>
      <c r="H627" s="120" t="s">
        <v>2498</v>
      </c>
      <c r="J627" s="121" t="s">
        <v>2498</v>
      </c>
    </row>
    <row r="628" spans="2:10" ht="22.5" x14ac:dyDescent="0.2">
      <c r="B628" s="122" t="s">
        <v>3539</v>
      </c>
      <c r="C628" s="122" t="s">
        <v>3538</v>
      </c>
      <c r="D628" s="122"/>
      <c r="E628" s="147" t="s">
        <v>2519</v>
      </c>
      <c r="F628" s="123">
        <v>93.6</v>
      </c>
      <c r="G628" s="125">
        <v>0.16</v>
      </c>
      <c r="H628" s="123">
        <f t="shared" ref="H628:H636" si="33">TRUNC((J628*$J$7),2)</f>
        <v>11.68</v>
      </c>
      <c r="J628" s="141">
        <v>14.98</v>
      </c>
    </row>
    <row r="629" spans="2:10" x14ac:dyDescent="0.2">
      <c r="B629" s="122" t="s">
        <v>2537</v>
      </c>
      <c r="C629" s="122" t="s">
        <v>2536</v>
      </c>
      <c r="D629" s="122"/>
      <c r="E629" s="147" t="s">
        <v>2535</v>
      </c>
      <c r="F629" s="123">
        <v>14.5</v>
      </c>
      <c r="G629" s="125">
        <v>0.6</v>
      </c>
      <c r="H629" s="126">
        <f t="shared" si="33"/>
        <v>6.78</v>
      </c>
      <c r="J629" s="127">
        <v>8.6999999999999993</v>
      </c>
    </row>
    <row r="630" spans="2:10" x14ac:dyDescent="0.2">
      <c r="B630" s="122" t="s">
        <v>3006</v>
      </c>
      <c r="C630" s="122" t="s">
        <v>3005</v>
      </c>
      <c r="D630" s="122"/>
      <c r="E630" s="147" t="s">
        <v>2535</v>
      </c>
      <c r="F630" s="126">
        <v>7.93</v>
      </c>
      <c r="G630" s="125">
        <v>0.5</v>
      </c>
      <c r="H630" s="126">
        <f t="shared" si="33"/>
        <v>3.09</v>
      </c>
      <c r="J630" s="127">
        <v>3.97</v>
      </c>
    </row>
    <row r="631" spans="2:10" x14ac:dyDescent="0.2">
      <c r="B631" s="122" t="s">
        <v>2549</v>
      </c>
      <c r="C631" s="122" t="s">
        <v>2548</v>
      </c>
      <c r="D631" s="122"/>
      <c r="E631" s="147" t="s">
        <v>2481</v>
      </c>
      <c r="F631" s="123">
        <v>25.2</v>
      </c>
      <c r="G631" s="125">
        <v>0.17</v>
      </c>
      <c r="H631" s="126">
        <f t="shared" si="33"/>
        <v>3.33</v>
      </c>
      <c r="J631" s="127">
        <v>4.28</v>
      </c>
    </row>
    <row r="632" spans="2:10" x14ac:dyDescent="0.2">
      <c r="B632" s="122" t="s">
        <v>3525</v>
      </c>
      <c r="C632" s="122" t="s">
        <v>3524</v>
      </c>
      <c r="D632" s="122"/>
      <c r="E632" s="147" t="s">
        <v>2535</v>
      </c>
      <c r="F632" s="126">
        <v>3.96</v>
      </c>
      <c r="G632" s="125">
        <v>0.8</v>
      </c>
      <c r="H632" s="126">
        <f t="shared" si="33"/>
        <v>2.4700000000000002</v>
      </c>
      <c r="J632" s="127">
        <v>3.17</v>
      </c>
    </row>
    <row r="633" spans="2:10" x14ac:dyDescent="0.2">
      <c r="B633" s="128" t="s">
        <v>2470</v>
      </c>
      <c r="C633" s="128"/>
      <c r="D633" s="128"/>
      <c r="E633" s="128"/>
      <c r="F633" s="128"/>
      <c r="G633" s="128"/>
      <c r="H633" s="142">
        <f t="shared" si="33"/>
        <v>27.37</v>
      </c>
      <c r="J633" s="143">
        <v>35.1</v>
      </c>
    </row>
    <row r="634" spans="2:10" x14ac:dyDescent="0.2">
      <c r="B634" s="131" t="s">
        <v>2469</v>
      </c>
      <c r="C634" s="131"/>
      <c r="D634" s="131"/>
      <c r="E634" s="131"/>
      <c r="F634" s="131"/>
      <c r="G634" s="131"/>
      <c r="H634" s="144">
        <f t="shared" si="33"/>
        <v>44.5</v>
      </c>
      <c r="J634" s="145">
        <v>57.06</v>
      </c>
    </row>
    <row r="635" spans="2:10" x14ac:dyDescent="0.2">
      <c r="B635" s="131" t="s">
        <v>2468</v>
      </c>
      <c r="C635" s="131"/>
      <c r="D635" s="131"/>
      <c r="E635" s="131"/>
      <c r="F635" s="131"/>
      <c r="G635" s="131"/>
      <c r="H635" s="132">
        <f t="shared" si="33"/>
        <v>0</v>
      </c>
      <c r="J635" s="133">
        <v>0</v>
      </c>
    </row>
    <row r="636" spans="2:10" x14ac:dyDescent="0.2">
      <c r="B636" s="131" t="s">
        <v>2467</v>
      </c>
      <c r="C636" s="131"/>
      <c r="D636" s="131"/>
      <c r="E636" s="131"/>
      <c r="F636" s="131"/>
      <c r="G636" s="131"/>
      <c r="H636" s="144">
        <f t="shared" si="33"/>
        <v>44.5</v>
      </c>
      <c r="J636" s="145">
        <v>57.06</v>
      </c>
    </row>
    <row r="637" spans="2:10" s="134" customFormat="1" ht="24.75" customHeight="1" x14ac:dyDescent="0.2">
      <c r="B637" s="118" t="s">
        <v>3537</v>
      </c>
      <c r="C637" s="118"/>
      <c r="D637" s="118"/>
      <c r="E637" s="118"/>
      <c r="F637" s="118"/>
      <c r="G637" s="118"/>
      <c r="H637" s="118" t="s">
        <v>3533</v>
      </c>
      <c r="J637" s="119" t="s">
        <v>3533</v>
      </c>
    </row>
    <row r="638" spans="2:10" x14ac:dyDescent="0.2">
      <c r="B638" s="120" t="s">
        <v>2503</v>
      </c>
      <c r="C638" s="120" t="s">
        <v>2514</v>
      </c>
      <c r="D638" s="120" t="s">
        <v>2513</v>
      </c>
      <c r="E638" s="120"/>
      <c r="F638" s="120" t="s">
        <v>2512</v>
      </c>
      <c r="G638" s="120" t="s">
        <v>2499</v>
      </c>
      <c r="H638" s="120" t="s">
        <v>2511</v>
      </c>
      <c r="J638" s="121" t="s">
        <v>2511</v>
      </c>
    </row>
    <row r="639" spans="2:10" x14ac:dyDescent="0.2">
      <c r="B639" s="122" t="s">
        <v>2569</v>
      </c>
      <c r="C639" s="122" t="s">
        <v>2568</v>
      </c>
      <c r="D639" s="123">
        <v>20.8</v>
      </c>
      <c r="E639" s="123"/>
      <c r="F639" s="124">
        <v>117.99</v>
      </c>
      <c r="G639" s="125">
        <v>0.08</v>
      </c>
      <c r="H639" s="126">
        <f>TRUNC((J639*$J$7),2)</f>
        <v>1.29</v>
      </c>
      <c r="J639" s="127">
        <v>1.66</v>
      </c>
    </row>
    <row r="640" spans="2:10" x14ac:dyDescent="0.2">
      <c r="B640" s="122" t="s">
        <v>2567</v>
      </c>
      <c r="C640" s="122" t="s">
        <v>2566</v>
      </c>
      <c r="D640" s="123">
        <v>14.54</v>
      </c>
      <c r="E640" s="123"/>
      <c r="F640" s="124">
        <v>117.99</v>
      </c>
      <c r="G640" s="125">
        <v>0.08</v>
      </c>
      <c r="H640" s="126">
        <f>TRUNC((J640*$J$7),2)</f>
        <v>0.9</v>
      </c>
      <c r="J640" s="127">
        <v>1.1599999999999999</v>
      </c>
    </row>
    <row r="641" spans="2:10" x14ac:dyDescent="0.2">
      <c r="B641" s="128" t="s">
        <v>2504</v>
      </c>
      <c r="C641" s="128"/>
      <c r="D641" s="128"/>
      <c r="E641" s="128"/>
      <c r="F641" s="128"/>
      <c r="G641" s="128"/>
      <c r="H641" s="129">
        <f>TRUNC((J641*$J$7),2)</f>
        <v>2.19</v>
      </c>
      <c r="J641" s="130">
        <v>2.82</v>
      </c>
    </row>
    <row r="642" spans="2:10" ht="21" x14ac:dyDescent="0.2">
      <c r="B642" s="120" t="s">
        <v>2503</v>
      </c>
      <c r="C642" s="120" t="s">
        <v>2502</v>
      </c>
      <c r="D642" s="120"/>
      <c r="E642" s="146" t="s">
        <v>2501</v>
      </c>
      <c r="F642" s="120" t="s">
        <v>2500</v>
      </c>
      <c r="G642" s="120" t="s">
        <v>2499</v>
      </c>
      <c r="H642" s="120" t="s">
        <v>2498</v>
      </c>
      <c r="J642" s="121" t="s">
        <v>2498</v>
      </c>
    </row>
    <row r="643" spans="2:10" x14ac:dyDescent="0.2">
      <c r="B643" s="122" t="s">
        <v>2563</v>
      </c>
      <c r="C643" s="122" t="s">
        <v>2562</v>
      </c>
      <c r="D643" s="122"/>
      <c r="E643" s="147" t="s">
        <v>2481</v>
      </c>
      <c r="F643" s="123">
        <v>25.52</v>
      </c>
      <c r="G643" s="125">
        <v>0.02</v>
      </c>
      <c r="H643" s="126">
        <f t="shared" ref="H643:H648" si="34">TRUNC((J643*$J$7),2)</f>
        <v>0.39</v>
      </c>
      <c r="J643" s="127">
        <v>0.51</v>
      </c>
    </row>
    <row r="644" spans="2:10" x14ac:dyDescent="0.2">
      <c r="B644" s="122" t="s">
        <v>3000</v>
      </c>
      <c r="C644" s="122" t="s">
        <v>2999</v>
      </c>
      <c r="D644" s="122"/>
      <c r="E644" s="147" t="s">
        <v>2481</v>
      </c>
      <c r="F644" s="126">
        <v>8.84</v>
      </c>
      <c r="G644" s="125">
        <v>1.1000000000000001</v>
      </c>
      <c r="H644" s="126">
        <f t="shared" si="34"/>
        <v>7.58</v>
      </c>
      <c r="J644" s="127">
        <v>9.7200000000000006</v>
      </c>
    </row>
    <row r="645" spans="2:10" x14ac:dyDescent="0.2">
      <c r="B645" s="128" t="s">
        <v>2470</v>
      </c>
      <c r="C645" s="128"/>
      <c r="D645" s="128"/>
      <c r="E645" s="128"/>
      <c r="F645" s="128"/>
      <c r="G645" s="128"/>
      <c r="H645" s="142">
        <f t="shared" si="34"/>
        <v>7.97</v>
      </c>
      <c r="J645" s="143">
        <v>10.23</v>
      </c>
    </row>
    <row r="646" spans="2:10" x14ac:dyDescent="0.2">
      <c r="B646" s="131" t="s">
        <v>2469</v>
      </c>
      <c r="C646" s="131"/>
      <c r="D646" s="131"/>
      <c r="E646" s="131"/>
      <c r="F646" s="131"/>
      <c r="G646" s="131"/>
      <c r="H646" s="144">
        <f t="shared" si="34"/>
        <v>10.17</v>
      </c>
      <c r="J646" s="145">
        <v>13.05</v>
      </c>
    </row>
    <row r="647" spans="2:10" x14ac:dyDescent="0.2">
      <c r="B647" s="131" t="s">
        <v>2468</v>
      </c>
      <c r="C647" s="131"/>
      <c r="D647" s="131"/>
      <c r="E647" s="131"/>
      <c r="F647" s="131"/>
      <c r="G647" s="131"/>
      <c r="H647" s="132">
        <f t="shared" si="34"/>
        <v>0</v>
      </c>
      <c r="J647" s="133">
        <v>0</v>
      </c>
    </row>
    <row r="648" spans="2:10" x14ac:dyDescent="0.2">
      <c r="B648" s="131" t="s">
        <v>2467</v>
      </c>
      <c r="C648" s="131"/>
      <c r="D648" s="131"/>
      <c r="E648" s="131"/>
      <c r="F648" s="131"/>
      <c r="G648" s="131"/>
      <c r="H648" s="144">
        <f t="shared" si="34"/>
        <v>10.17</v>
      </c>
      <c r="J648" s="145">
        <v>13.05</v>
      </c>
    </row>
    <row r="649" spans="2:10" s="134" customFormat="1" ht="24.75" customHeight="1" x14ac:dyDescent="0.2">
      <c r="B649" s="118" t="s">
        <v>3536</v>
      </c>
      <c r="C649" s="118"/>
      <c r="D649" s="118"/>
      <c r="E649" s="118"/>
      <c r="F649" s="118"/>
      <c r="G649" s="118"/>
      <c r="H649" s="118" t="s">
        <v>3533</v>
      </c>
      <c r="J649" s="119" t="s">
        <v>3533</v>
      </c>
    </row>
    <row r="650" spans="2:10" x14ac:dyDescent="0.2">
      <c r="B650" s="120" t="s">
        <v>2503</v>
      </c>
      <c r="C650" s="120" t="s">
        <v>2514</v>
      </c>
      <c r="D650" s="120" t="s">
        <v>2513</v>
      </c>
      <c r="E650" s="120"/>
      <c r="F650" s="120" t="s">
        <v>2512</v>
      </c>
      <c r="G650" s="120" t="s">
        <v>2499</v>
      </c>
      <c r="H650" s="120" t="s">
        <v>2511</v>
      </c>
      <c r="J650" s="121" t="s">
        <v>2511</v>
      </c>
    </row>
    <row r="651" spans="2:10" x14ac:dyDescent="0.2">
      <c r="B651" s="122" t="s">
        <v>2567</v>
      </c>
      <c r="C651" s="122" t="s">
        <v>2566</v>
      </c>
      <c r="D651" s="123">
        <v>14.54</v>
      </c>
      <c r="E651" s="123"/>
      <c r="F651" s="124">
        <v>117.99</v>
      </c>
      <c r="G651" s="125">
        <v>0.08</v>
      </c>
      <c r="H651" s="126">
        <f>TRUNC((J651*$J$7),2)</f>
        <v>0.9</v>
      </c>
      <c r="J651" s="127">
        <v>1.1599999999999999</v>
      </c>
    </row>
    <row r="652" spans="2:10" x14ac:dyDescent="0.2">
      <c r="B652" s="122" t="s">
        <v>2569</v>
      </c>
      <c r="C652" s="122" t="s">
        <v>2568</v>
      </c>
      <c r="D652" s="123">
        <v>20.8</v>
      </c>
      <c r="E652" s="123"/>
      <c r="F652" s="124">
        <v>117.99</v>
      </c>
      <c r="G652" s="125">
        <v>0.08</v>
      </c>
      <c r="H652" s="126">
        <f>TRUNC((J652*$J$7),2)</f>
        <v>1.29</v>
      </c>
      <c r="J652" s="127">
        <v>1.66</v>
      </c>
    </row>
    <row r="653" spans="2:10" x14ac:dyDescent="0.2">
      <c r="B653" s="128" t="s">
        <v>2504</v>
      </c>
      <c r="C653" s="128"/>
      <c r="D653" s="128"/>
      <c r="E653" s="128"/>
      <c r="F653" s="128"/>
      <c r="G653" s="128"/>
      <c r="H653" s="129">
        <f>TRUNC((J653*$J$7),2)</f>
        <v>2.19</v>
      </c>
      <c r="J653" s="130">
        <v>2.82</v>
      </c>
    </row>
    <row r="654" spans="2:10" ht="21" x14ac:dyDescent="0.2">
      <c r="B654" s="120" t="s">
        <v>2503</v>
      </c>
      <c r="C654" s="120" t="s">
        <v>2502</v>
      </c>
      <c r="D654" s="120"/>
      <c r="E654" s="146" t="s">
        <v>2501</v>
      </c>
      <c r="F654" s="120" t="s">
        <v>2500</v>
      </c>
      <c r="G654" s="120" t="s">
        <v>2499</v>
      </c>
      <c r="H654" s="120" t="s">
        <v>2498</v>
      </c>
      <c r="J654" s="121" t="s">
        <v>2498</v>
      </c>
    </row>
    <row r="655" spans="2:10" x14ac:dyDescent="0.2">
      <c r="B655" s="122" t="s">
        <v>2561</v>
      </c>
      <c r="C655" s="122" t="s">
        <v>2560</v>
      </c>
      <c r="D655" s="122"/>
      <c r="E655" s="147" t="s">
        <v>2481</v>
      </c>
      <c r="F655" s="126">
        <v>8.69</v>
      </c>
      <c r="G655" s="125">
        <v>1.1000000000000001</v>
      </c>
      <c r="H655" s="126">
        <f t="shared" ref="H655:H660" si="35">TRUNC((J655*$J$7),2)</f>
        <v>7.45</v>
      </c>
      <c r="J655" s="127">
        <v>9.56</v>
      </c>
    </row>
    <row r="656" spans="2:10" x14ac:dyDescent="0.2">
      <c r="B656" s="122" t="s">
        <v>2563</v>
      </c>
      <c r="C656" s="122" t="s">
        <v>2562</v>
      </c>
      <c r="D656" s="122"/>
      <c r="E656" s="147" t="s">
        <v>2481</v>
      </c>
      <c r="F656" s="123">
        <v>25.52</v>
      </c>
      <c r="G656" s="125">
        <v>0.02</v>
      </c>
      <c r="H656" s="126">
        <f t="shared" si="35"/>
        <v>0.39</v>
      </c>
      <c r="J656" s="127">
        <v>0.51</v>
      </c>
    </row>
    <row r="657" spans="2:10" x14ac:dyDescent="0.2">
      <c r="B657" s="128" t="s">
        <v>2470</v>
      </c>
      <c r="C657" s="128"/>
      <c r="D657" s="128"/>
      <c r="E657" s="128"/>
      <c r="F657" s="128"/>
      <c r="G657" s="128"/>
      <c r="H657" s="142">
        <f t="shared" si="35"/>
        <v>7.85</v>
      </c>
      <c r="J657" s="143">
        <v>10.07</v>
      </c>
    </row>
    <row r="658" spans="2:10" x14ac:dyDescent="0.2">
      <c r="B658" s="131" t="s">
        <v>2469</v>
      </c>
      <c r="C658" s="131"/>
      <c r="D658" s="131"/>
      <c r="E658" s="131"/>
      <c r="F658" s="131"/>
      <c r="G658" s="131"/>
      <c r="H658" s="144">
        <f t="shared" si="35"/>
        <v>10.050000000000001</v>
      </c>
      <c r="J658" s="145">
        <v>12.89</v>
      </c>
    </row>
    <row r="659" spans="2:10" x14ac:dyDescent="0.2">
      <c r="B659" s="131" t="s">
        <v>2468</v>
      </c>
      <c r="C659" s="131"/>
      <c r="D659" s="131"/>
      <c r="E659" s="131"/>
      <c r="F659" s="131"/>
      <c r="G659" s="131"/>
      <c r="H659" s="132">
        <f t="shared" si="35"/>
        <v>0</v>
      </c>
      <c r="J659" s="133">
        <v>0</v>
      </c>
    </row>
    <row r="660" spans="2:10" x14ac:dyDescent="0.2">
      <c r="B660" s="131" t="s">
        <v>2467</v>
      </c>
      <c r="C660" s="131"/>
      <c r="D660" s="131"/>
      <c r="E660" s="131"/>
      <c r="F660" s="131"/>
      <c r="G660" s="131"/>
      <c r="H660" s="144">
        <f t="shared" si="35"/>
        <v>10.050000000000001</v>
      </c>
      <c r="J660" s="145">
        <v>12.89</v>
      </c>
    </row>
    <row r="661" spans="2:10" s="134" customFormat="1" ht="24.75" customHeight="1" x14ac:dyDescent="0.2">
      <c r="B661" s="118" t="s">
        <v>3535</v>
      </c>
      <c r="C661" s="118"/>
      <c r="D661" s="118"/>
      <c r="E661" s="118"/>
      <c r="F661" s="118"/>
      <c r="G661" s="118"/>
      <c r="H661" s="118" t="s">
        <v>3533</v>
      </c>
      <c r="J661" s="119" t="s">
        <v>3533</v>
      </c>
    </row>
    <row r="662" spans="2:10" x14ac:dyDescent="0.2">
      <c r="B662" s="120" t="s">
        <v>2503</v>
      </c>
      <c r="C662" s="120" t="s">
        <v>2514</v>
      </c>
      <c r="D662" s="120" t="s">
        <v>2513</v>
      </c>
      <c r="E662" s="120"/>
      <c r="F662" s="120" t="s">
        <v>2512</v>
      </c>
      <c r="G662" s="120" t="s">
        <v>2499</v>
      </c>
      <c r="H662" s="120" t="s">
        <v>2511</v>
      </c>
      <c r="J662" s="121" t="s">
        <v>2511</v>
      </c>
    </row>
    <row r="663" spans="2:10" x14ac:dyDescent="0.2">
      <c r="B663" s="122" t="s">
        <v>2569</v>
      </c>
      <c r="C663" s="122" t="s">
        <v>2568</v>
      </c>
      <c r="D663" s="123">
        <v>20.8</v>
      </c>
      <c r="E663" s="123"/>
      <c r="F663" s="124">
        <v>117.99</v>
      </c>
      <c r="G663" s="125">
        <v>0.08</v>
      </c>
      <c r="H663" s="126">
        <f>TRUNC((J663*$J$7),2)</f>
        <v>1.29</v>
      </c>
      <c r="J663" s="127">
        <v>1.66</v>
      </c>
    </row>
    <row r="664" spans="2:10" x14ac:dyDescent="0.2">
      <c r="B664" s="122" t="s">
        <v>2567</v>
      </c>
      <c r="C664" s="122" t="s">
        <v>2566</v>
      </c>
      <c r="D664" s="123">
        <v>14.54</v>
      </c>
      <c r="E664" s="123"/>
      <c r="F664" s="124">
        <v>117.99</v>
      </c>
      <c r="G664" s="125">
        <v>0.08</v>
      </c>
      <c r="H664" s="126">
        <f>TRUNC((J664*$J$7),2)</f>
        <v>0.9</v>
      </c>
      <c r="J664" s="127">
        <v>1.1599999999999999</v>
      </c>
    </row>
    <row r="665" spans="2:10" x14ac:dyDescent="0.2">
      <c r="B665" s="128" t="s">
        <v>2504</v>
      </c>
      <c r="C665" s="128"/>
      <c r="D665" s="128"/>
      <c r="E665" s="128"/>
      <c r="F665" s="128"/>
      <c r="G665" s="128"/>
      <c r="H665" s="129">
        <f>TRUNC((J665*$J$7),2)</f>
        <v>2.19</v>
      </c>
      <c r="J665" s="130">
        <v>2.82</v>
      </c>
    </row>
    <row r="666" spans="2:10" ht="21" x14ac:dyDescent="0.2">
      <c r="B666" s="120" t="s">
        <v>2503</v>
      </c>
      <c r="C666" s="120" t="s">
        <v>2502</v>
      </c>
      <c r="D666" s="120"/>
      <c r="E666" s="146" t="s">
        <v>2501</v>
      </c>
      <c r="F666" s="120" t="s">
        <v>2500</v>
      </c>
      <c r="G666" s="120" t="s">
        <v>2499</v>
      </c>
      <c r="H666" s="120" t="s">
        <v>2498</v>
      </c>
      <c r="J666" s="121" t="s">
        <v>2498</v>
      </c>
    </row>
    <row r="667" spans="2:10" x14ac:dyDescent="0.2">
      <c r="B667" s="122" t="s">
        <v>2563</v>
      </c>
      <c r="C667" s="122" t="s">
        <v>2562</v>
      </c>
      <c r="D667" s="122"/>
      <c r="E667" s="147" t="s">
        <v>2481</v>
      </c>
      <c r="F667" s="123">
        <v>25.52</v>
      </c>
      <c r="G667" s="125">
        <v>0.02</v>
      </c>
      <c r="H667" s="126">
        <f t="shared" ref="H667:H672" si="36">TRUNC((J667*$J$7),2)</f>
        <v>0.39</v>
      </c>
      <c r="J667" s="127">
        <v>0.51</v>
      </c>
    </row>
    <row r="668" spans="2:10" x14ac:dyDescent="0.2">
      <c r="B668" s="122" t="s">
        <v>2998</v>
      </c>
      <c r="C668" s="122" t="s">
        <v>2997</v>
      </c>
      <c r="D668" s="122"/>
      <c r="E668" s="147" t="s">
        <v>2481</v>
      </c>
      <c r="F668" s="126">
        <v>8.2899999999999991</v>
      </c>
      <c r="G668" s="125">
        <v>1.1000000000000001</v>
      </c>
      <c r="H668" s="126">
        <f t="shared" si="36"/>
        <v>7.11</v>
      </c>
      <c r="J668" s="127">
        <v>9.1199999999999992</v>
      </c>
    </row>
    <row r="669" spans="2:10" x14ac:dyDescent="0.2">
      <c r="B669" s="128" t="s">
        <v>2470</v>
      </c>
      <c r="C669" s="128"/>
      <c r="D669" s="128"/>
      <c r="E669" s="128"/>
      <c r="F669" s="128"/>
      <c r="G669" s="128"/>
      <c r="H669" s="129">
        <f t="shared" si="36"/>
        <v>7.51</v>
      </c>
      <c r="J669" s="130">
        <v>9.6300000000000008</v>
      </c>
    </row>
    <row r="670" spans="2:10" x14ac:dyDescent="0.2">
      <c r="B670" s="131" t="s">
        <v>2469</v>
      </c>
      <c r="C670" s="131"/>
      <c r="D670" s="131"/>
      <c r="E670" s="131"/>
      <c r="F670" s="131"/>
      <c r="G670" s="131"/>
      <c r="H670" s="144">
        <f t="shared" si="36"/>
        <v>9.7100000000000009</v>
      </c>
      <c r="J670" s="145">
        <v>12.45</v>
      </c>
    </row>
    <row r="671" spans="2:10" x14ac:dyDescent="0.2">
      <c r="B671" s="131" t="s">
        <v>2468</v>
      </c>
      <c r="C671" s="131"/>
      <c r="D671" s="131"/>
      <c r="E671" s="131"/>
      <c r="F671" s="131"/>
      <c r="G671" s="131"/>
      <c r="H671" s="132">
        <f t="shared" si="36"/>
        <v>0</v>
      </c>
      <c r="J671" s="133">
        <v>0</v>
      </c>
    </row>
    <row r="672" spans="2:10" x14ac:dyDescent="0.2">
      <c r="B672" s="131" t="s">
        <v>2467</v>
      </c>
      <c r="C672" s="131"/>
      <c r="D672" s="131"/>
      <c r="E672" s="131"/>
      <c r="F672" s="131"/>
      <c r="G672" s="131"/>
      <c r="H672" s="144">
        <f t="shared" si="36"/>
        <v>9.7100000000000009</v>
      </c>
      <c r="J672" s="145">
        <v>12.45</v>
      </c>
    </row>
    <row r="673" spans="2:10" s="134" customFormat="1" ht="24.75" customHeight="1" x14ac:dyDescent="0.2">
      <c r="B673" s="118" t="s">
        <v>3534</v>
      </c>
      <c r="C673" s="118"/>
      <c r="D673" s="118"/>
      <c r="E673" s="118"/>
      <c r="F673" s="118"/>
      <c r="G673" s="118"/>
      <c r="H673" s="118" t="s">
        <v>3533</v>
      </c>
      <c r="J673" s="119" t="s">
        <v>3533</v>
      </c>
    </row>
    <row r="674" spans="2:10" x14ac:dyDescent="0.2">
      <c r="B674" s="120" t="s">
        <v>2503</v>
      </c>
      <c r="C674" s="120" t="s">
        <v>2514</v>
      </c>
      <c r="D674" s="120" t="s">
        <v>2513</v>
      </c>
      <c r="E674" s="120"/>
      <c r="F674" s="120" t="s">
        <v>2512</v>
      </c>
      <c r="G674" s="120" t="s">
        <v>2499</v>
      </c>
      <c r="H674" s="120" t="s">
        <v>2511</v>
      </c>
      <c r="J674" s="121" t="s">
        <v>2511</v>
      </c>
    </row>
    <row r="675" spans="2:10" x14ac:dyDescent="0.2">
      <c r="B675" s="122" t="s">
        <v>2569</v>
      </c>
      <c r="C675" s="122" t="s">
        <v>2568</v>
      </c>
      <c r="D675" s="123">
        <v>20.8</v>
      </c>
      <c r="E675" s="123"/>
      <c r="F675" s="124">
        <v>117.99</v>
      </c>
      <c r="G675" s="125">
        <v>7.0000000000000007E-2</v>
      </c>
      <c r="H675" s="126">
        <f>TRUNC((J675*$J$7),2)</f>
        <v>1.1299999999999999</v>
      </c>
      <c r="J675" s="127">
        <v>1.46</v>
      </c>
    </row>
    <row r="676" spans="2:10" x14ac:dyDescent="0.2">
      <c r="B676" s="122" t="s">
        <v>2567</v>
      </c>
      <c r="C676" s="122" t="s">
        <v>2566</v>
      </c>
      <c r="D676" s="123">
        <v>14.54</v>
      </c>
      <c r="E676" s="123"/>
      <c r="F676" s="124">
        <v>117.99</v>
      </c>
      <c r="G676" s="125">
        <v>7.0000000000000007E-2</v>
      </c>
      <c r="H676" s="126">
        <f>TRUNC((J676*$J$7),2)</f>
        <v>0.79</v>
      </c>
      <c r="J676" s="127">
        <v>1.02</v>
      </c>
    </row>
    <row r="677" spans="2:10" x14ac:dyDescent="0.2">
      <c r="B677" s="128" t="s">
        <v>2504</v>
      </c>
      <c r="C677" s="128"/>
      <c r="D677" s="128"/>
      <c r="E677" s="128"/>
      <c r="F677" s="128"/>
      <c r="G677" s="128"/>
      <c r="H677" s="129">
        <f>TRUNC((J677*$J$7),2)</f>
        <v>1.93</v>
      </c>
      <c r="J677" s="130">
        <v>2.48</v>
      </c>
    </row>
    <row r="678" spans="2:10" ht="21" x14ac:dyDescent="0.2">
      <c r="B678" s="120" t="s">
        <v>2503</v>
      </c>
      <c r="C678" s="120" t="s">
        <v>2502</v>
      </c>
      <c r="D678" s="120"/>
      <c r="E678" s="146" t="s">
        <v>2501</v>
      </c>
      <c r="F678" s="120" t="s">
        <v>2500</v>
      </c>
      <c r="G678" s="120" t="s">
        <v>2499</v>
      </c>
      <c r="H678" s="120" t="s">
        <v>2498</v>
      </c>
      <c r="J678" s="121" t="s">
        <v>2498</v>
      </c>
    </row>
    <row r="679" spans="2:10" x14ac:dyDescent="0.2">
      <c r="B679" s="122" t="s">
        <v>2563</v>
      </c>
      <c r="C679" s="122" t="s">
        <v>2562</v>
      </c>
      <c r="D679" s="122"/>
      <c r="E679" s="147" t="s">
        <v>2481</v>
      </c>
      <c r="F679" s="123">
        <v>25.52</v>
      </c>
      <c r="G679" s="125">
        <v>0.02</v>
      </c>
      <c r="H679" s="126">
        <f t="shared" ref="H679:H684" si="37">TRUNC((J679*$J$7),2)</f>
        <v>0.39</v>
      </c>
      <c r="J679" s="127">
        <v>0.51</v>
      </c>
    </row>
    <row r="680" spans="2:10" x14ac:dyDescent="0.2">
      <c r="B680" s="122" t="s">
        <v>2559</v>
      </c>
      <c r="C680" s="122" t="s">
        <v>2558</v>
      </c>
      <c r="D680" s="122"/>
      <c r="E680" s="147" t="s">
        <v>2481</v>
      </c>
      <c r="F680" s="123">
        <v>11.97</v>
      </c>
      <c r="G680" s="125">
        <v>1.1000000000000001</v>
      </c>
      <c r="H680" s="123">
        <f t="shared" si="37"/>
        <v>10.27</v>
      </c>
      <c r="J680" s="141">
        <v>13.17</v>
      </c>
    </row>
    <row r="681" spans="2:10" x14ac:dyDescent="0.2">
      <c r="B681" s="128" t="s">
        <v>2470</v>
      </c>
      <c r="C681" s="128"/>
      <c r="D681" s="128"/>
      <c r="E681" s="128"/>
      <c r="F681" s="128"/>
      <c r="G681" s="128"/>
      <c r="H681" s="142">
        <f t="shared" si="37"/>
        <v>10.67</v>
      </c>
      <c r="J681" s="143">
        <v>13.68</v>
      </c>
    </row>
    <row r="682" spans="2:10" x14ac:dyDescent="0.2">
      <c r="B682" s="131" t="s">
        <v>2469</v>
      </c>
      <c r="C682" s="131"/>
      <c r="D682" s="131"/>
      <c r="E682" s="131"/>
      <c r="F682" s="131"/>
      <c r="G682" s="131"/>
      <c r="H682" s="144">
        <f t="shared" si="37"/>
        <v>12.6</v>
      </c>
      <c r="J682" s="145">
        <v>16.16</v>
      </c>
    </row>
    <row r="683" spans="2:10" x14ac:dyDescent="0.2">
      <c r="B683" s="131" t="s">
        <v>2468</v>
      </c>
      <c r="C683" s="131"/>
      <c r="D683" s="131"/>
      <c r="E683" s="131"/>
      <c r="F683" s="131"/>
      <c r="G683" s="131"/>
      <c r="H683" s="132">
        <f t="shared" si="37"/>
        <v>0</v>
      </c>
      <c r="J683" s="133">
        <v>0</v>
      </c>
    </row>
    <row r="684" spans="2:10" x14ac:dyDescent="0.2">
      <c r="B684" s="131" t="s">
        <v>2467</v>
      </c>
      <c r="C684" s="131"/>
      <c r="D684" s="131"/>
      <c r="E684" s="131"/>
      <c r="F684" s="131"/>
      <c r="G684" s="131"/>
      <c r="H684" s="144">
        <f t="shared" si="37"/>
        <v>12.6</v>
      </c>
      <c r="J684" s="145">
        <v>16.16</v>
      </c>
    </row>
    <row r="685" spans="2:10" s="134" customFormat="1" ht="24.75" customHeight="1" x14ac:dyDescent="0.2">
      <c r="B685" s="118" t="s">
        <v>3532</v>
      </c>
      <c r="C685" s="118"/>
      <c r="D685" s="118"/>
      <c r="E685" s="118"/>
      <c r="F685" s="118"/>
      <c r="G685" s="118"/>
      <c r="H685" s="118" t="s">
        <v>3455</v>
      </c>
      <c r="J685" s="119" t="s">
        <v>3455</v>
      </c>
    </row>
    <row r="686" spans="2:10" x14ac:dyDescent="0.2">
      <c r="B686" s="120" t="s">
        <v>2503</v>
      </c>
      <c r="C686" s="120" t="s">
        <v>2514</v>
      </c>
      <c r="D686" s="120" t="s">
        <v>2513</v>
      </c>
      <c r="E686" s="120"/>
      <c r="F686" s="120" t="s">
        <v>2512</v>
      </c>
      <c r="G686" s="120" t="s">
        <v>2499</v>
      </c>
      <c r="H686" s="120" t="s">
        <v>2511</v>
      </c>
      <c r="J686" s="121" t="s">
        <v>2511</v>
      </c>
    </row>
    <row r="687" spans="2:10" x14ac:dyDescent="0.2">
      <c r="B687" s="122" t="s">
        <v>2510</v>
      </c>
      <c r="C687" s="122" t="s">
        <v>2509</v>
      </c>
      <c r="D687" s="123">
        <v>12.47</v>
      </c>
      <c r="E687" s="123"/>
      <c r="F687" s="124">
        <v>117.99</v>
      </c>
      <c r="G687" s="125">
        <v>2</v>
      </c>
      <c r="H687" s="123">
        <f>TRUNC((J687*$J$7),2)</f>
        <v>19.45</v>
      </c>
      <c r="J687" s="141">
        <v>24.94</v>
      </c>
    </row>
    <row r="688" spans="2:10" x14ac:dyDescent="0.2">
      <c r="B688" s="128" t="s">
        <v>2504</v>
      </c>
      <c r="C688" s="128"/>
      <c r="D688" s="128"/>
      <c r="E688" s="128"/>
      <c r="F688" s="128"/>
      <c r="G688" s="128"/>
      <c r="H688" s="142">
        <f>TRUNC((J688*$J$7),2)</f>
        <v>19.45</v>
      </c>
      <c r="J688" s="143">
        <v>24.94</v>
      </c>
    </row>
    <row r="689" spans="2:10" ht="21" x14ac:dyDescent="0.2">
      <c r="B689" s="120" t="s">
        <v>2503</v>
      </c>
      <c r="C689" s="120" t="s">
        <v>2502</v>
      </c>
      <c r="D689" s="120"/>
      <c r="E689" s="146" t="s">
        <v>2501</v>
      </c>
      <c r="F689" s="120" t="s">
        <v>2500</v>
      </c>
      <c r="G689" s="120" t="s">
        <v>2499</v>
      </c>
      <c r="H689" s="120" t="s">
        <v>2498</v>
      </c>
      <c r="J689" s="121" t="s">
        <v>2498</v>
      </c>
    </row>
    <row r="690" spans="2:10" x14ac:dyDescent="0.2">
      <c r="B690" s="122" t="s">
        <v>2534</v>
      </c>
      <c r="C690" s="122" t="s">
        <v>2533</v>
      </c>
      <c r="D690" s="122"/>
      <c r="E690" s="147" t="s">
        <v>2476</v>
      </c>
      <c r="F690" s="124">
        <v>143.29</v>
      </c>
      <c r="G690" s="125">
        <v>0.6</v>
      </c>
      <c r="H690" s="123">
        <f t="shared" ref="H690:H695" si="38">TRUNC((J690*$J$7),2)</f>
        <v>67.05</v>
      </c>
      <c r="J690" s="141">
        <v>85.97</v>
      </c>
    </row>
    <row r="691" spans="2:10" x14ac:dyDescent="0.2">
      <c r="B691" s="122" t="s">
        <v>2497</v>
      </c>
      <c r="C691" s="122" t="s">
        <v>2496</v>
      </c>
      <c r="D691" s="122"/>
      <c r="E691" s="147" t="s">
        <v>2476</v>
      </c>
      <c r="F691" s="124">
        <v>151.66</v>
      </c>
      <c r="G691" s="125">
        <v>0.6</v>
      </c>
      <c r="H691" s="123">
        <f t="shared" si="38"/>
        <v>70.98</v>
      </c>
      <c r="J691" s="141">
        <v>91</v>
      </c>
    </row>
    <row r="692" spans="2:10" x14ac:dyDescent="0.2">
      <c r="B692" s="128" t="s">
        <v>2470</v>
      </c>
      <c r="C692" s="128"/>
      <c r="D692" s="128"/>
      <c r="E692" s="128"/>
      <c r="F692" s="128"/>
      <c r="G692" s="128"/>
      <c r="H692" s="137">
        <f t="shared" si="38"/>
        <v>138.03</v>
      </c>
      <c r="J692" s="138">
        <v>176.97</v>
      </c>
    </row>
    <row r="693" spans="2:10" x14ac:dyDescent="0.2">
      <c r="B693" s="131" t="s">
        <v>2469</v>
      </c>
      <c r="C693" s="131"/>
      <c r="D693" s="131"/>
      <c r="E693" s="131"/>
      <c r="F693" s="131"/>
      <c r="G693" s="131"/>
      <c r="H693" s="139">
        <f t="shared" si="38"/>
        <v>157.47999999999999</v>
      </c>
      <c r="J693" s="140">
        <v>201.91</v>
      </c>
    </row>
    <row r="694" spans="2:10" x14ac:dyDescent="0.2">
      <c r="B694" s="131" t="s">
        <v>2468</v>
      </c>
      <c r="C694" s="131"/>
      <c r="D694" s="131"/>
      <c r="E694" s="131"/>
      <c r="F694" s="131"/>
      <c r="G694" s="131"/>
      <c r="H694" s="132">
        <f t="shared" si="38"/>
        <v>0</v>
      </c>
      <c r="J694" s="133">
        <v>0</v>
      </c>
    </row>
    <row r="695" spans="2:10" x14ac:dyDescent="0.2">
      <c r="B695" s="131" t="s">
        <v>2467</v>
      </c>
      <c r="C695" s="131"/>
      <c r="D695" s="131"/>
      <c r="E695" s="131"/>
      <c r="F695" s="131"/>
      <c r="G695" s="131"/>
      <c r="H695" s="139">
        <f t="shared" si="38"/>
        <v>157.47999999999999</v>
      </c>
      <c r="J695" s="140">
        <v>201.91</v>
      </c>
    </row>
    <row r="696" spans="2:10" s="134" customFormat="1" ht="24.75" customHeight="1" x14ac:dyDescent="0.2">
      <c r="B696" s="118" t="s">
        <v>3531</v>
      </c>
      <c r="C696" s="118"/>
      <c r="D696" s="118"/>
      <c r="E696" s="118"/>
      <c r="F696" s="118"/>
      <c r="G696" s="118"/>
      <c r="H696" s="118" t="s">
        <v>2909</v>
      </c>
      <c r="J696" s="119" t="s">
        <v>2909</v>
      </c>
    </row>
    <row r="697" spans="2:10" ht="21" x14ac:dyDescent="0.2">
      <c r="B697" s="120" t="s">
        <v>2503</v>
      </c>
      <c r="C697" s="120" t="s">
        <v>2502</v>
      </c>
      <c r="D697" s="120"/>
      <c r="E697" s="146" t="s">
        <v>2501</v>
      </c>
      <c r="F697" s="120" t="s">
        <v>2500</v>
      </c>
      <c r="G697" s="120" t="s">
        <v>2499</v>
      </c>
      <c r="H697" s="120" t="s">
        <v>2498</v>
      </c>
      <c r="J697" s="121" t="s">
        <v>2498</v>
      </c>
    </row>
    <row r="698" spans="2:10" x14ac:dyDescent="0.2">
      <c r="B698" s="122" t="s">
        <v>3530</v>
      </c>
      <c r="C698" s="122" t="s">
        <v>154</v>
      </c>
      <c r="D698" s="122"/>
      <c r="E698" s="147" t="s">
        <v>2471</v>
      </c>
      <c r="F698" s="123">
        <v>14.09</v>
      </c>
      <c r="G698" s="125">
        <v>1</v>
      </c>
      <c r="H698" s="123">
        <f>TRUNC((J698*$J$7),2)</f>
        <v>10.99</v>
      </c>
      <c r="J698" s="141">
        <v>14.09</v>
      </c>
    </row>
    <row r="699" spans="2:10" x14ac:dyDescent="0.2">
      <c r="B699" s="128" t="s">
        <v>2470</v>
      </c>
      <c r="C699" s="128"/>
      <c r="D699" s="128"/>
      <c r="E699" s="128"/>
      <c r="F699" s="128"/>
      <c r="G699" s="128"/>
      <c r="H699" s="142">
        <f>TRUNC((J699*$J$7),2)</f>
        <v>10.99</v>
      </c>
      <c r="J699" s="143">
        <v>14.09</v>
      </c>
    </row>
    <row r="700" spans="2:10" x14ac:dyDescent="0.2">
      <c r="B700" s="131" t="s">
        <v>2469</v>
      </c>
      <c r="C700" s="131"/>
      <c r="D700" s="131"/>
      <c r="E700" s="131"/>
      <c r="F700" s="131"/>
      <c r="G700" s="131"/>
      <c r="H700" s="144">
        <f>TRUNC((J700*$J$7),2)</f>
        <v>10.99</v>
      </c>
      <c r="J700" s="145">
        <v>14.09</v>
      </c>
    </row>
    <row r="701" spans="2:10" x14ac:dyDescent="0.2">
      <c r="B701" s="131" t="s">
        <v>2468</v>
      </c>
      <c r="C701" s="131"/>
      <c r="D701" s="131"/>
      <c r="E701" s="131"/>
      <c r="F701" s="131"/>
      <c r="G701" s="131"/>
      <c r="H701" s="132">
        <f>TRUNC((J701*$J$7),2)</f>
        <v>0</v>
      </c>
      <c r="J701" s="133">
        <v>0</v>
      </c>
    </row>
    <row r="702" spans="2:10" x14ac:dyDescent="0.2">
      <c r="B702" s="131" t="s">
        <v>2467</v>
      </c>
      <c r="C702" s="131"/>
      <c r="D702" s="131"/>
      <c r="E702" s="131"/>
      <c r="F702" s="131"/>
      <c r="G702" s="131"/>
      <c r="H702" s="144">
        <f>TRUNC((J702*$J$7),2)</f>
        <v>10.99</v>
      </c>
      <c r="J702" s="145">
        <v>14.09</v>
      </c>
    </row>
    <row r="703" spans="2:10" s="134" customFormat="1" ht="24.75" customHeight="1" x14ac:dyDescent="0.2">
      <c r="B703" s="118" t="s">
        <v>3529</v>
      </c>
      <c r="C703" s="118"/>
      <c r="D703" s="118"/>
      <c r="E703" s="118"/>
      <c r="F703" s="118"/>
      <c r="G703" s="118"/>
      <c r="H703" s="118" t="s">
        <v>3455</v>
      </c>
      <c r="J703" s="119" t="s">
        <v>3455</v>
      </c>
    </row>
    <row r="704" spans="2:10" x14ac:dyDescent="0.2">
      <c r="B704" s="120" t="s">
        <v>2503</v>
      </c>
      <c r="C704" s="120" t="s">
        <v>2514</v>
      </c>
      <c r="D704" s="120" t="s">
        <v>2513</v>
      </c>
      <c r="E704" s="120"/>
      <c r="F704" s="120" t="s">
        <v>2512</v>
      </c>
      <c r="G704" s="120" t="s">
        <v>2499</v>
      </c>
      <c r="H704" s="120" t="s">
        <v>2511</v>
      </c>
      <c r="J704" s="121" t="s">
        <v>2511</v>
      </c>
    </row>
    <row r="705" spans="2:10" x14ac:dyDescent="0.2">
      <c r="B705" s="122" t="s">
        <v>2510</v>
      </c>
      <c r="C705" s="122" t="s">
        <v>2509</v>
      </c>
      <c r="D705" s="123">
        <v>12.47</v>
      </c>
      <c r="E705" s="123"/>
      <c r="F705" s="124">
        <v>117.99</v>
      </c>
      <c r="G705" s="125">
        <v>2.3218000000000001</v>
      </c>
      <c r="H705" s="123">
        <f t="shared" ref="H705:H710" si="39">TRUNC((J705*$J$7),2)</f>
        <v>22.58</v>
      </c>
      <c r="J705" s="141">
        <v>28.95</v>
      </c>
    </row>
    <row r="706" spans="2:10" x14ac:dyDescent="0.2">
      <c r="B706" s="122" t="s">
        <v>2573</v>
      </c>
      <c r="C706" s="122" t="s">
        <v>2572</v>
      </c>
      <c r="D706" s="123">
        <v>21.1</v>
      </c>
      <c r="E706" s="123"/>
      <c r="F706" s="124">
        <v>117.99</v>
      </c>
      <c r="G706" s="125">
        <v>0.77349999999999997</v>
      </c>
      <c r="H706" s="123">
        <f t="shared" si="39"/>
        <v>12.72</v>
      </c>
      <c r="J706" s="141">
        <v>16.32</v>
      </c>
    </row>
    <row r="707" spans="2:10" x14ac:dyDescent="0.2">
      <c r="B707" s="128" t="s">
        <v>2504</v>
      </c>
      <c r="C707" s="128"/>
      <c r="D707" s="128"/>
      <c r="E707" s="128"/>
      <c r="F707" s="128"/>
      <c r="G707" s="128"/>
      <c r="H707" s="142">
        <f t="shared" si="39"/>
        <v>35.31</v>
      </c>
      <c r="J707" s="143">
        <v>45.27</v>
      </c>
    </row>
    <row r="708" spans="2:10" x14ac:dyDescent="0.2">
      <c r="B708" s="131" t="s">
        <v>2469</v>
      </c>
      <c r="C708" s="131"/>
      <c r="D708" s="131"/>
      <c r="E708" s="131"/>
      <c r="F708" s="131"/>
      <c r="G708" s="131"/>
      <c r="H708" s="144">
        <f t="shared" si="39"/>
        <v>35.31</v>
      </c>
      <c r="J708" s="145">
        <v>45.27</v>
      </c>
    </row>
    <row r="709" spans="2:10" x14ac:dyDescent="0.2">
      <c r="B709" s="131" t="s">
        <v>2468</v>
      </c>
      <c r="C709" s="131"/>
      <c r="D709" s="131"/>
      <c r="E709" s="131"/>
      <c r="F709" s="131"/>
      <c r="G709" s="131"/>
      <c r="H709" s="132">
        <f t="shared" si="39"/>
        <v>0</v>
      </c>
      <c r="J709" s="133">
        <v>0</v>
      </c>
    </row>
    <row r="710" spans="2:10" x14ac:dyDescent="0.2">
      <c r="B710" s="131" t="s">
        <v>2467</v>
      </c>
      <c r="C710" s="131"/>
      <c r="D710" s="131"/>
      <c r="E710" s="131"/>
      <c r="F710" s="131"/>
      <c r="G710" s="131"/>
      <c r="H710" s="144">
        <f t="shared" si="39"/>
        <v>35.31</v>
      </c>
      <c r="J710" s="145">
        <v>45.27</v>
      </c>
    </row>
    <row r="711" spans="2:10" s="134" customFormat="1" ht="24.75" customHeight="1" x14ac:dyDescent="0.2">
      <c r="B711" s="118" t="s">
        <v>3528</v>
      </c>
      <c r="C711" s="118"/>
      <c r="D711" s="118"/>
      <c r="E711" s="118"/>
      <c r="F711" s="118"/>
      <c r="G711" s="118"/>
      <c r="H711" s="118" t="s">
        <v>2522</v>
      </c>
      <c r="J711" s="119" t="s">
        <v>2522</v>
      </c>
    </row>
    <row r="712" spans="2:10" x14ac:dyDescent="0.2">
      <c r="B712" s="120" t="s">
        <v>2503</v>
      </c>
      <c r="C712" s="120" t="s">
        <v>2514</v>
      </c>
      <c r="D712" s="120" t="s">
        <v>2513</v>
      </c>
      <c r="E712" s="120"/>
      <c r="F712" s="120" t="s">
        <v>2512</v>
      </c>
      <c r="G712" s="120" t="s">
        <v>2499</v>
      </c>
      <c r="H712" s="120" t="s">
        <v>2511</v>
      </c>
      <c r="J712" s="121" t="s">
        <v>2511</v>
      </c>
    </row>
    <row r="713" spans="2:10" x14ac:dyDescent="0.2">
      <c r="B713" s="122" t="s">
        <v>2510</v>
      </c>
      <c r="C713" s="122" t="s">
        <v>2509</v>
      </c>
      <c r="D713" s="123">
        <v>12.47</v>
      </c>
      <c r="E713" s="123"/>
      <c r="F713" s="124">
        <v>117.99</v>
      </c>
      <c r="G713" s="125">
        <v>0.72589999999999999</v>
      </c>
      <c r="H713" s="126">
        <f>TRUNC((J713*$J$7),2)</f>
        <v>7.05</v>
      </c>
      <c r="J713" s="127">
        <v>9.0500000000000007</v>
      </c>
    </row>
    <row r="714" spans="2:10" x14ac:dyDescent="0.2">
      <c r="B714" s="122" t="s">
        <v>2573</v>
      </c>
      <c r="C714" s="122" t="s">
        <v>2572</v>
      </c>
      <c r="D714" s="123">
        <v>21.1</v>
      </c>
      <c r="E714" s="123"/>
      <c r="F714" s="124">
        <v>117.99</v>
      </c>
      <c r="G714" s="125">
        <v>0.46579999999999999</v>
      </c>
      <c r="H714" s="126">
        <f>TRUNC((J714*$J$7),2)</f>
        <v>7.66</v>
      </c>
      <c r="J714" s="127">
        <v>9.83</v>
      </c>
    </row>
    <row r="715" spans="2:10" x14ac:dyDescent="0.2">
      <c r="B715" s="128" t="s">
        <v>2504</v>
      </c>
      <c r="C715" s="128"/>
      <c r="D715" s="128"/>
      <c r="E715" s="128"/>
      <c r="F715" s="128"/>
      <c r="G715" s="128"/>
      <c r="H715" s="142">
        <f>TRUNC((J715*$J$7),2)</f>
        <v>14.72</v>
      </c>
      <c r="J715" s="143">
        <v>18.88</v>
      </c>
    </row>
    <row r="716" spans="2:10" ht="21" x14ac:dyDescent="0.2">
      <c r="B716" s="120" t="s">
        <v>2503</v>
      </c>
      <c r="C716" s="120" t="s">
        <v>2502</v>
      </c>
      <c r="D716" s="120"/>
      <c r="E716" s="146" t="s">
        <v>2501</v>
      </c>
      <c r="F716" s="120" t="s">
        <v>2500</v>
      </c>
      <c r="G716" s="120" t="s">
        <v>2499</v>
      </c>
      <c r="H716" s="120" t="s">
        <v>2498</v>
      </c>
      <c r="J716" s="121" t="s">
        <v>2498</v>
      </c>
    </row>
    <row r="717" spans="2:10" x14ac:dyDescent="0.2">
      <c r="B717" s="122" t="s">
        <v>2537</v>
      </c>
      <c r="C717" s="122" t="s">
        <v>2536</v>
      </c>
      <c r="D717" s="122"/>
      <c r="E717" s="147" t="s">
        <v>2535</v>
      </c>
      <c r="F717" s="123">
        <v>14.5</v>
      </c>
      <c r="G717" s="125">
        <v>0.56000000000000005</v>
      </c>
      <c r="H717" s="126">
        <f t="shared" ref="H717:H730" si="40">TRUNC((J717*$J$7),2)</f>
        <v>6.33</v>
      </c>
      <c r="J717" s="127">
        <v>8.1199999999999992</v>
      </c>
    </row>
    <row r="718" spans="2:10" x14ac:dyDescent="0.2">
      <c r="B718" s="122" t="s">
        <v>3006</v>
      </c>
      <c r="C718" s="122" t="s">
        <v>3005</v>
      </c>
      <c r="D718" s="122"/>
      <c r="E718" s="147" t="s">
        <v>2535</v>
      </c>
      <c r="F718" s="126">
        <v>7.93</v>
      </c>
      <c r="G718" s="125">
        <v>0.97</v>
      </c>
      <c r="H718" s="126">
        <f t="shared" si="40"/>
        <v>5.99</v>
      </c>
      <c r="J718" s="127">
        <v>7.69</v>
      </c>
    </row>
    <row r="719" spans="2:10" x14ac:dyDescent="0.2">
      <c r="B719" s="122" t="s">
        <v>3527</v>
      </c>
      <c r="C719" s="122" t="s">
        <v>3526</v>
      </c>
      <c r="D719" s="122"/>
      <c r="E719" s="147" t="s">
        <v>2481</v>
      </c>
      <c r="F719" s="123">
        <v>27.31</v>
      </c>
      <c r="G719" s="125">
        <v>0.03</v>
      </c>
      <c r="H719" s="126">
        <f t="shared" si="40"/>
        <v>0.63</v>
      </c>
      <c r="J719" s="127">
        <v>0.82</v>
      </c>
    </row>
    <row r="720" spans="2:10" x14ac:dyDescent="0.2">
      <c r="B720" s="122" t="s">
        <v>3525</v>
      </c>
      <c r="C720" s="122" t="s">
        <v>3524</v>
      </c>
      <c r="D720" s="122"/>
      <c r="E720" s="147" t="s">
        <v>2535</v>
      </c>
      <c r="F720" s="126">
        <v>3.96</v>
      </c>
      <c r="G720" s="125">
        <v>1.71</v>
      </c>
      <c r="H720" s="126">
        <f t="shared" si="40"/>
        <v>5.28</v>
      </c>
      <c r="J720" s="127">
        <v>6.77</v>
      </c>
    </row>
    <row r="721" spans="2:10" ht="22.5" x14ac:dyDescent="0.2">
      <c r="B721" s="122" t="s">
        <v>3523</v>
      </c>
      <c r="C721" s="122" t="s">
        <v>3522</v>
      </c>
      <c r="D721" s="122"/>
      <c r="E721" s="147" t="s">
        <v>2519</v>
      </c>
      <c r="F721" s="123">
        <v>47.5</v>
      </c>
      <c r="G721" s="125">
        <v>1</v>
      </c>
      <c r="H721" s="123">
        <f t="shared" si="40"/>
        <v>37.049999999999997</v>
      </c>
      <c r="J721" s="141">
        <v>47.5</v>
      </c>
    </row>
    <row r="722" spans="2:10" x14ac:dyDescent="0.2">
      <c r="B722" s="122" t="s">
        <v>2493</v>
      </c>
      <c r="C722" s="122" t="s">
        <v>2492</v>
      </c>
      <c r="D722" s="122"/>
      <c r="E722" s="147" t="s">
        <v>2481</v>
      </c>
      <c r="F722" s="126">
        <v>0.65</v>
      </c>
      <c r="G722" s="125">
        <v>9</v>
      </c>
      <c r="H722" s="126">
        <f t="shared" si="40"/>
        <v>4.5599999999999996</v>
      </c>
      <c r="J722" s="127">
        <v>5.85</v>
      </c>
    </row>
    <row r="723" spans="2:10" x14ac:dyDescent="0.2">
      <c r="B723" s="122" t="s">
        <v>2534</v>
      </c>
      <c r="C723" s="122" t="s">
        <v>2533</v>
      </c>
      <c r="D723" s="122"/>
      <c r="E723" s="147" t="s">
        <v>2476</v>
      </c>
      <c r="F723" s="124">
        <v>143.29</v>
      </c>
      <c r="G723" s="125">
        <v>6.8999999999999999E-3</v>
      </c>
      <c r="H723" s="126">
        <f t="shared" si="40"/>
        <v>0.77</v>
      </c>
      <c r="J723" s="127">
        <v>0.99</v>
      </c>
    </row>
    <row r="724" spans="2:10" x14ac:dyDescent="0.2">
      <c r="B724" s="122" t="s">
        <v>2532</v>
      </c>
      <c r="C724" s="122" t="s">
        <v>2531</v>
      </c>
      <c r="D724" s="122"/>
      <c r="E724" s="147" t="s">
        <v>2476</v>
      </c>
      <c r="F724" s="124">
        <v>140.88</v>
      </c>
      <c r="G724" s="125">
        <v>2.07E-2</v>
      </c>
      <c r="H724" s="126">
        <f t="shared" si="40"/>
        <v>2.27</v>
      </c>
      <c r="J724" s="127">
        <v>2.92</v>
      </c>
    </row>
    <row r="725" spans="2:10" x14ac:dyDescent="0.2">
      <c r="B725" s="122" t="s">
        <v>3000</v>
      </c>
      <c r="C725" s="122" t="s">
        <v>2999</v>
      </c>
      <c r="D725" s="122"/>
      <c r="E725" s="147" t="s">
        <v>2481</v>
      </c>
      <c r="F725" s="126">
        <v>8.84</v>
      </c>
      <c r="G725" s="125">
        <v>1.89</v>
      </c>
      <c r="H725" s="123">
        <f t="shared" si="40"/>
        <v>13.03</v>
      </c>
      <c r="J725" s="141">
        <v>16.71</v>
      </c>
    </row>
    <row r="726" spans="2:10" x14ac:dyDescent="0.2">
      <c r="B726" s="122" t="s">
        <v>2478</v>
      </c>
      <c r="C726" s="122" t="s">
        <v>2477</v>
      </c>
      <c r="D726" s="122"/>
      <c r="E726" s="147" t="s">
        <v>2476</v>
      </c>
      <c r="F726" s="124">
        <v>182.64</v>
      </c>
      <c r="G726" s="125">
        <v>3.0499999999999999E-2</v>
      </c>
      <c r="H726" s="126">
        <f t="shared" si="40"/>
        <v>4.34</v>
      </c>
      <c r="J726" s="127">
        <v>5.57</v>
      </c>
    </row>
    <row r="727" spans="2:10" x14ac:dyDescent="0.2">
      <c r="B727" s="128" t="s">
        <v>2470</v>
      </c>
      <c r="C727" s="128"/>
      <c r="D727" s="128"/>
      <c r="E727" s="128"/>
      <c r="F727" s="128"/>
      <c r="G727" s="128"/>
      <c r="H727" s="137">
        <f t="shared" si="40"/>
        <v>80.290000000000006</v>
      </c>
      <c r="J727" s="138">
        <v>102.94</v>
      </c>
    </row>
    <row r="728" spans="2:10" x14ac:dyDescent="0.2">
      <c r="B728" s="131" t="s">
        <v>2469</v>
      </c>
      <c r="C728" s="131"/>
      <c r="D728" s="131"/>
      <c r="E728" s="131"/>
      <c r="F728" s="131"/>
      <c r="G728" s="131"/>
      <c r="H728" s="139">
        <f t="shared" si="40"/>
        <v>95.01</v>
      </c>
      <c r="J728" s="140">
        <v>121.82</v>
      </c>
    </row>
    <row r="729" spans="2:10" x14ac:dyDescent="0.2">
      <c r="B729" s="131" t="s">
        <v>2468</v>
      </c>
      <c r="C729" s="131"/>
      <c r="D729" s="131"/>
      <c r="E729" s="131"/>
      <c r="F729" s="131"/>
      <c r="G729" s="131"/>
      <c r="H729" s="132">
        <f t="shared" si="40"/>
        <v>0</v>
      </c>
      <c r="J729" s="133">
        <v>0</v>
      </c>
    </row>
    <row r="730" spans="2:10" x14ac:dyDescent="0.2">
      <c r="B730" s="131" t="s">
        <v>2467</v>
      </c>
      <c r="C730" s="131"/>
      <c r="D730" s="131"/>
      <c r="E730" s="131"/>
      <c r="F730" s="131"/>
      <c r="G730" s="131"/>
      <c r="H730" s="139">
        <f t="shared" si="40"/>
        <v>95.01</v>
      </c>
      <c r="J730" s="140">
        <v>121.82</v>
      </c>
    </row>
    <row r="731" spans="2:10" s="134" customFormat="1" ht="24.75" customHeight="1" x14ac:dyDescent="0.2">
      <c r="B731" s="118" t="s">
        <v>3521</v>
      </c>
      <c r="C731" s="118"/>
      <c r="D731" s="118"/>
      <c r="E731" s="118"/>
      <c r="F731" s="118"/>
      <c r="G731" s="118"/>
      <c r="H731" s="118" t="s">
        <v>2909</v>
      </c>
      <c r="J731" s="119" t="s">
        <v>2909</v>
      </c>
    </row>
    <row r="732" spans="2:10" ht="21" x14ac:dyDescent="0.2">
      <c r="B732" s="120" t="s">
        <v>2503</v>
      </c>
      <c r="C732" s="120" t="s">
        <v>2502</v>
      </c>
      <c r="D732" s="120"/>
      <c r="E732" s="146" t="s">
        <v>2501</v>
      </c>
      <c r="F732" s="120" t="s">
        <v>2500</v>
      </c>
      <c r="G732" s="120" t="s">
        <v>2499</v>
      </c>
      <c r="H732" s="120" t="s">
        <v>2498</v>
      </c>
      <c r="J732" s="121" t="s">
        <v>2498</v>
      </c>
    </row>
    <row r="733" spans="2:10" x14ac:dyDescent="0.2">
      <c r="B733" s="122" t="s">
        <v>3520</v>
      </c>
      <c r="C733" s="122" t="s">
        <v>2137</v>
      </c>
      <c r="D733" s="122"/>
      <c r="E733" s="147" t="s">
        <v>2471</v>
      </c>
      <c r="F733" s="126">
        <v>0.08</v>
      </c>
      <c r="G733" s="125">
        <v>1</v>
      </c>
      <c r="H733" s="126">
        <f>TRUNC((J733*$J$7),2)</f>
        <v>0.06</v>
      </c>
      <c r="J733" s="127">
        <v>0.08</v>
      </c>
    </row>
    <row r="734" spans="2:10" x14ac:dyDescent="0.2">
      <c r="B734" s="128" t="s">
        <v>2470</v>
      </c>
      <c r="C734" s="128"/>
      <c r="D734" s="128"/>
      <c r="E734" s="128"/>
      <c r="F734" s="128"/>
      <c r="G734" s="128"/>
      <c r="H734" s="129">
        <f>TRUNC((J734*$J$7),2)</f>
        <v>0.06</v>
      </c>
      <c r="J734" s="130">
        <v>0.08</v>
      </c>
    </row>
    <row r="735" spans="2:10" x14ac:dyDescent="0.2">
      <c r="B735" s="131" t="s">
        <v>2469</v>
      </c>
      <c r="C735" s="131"/>
      <c r="D735" s="131"/>
      <c r="E735" s="131"/>
      <c r="F735" s="131"/>
      <c r="G735" s="131"/>
      <c r="H735" s="132">
        <f>TRUNC((J735*$J$7),2)</f>
        <v>0.06</v>
      </c>
      <c r="J735" s="133">
        <v>0.08</v>
      </c>
    </row>
    <row r="736" spans="2:10" x14ac:dyDescent="0.2">
      <c r="B736" s="131" t="s">
        <v>2468</v>
      </c>
      <c r="C736" s="131"/>
      <c r="D736" s="131"/>
      <c r="E736" s="131"/>
      <c r="F736" s="131"/>
      <c r="G736" s="131"/>
      <c r="H736" s="132">
        <f>TRUNC((J736*$J$7),2)</f>
        <v>0</v>
      </c>
      <c r="J736" s="133">
        <v>0</v>
      </c>
    </row>
    <row r="737" spans="2:10" x14ac:dyDescent="0.2">
      <c r="B737" s="131" t="s">
        <v>2467</v>
      </c>
      <c r="C737" s="131"/>
      <c r="D737" s="131"/>
      <c r="E737" s="131"/>
      <c r="F737" s="131"/>
      <c r="G737" s="131"/>
      <c r="H737" s="132">
        <f>TRUNC((J737*$J$7),2)</f>
        <v>0.06</v>
      </c>
      <c r="J737" s="133">
        <v>0.08</v>
      </c>
    </row>
    <row r="738" spans="2:10" s="134" customFormat="1" ht="24.75" customHeight="1" x14ac:dyDescent="0.2">
      <c r="B738" s="118" t="s">
        <v>3519</v>
      </c>
      <c r="C738" s="118"/>
      <c r="D738" s="118"/>
      <c r="E738" s="118"/>
      <c r="F738" s="118"/>
      <c r="G738" s="118"/>
      <c r="H738" s="118" t="s">
        <v>2635</v>
      </c>
      <c r="J738" s="119" t="s">
        <v>2635</v>
      </c>
    </row>
    <row r="739" spans="2:10" x14ac:dyDescent="0.2">
      <c r="B739" s="120" t="s">
        <v>2503</v>
      </c>
      <c r="C739" s="120" t="s">
        <v>2514</v>
      </c>
      <c r="D739" s="120" t="s">
        <v>2513</v>
      </c>
      <c r="E739" s="120"/>
      <c r="F739" s="120" t="s">
        <v>2512</v>
      </c>
      <c r="G739" s="120" t="s">
        <v>2499</v>
      </c>
      <c r="H739" s="120" t="s">
        <v>2511</v>
      </c>
      <c r="J739" s="121" t="s">
        <v>2511</v>
      </c>
    </row>
    <row r="740" spans="2:10" x14ac:dyDescent="0.2">
      <c r="B740" s="122" t="s">
        <v>3141</v>
      </c>
      <c r="C740" s="122" t="s">
        <v>3140</v>
      </c>
      <c r="D740" s="123">
        <v>20.8</v>
      </c>
      <c r="E740" s="123"/>
      <c r="F740" s="124">
        <v>117.99</v>
      </c>
      <c r="G740" s="125">
        <v>0.25</v>
      </c>
      <c r="H740" s="126">
        <f>TRUNC((J740*$J$7),2)</f>
        <v>4.05</v>
      </c>
      <c r="J740" s="127">
        <v>5.2</v>
      </c>
    </row>
    <row r="741" spans="2:10" x14ac:dyDescent="0.2">
      <c r="B741" s="122" t="s">
        <v>2567</v>
      </c>
      <c r="C741" s="122" t="s">
        <v>2566</v>
      </c>
      <c r="D741" s="123">
        <v>14.54</v>
      </c>
      <c r="E741" s="123"/>
      <c r="F741" s="124">
        <v>117.99</v>
      </c>
      <c r="G741" s="125">
        <v>0.25</v>
      </c>
      <c r="H741" s="126">
        <f>TRUNC((J741*$J$7),2)</f>
        <v>2.83</v>
      </c>
      <c r="J741" s="127">
        <v>3.64</v>
      </c>
    </row>
    <row r="742" spans="2:10" x14ac:dyDescent="0.2">
      <c r="B742" s="128" t="s">
        <v>2504</v>
      </c>
      <c r="C742" s="128"/>
      <c r="D742" s="128"/>
      <c r="E742" s="128"/>
      <c r="F742" s="128"/>
      <c r="G742" s="128"/>
      <c r="H742" s="129">
        <f>TRUNC((J742*$J$7),2)</f>
        <v>6.89</v>
      </c>
      <c r="J742" s="130">
        <v>8.84</v>
      </c>
    </row>
    <row r="743" spans="2:10" ht="21" x14ac:dyDescent="0.2">
      <c r="B743" s="120" t="s">
        <v>2503</v>
      </c>
      <c r="C743" s="120" t="s">
        <v>2502</v>
      </c>
      <c r="D743" s="120"/>
      <c r="E743" s="146" t="s">
        <v>2501</v>
      </c>
      <c r="F743" s="120" t="s">
        <v>2500</v>
      </c>
      <c r="G743" s="120" t="s">
        <v>2499</v>
      </c>
      <c r="H743" s="120" t="s">
        <v>2498</v>
      </c>
      <c r="J743" s="121" t="s">
        <v>2498</v>
      </c>
    </row>
    <row r="744" spans="2:10" ht="22.5" x14ac:dyDescent="0.2">
      <c r="B744" s="122" t="s">
        <v>3518</v>
      </c>
      <c r="C744" s="122" t="s">
        <v>3517</v>
      </c>
      <c r="D744" s="122"/>
      <c r="E744" s="147" t="s">
        <v>2471</v>
      </c>
      <c r="F744" s="123">
        <v>12.67</v>
      </c>
      <c r="G744" s="125">
        <v>1</v>
      </c>
      <c r="H744" s="123">
        <f>TRUNC((J744*$J$7),2)</f>
        <v>9.8800000000000008</v>
      </c>
      <c r="J744" s="141">
        <v>12.67</v>
      </c>
    </row>
    <row r="745" spans="2:10" x14ac:dyDescent="0.2">
      <c r="B745" s="128" t="s">
        <v>2470</v>
      </c>
      <c r="C745" s="128"/>
      <c r="D745" s="128"/>
      <c r="E745" s="128"/>
      <c r="F745" s="128"/>
      <c r="G745" s="128"/>
      <c r="H745" s="142">
        <f>TRUNC((J745*$J$7),2)</f>
        <v>9.8800000000000008</v>
      </c>
      <c r="J745" s="143">
        <v>12.67</v>
      </c>
    </row>
    <row r="746" spans="2:10" x14ac:dyDescent="0.2">
      <c r="B746" s="131" t="s">
        <v>2469</v>
      </c>
      <c r="C746" s="131"/>
      <c r="D746" s="131"/>
      <c r="E746" s="131"/>
      <c r="F746" s="131"/>
      <c r="G746" s="131"/>
      <c r="H746" s="144">
        <f>TRUNC((J746*$J$7),2)</f>
        <v>16.77</v>
      </c>
      <c r="J746" s="145">
        <v>21.51</v>
      </c>
    </row>
    <row r="747" spans="2:10" x14ac:dyDescent="0.2">
      <c r="B747" s="131" t="s">
        <v>2468</v>
      </c>
      <c r="C747" s="131"/>
      <c r="D747" s="131"/>
      <c r="E747" s="131"/>
      <c r="F747" s="131"/>
      <c r="G747" s="131"/>
      <c r="H747" s="132">
        <f>TRUNC((J747*$J$7),2)</f>
        <v>0</v>
      </c>
      <c r="J747" s="133">
        <v>0</v>
      </c>
    </row>
    <row r="748" spans="2:10" x14ac:dyDescent="0.2">
      <c r="B748" s="131" t="s">
        <v>2467</v>
      </c>
      <c r="C748" s="131"/>
      <c r="D748" s="131"/>
      <c r="E748" s="131"/>
      <c r="F748" s="131"/>
      <c r="G748" s="131"/>
      <c r="H748" s="144">
        <f>TRUNC((J748*$J$7),2)</f>
        <v>16.77</v>
      </c>
      <c r="J748" s="145">
        <v>21.51</v>
      </c>
    </row>
    <row r="749" spans="2:10" s="134" customFormat="1" ht="24.75" customHeight="1" x14ac:dyDescent="0.2">
      <c r="B749" s="118" t="s">
        <v>3516</v>
      </c>
      <c r="C749" s="118"/>
      <c r="D749" s="118"/>
      <c r="E749" s="118"/>
      <c r="F749" s="118"/>
      <c r="G749" s="118"/>
      <c r="H749" s="118" t="s">
        <v>2909</v>
      </c>
      <c r="J749" s="119" t="s">
        <v>2909</v>
      </c>
    </row>
    <row r="750" spans="2:10" x14ac:dyDescent="0.2">
      <c r="B750" s="120" t="s">
        <v>2503</v>
      </c>
      <c r="C750" s="120" t="s">
        <v>2514</v>
      </c>
      <c r="D750" s="120" t="s">
        <v>2513</v>
      </c>
      <c r="E750" s="120"/>
      <c r="F750" s="120" t="s">
        <v>2512</v>
      </c>
      <c r="G750" s="120" t="s">
        <v>2499</v>
      </c>
      <c r="H750" s="120" t="s">
        <v>2511</v>
      </c>
      <c r="J750" s="121" t="s">
        <v>2511</v>
      </c>
    </row>
    <row r="751" spans="2:10" x14ac:dyDescent="0.2">
      <c r="B751" s="122" t="s">
        <v>3141</v>
      </c>
      <c r="C751" s="122" t="s">
        <v>3140</v>
      </c>
      <c r="D751" s="123">
        <v>20.8</v>
      </c>
      <c r="E751" s="123"/>
      <c r="F751" s="124">
        <v>117.99</v>
      </c>
      <c r="G751" s="125">
        <v>0.2</v>
      </c>
      <c r="H751" s="126">
        <f>TRUNC((J751*$J$7),2)</f>
        <v>3.24</v>
      </c>
      <c r="J751" s="127">
        <v>4.16</v>
      </c>
    </row>
    <row r="752" spans="2:10" x14ac:dyDescent="0.2">
      <c r="B752" s="122" t="s">
        <v>2567</v>
      </c>
      <c r="C752" s="122" t="s">
        <v>2566</v>
      </c>
      <c r="D752" s="123">
        <v>14.54</v>
      </c>
      <c r="E752" s="123"/>
      <c r="F752" s="124">
        <v>117.99</v>
      </c>
      <c r="G752" s="125">
        <v>0.2</v>
      </c>
      <c r="H752" s="126">
        <f>TRUNC((J752*$J$7),2)</f>
        <v>2.2599999999999998</v>
      </c>
      <c r="J752" s="127">
        <v>2.91</v>
      </c>
    </row>
    <row r="753" spans="2:10" x14ac:dyDescent="0.2">
      <c r="B753" s="128" t="s">
        <v>2504</v>
      </c>
      <c r="C753" s="128"/>
      <c r="D753" s="128"/>
      <c r="E753" s="128"/>
      <c r="F753" s="128"/>
      <c r="G753" s="128"/>
      <c r="H753" s="129">
        <f>TRUNC((J753*$J$7),2)</f>
        <v>5.51</v>
      </c>
      <c r="J753" s="130">
        <v>7.07</v>
      </c>
    </row>
    <row r="754" spans="2:10" ht="21" x14ac:dyDescent="0.2">
      <c r="B754" s="120" t="s">
        <v>2503</v>
      </c>
      <c r="C754" s="120" t="s">
        <v>2502</v>
      </c>
      <c r="D754" s="120"/>
      <c r="E754" s="146" t="s">
        <v>2501</v>
      </c>
      <c r="F754" s="120" t="s">
        <v>2500</v>
      </c>
      <c r="G754" s="120" t="s">
        <v>2499</v>
      </c>
      <c r="H754" s="120" t="s">
        <v>2498</v>
      </c>
      <c r="J754" s="121" t="s">
        <v>2498</v>
      </c>
    </row>
    <row r="755" spans="2:10" x14ac:dyDescent="0.2">
      <c r="B755" s="122" t="s">
        <v>3515</v>
      </c>
      <c r="C755" s="122" t="s">
        <v>2213</v>
      </c>
      <c r="D755" s="122"/>
      <c r="E755" s="147" t="s">
        <v>2471</v>
      </c>
      <c r="F755" s="126">
        <v>6.15</v>
      </c>
      <c r="G755" s="125">
        <v>1</v>
      </c>
      <c r="H755" s="126">
        <f>TRUNC((J755*$J$7),2)</f>
        <v>4.79</v>
      </c>
      <c r="J755" s="127">
        <v>6.15</v>
      </c>
    </row>
    <row r="756" spans="2:10" x14ac:dyDescent="0.2">
      <c r="B756" s="128" t="s">
        <v>2470</v>
      </c>
      <c r="C756" s="128"/>
      <c r="D756" s="128"/>
      <c r="E756" s="128"/>
      <c r="F756" s="128"/>
      <c r="G756" s="128"/>
      <c r="H756" s="129">
        <f>TRUNC((J756*$J$7),2)</f>
        <v>4.79</v>
      </c>
      <c r="J756" s="130">
        <v>6.15</v>
      </c>
    </row>
    <row r="757" spans="2:10" x14ac:dyDescent="0.2">
      <c r="B757" s="131" t="s">
        <v>2469</v>
      </c>
      <c r="C757" s="131"/>
      <c r="D757" s="131"/>
      <c r="E757" s="131"/>
      <c r="F757" s="131"/>
      <c r="G757" s="131"/>
      <c r="H757" s="144">
        <f>TRUNC((J757*$J$7),2)</f>
        <v>10.31</v>
      </c>
      <c r="J757" s="145">
        <v>13.22</v>
      </c>
    </row>
    <row r="758" spans="2:10" x14ac:dyDescent="0.2">
      <c r="B758" s="131" t="s">
        <v>2468</v>
      </c>
      <c r="C758" s="131"/>
      <c r="D758" s="131"/>
      <c r="E758" s="131"/>
      <c r="F758" s="131"/>
      <c r="G758" s="131"/>
      <c r="H758" s="132">
        <f>TRUNC((J758*$J$7),2)</f>
        <v>0</v>
      </c>
      <c r="J758" s="133">
        <v>0</v>
      </c>
    </row>
    <row r="759" spans="2:10" x14ac:dyDescent="0.2">
      <c r="B759" s="131" t="s">
        <v>2467</v>
      </c>
      <c r="C759" s="131"/>
      <c r="D759" s="131"/>
      <c r="E759" s="131"/>
      <c r="F759" s="131"/>
      <c r="G759" s="131"/>
      <c r="H759" s="144">
        <f>TRUNC((J759*$J$7),2)</f>
        <v>10.31</v>
      </c>
      <c r="J759" s="145">
        <v>13.22</v>
      </c>
    </row>
    <row r="760" spans="2:10" s="134" customFormat="1" ht="24.75" customHeight="1" x14ac:dyDescent="0.2">
      <c r="B760" s="118" t="s">
        <v>3514</v>
      </c>
      <c r="C760" s="118"/>
      <c r="D760" s="118"/>
      <c r="E760" s="118"/>
      <c r="F760" s="118"/>
      <c r="G760" s="118"/>
      <c r="H760" s="118" t="s">
        <v>2909</v>
      </c>
      <c r="J760" s="119" t="s">
        <v>2909</v>
      </c>
    </row>
    <row r="761" spans="2:10" x14ac:dyDescent="0.2">
      <c r="B761" s="120" t="s">
        <v>2503</v>
      </c>
      <c r="C761" s="120" t="s">
        <v>2514</v>
      </c>
      <c r="D761" s="120" t="s">
        <v>2513</v>
      </c>
      <c r="E761" s="120"/>
      <c r="F761" s="120" t="s">
        <v>2512</v>
      </c>
      <c r="G761" s="120" t="s">
        <v>2499</v>
      </c>
      <c r="H761" s="120" t="s">
        <v>2511</v>
      </c>
      <c r="J761" s="121" t="s">
        <v>2511</v>
      </c>
    </row>
    <row r="762" spans="2:10" x14ac:dyDescent="0.2">
      <c r="B762" s="122" t="s">
        <v>3141</v>
      </c>
      <c r="C762" s="122" t="s">
        <v>3140</v>
      </c>
      <c r="D762" s="123">
        <v>20.8</v>
      </c>
      <c r="E762" s="123"/>
      <c r="F762" s="124">
        <v>117.99</v>
      </c>
      <c r="G762" s="125">
        <v>0.23330000000000001</v>
      </c>
      <c r="H762" s="126">
        <f>TRUNC((J762*$J$7),2)</f>
        <v>3.78</v>
      </c>
      <c r="J762" s="127">
        <v>4.8499999999999996</v>
      </c>
    </row>
    <row r="763" spans="2:10" x14ac:dyDescent="0.2">
      <c r="B763" s="122" t="s">
        <v>2567</v>
      </c>
      <c r="C763" s="122" t="s">
        <v>2566</v>
      </c>
      <c r="D763" s="123">
        <v>14.54</v>
      </c>
      <c r="E763" s="123"/>
      <c r="F763" s="124">
        <v>117.99</v>
      </c>
      <c r="G763" s="125">
        <v>0.23330000000000001</v>
      </c>
      <c r="H763" s="126">
        <f>TRUNC((J763*$J$7),2)</f>
        <v>2.64</v>
      </c>
      <c r="J763" s="127">
        <v>3.39</v>
      </c>
    </row>
    <row r="764" spans="2:10" x14ac:dyDescent="0.2">
      <c r="B764" s="128" t="s">
        <v>2504</v>
      </c>
      <c r="C764" s="128"/>
      <c r="D764" s="128"/>
      <c r="E764" s="128"/>
      <c r="F764" s="128"/>
      <c r="G764" s="128"/>
      <c r="H764" s="129">
        <f>TRUNC((J764*$J$7),2)</f>
        <v>6.42</v>
      </c>
      <c r="J764" s="130">
        <v>8.24</v>
      </c>
    </row>
    <row r="765" spans="2:10" ht="21" x14ac:dyDescent="0.2">
      <c r="B765" s="120" t="s">
        <v>2503</v>
      </c>
      <c r="C765" s="120" t="s">
        <v>2502</v>
      </c>
      <c r="D765" s="120"/>
      <c r="E765" s="146" t="s">
        <v>2501</v>
      </c>
      <c r="F765" s="120" t="s">
        <v>2500</v>
      </c>
      <c r="G765" s="120" t="s">
        <v>2499</v>
      </c>
      <c r="H765" s="120" t="s">
        <v>2498</v>
      </c>
      <c r="J765" s="121" t="s">
        <v>2498</v>
      </c>
    </row>
    <row r="766" spans="2:10" x14ac:dyDescent="0.2">
      <c r="B766" s="122" t="s">
        <v>3513</v>
      </c>
      <c r="C766" s="122" t="s">
        <v>2192</v>
      </c>
      <c r="D766" s="122"/>
      <c r="E766" s="147" t="s">
        <v>2471</v>
      </c>
      <c r="F766" s="126">
        <v>9.06</v>
      </c>
      <c r="G766" s="125">
        <v>1</v>
      </c>
      <c r="H766" s="126">
        <f>TRUNC((J766*$J$7),2)</f>
        <v>7.06</v>
      </c>
      <c r="J766" s="127">
        <v>9.06</v>
      </c>
    </row>
    <row r="767" spans="2:10" x14ac:dyDescent="0.2">
      <c r="B767" s="128" t="s">
        <v>2470</v>
      </c>
      <c r="C767" s="128"/>
      <c r="D767" s="128"/>
      <c r="E767" s="128"/>
      <c r="F767" s="128"/>
      <c r="G767" s="128"/>
      <c r="H767" s="129">
        <f>TRUNC((J767*$J$7),2)</f>
        <v>7.06</v>
      </c>
      <c r="J767" s="130">
        <v>9.06</v>
      </c>
    </row>
    <row r="768" spans="2:10" x14ac:dyDescent="0.2">
      <c r="B768" s="131" t="s">
        <v>2469</v>
      </c>
      <c r="C768" s="131"/>
      <c r="D768" s="131"/>
      <c r="E768" s="131"/>
      <c r="F768" s="131"/>
      <c r="G768" s="131"/>
      <c r="H768" s="144">
        <f>TRUNC((J768*$J$7),2)</f>
        <v>13.49</v>
      </c>
      <c r="J768" s="145">
        <v>17.3</v>
      </c>
    </row>
    <row r="769" spans="2:10" x14ac:dyDescent="0.2">
      <c r="B769" s="131" t="s">
        <v>2468</v>
      </c>
      <c r="C769" s="131"/>
      <c r="D769" s="131"/>
      <c r="E769" s="131"/>
      <c r="F769" s="131"/>
      <c r="G769" s="131"/>
      <c r="H769" s="132">
        <f>TRUNC((J769*$J$7),2)</f>
        <v>0</v>
      </c>
      <c r="J769" s="133">
        <v>0</v>
      </c>
    </row>
    <row r="770" spans="2:10" x14ac:dyDescent="0.2">
      <c r="B770" s="131" t="s">
        <v>2467</v>
      </c>
      <c r="C770" s="131"/>
      <c r="D770" s="131"/>
      <c r="E770" s="131"/>
      <c r="F770" s="131"/>
      <c r="G770" s="131"/>
      <c r="H770" s="144">
        <f>TRUNC((J770*$J$7),2)</f>
        <v>13.49</v>
      </c>
      <c r="J770" s="145">
        <v>17.3</v>
      </c>
    </row>
    <row r="771" spans="2:10" s="134" customFormat="1" ht="24.75" customHeight="1" x14ac:dyDescent="0.2">
      <c r="B771" s="118" t="s">
        <v>3512</v>
      </c>
      <c r="C771" s="118"/>
      <c r="D771" s="118"/>
      <c r="E771" s="118"/>
      <c r="F771" s="118"/>
      <c r="G771" s="118"/>
      <c r="H771" s="118" t="s">
        <v>2909</v>
      </c>
      <c r="J771" s="119" t="s">
        <v>2909</v>
      </c>
    </row>
    <row r="772" spans="2:10" x14ac:dyDescent="0.2">
      <c r="B772" s="120" t="s">
        <v>2503</v>
      </c>
      <c r="C772" s="120" t="s">
        <v>2514</v>
      </c>
      <c r="D772" s="120" t="s">
        <v>2513</v>
      </c>
      <c r="E772" s="120"/>
      <c r="F772" s="120" t="s">
        <v>2512</v>
      </c>
      <c r="G772" s="120" t="s">
        <v>2499</v>
      </c>
      <c r="H772" s="120" t="s">
        <v>2511</v>
      </c>
      <c r="J772" s="121" t="s">
        <v>2511</v>
      </c>
    </row>
    <row r="773" spans="2:10" x14ac:dyDescent="0.2">
      <c r="B773" s="122" t="s">
        <v>3141</v>
      </c>
      <c r="C773" s="122" t="s">
        <v>3140</v>
      </c>
      <c r="D773" s="123">
        <v>20.8</v>
      </c>
      <c r="E773" s="123"/>
      <c r="F773" s="124">
        <v>117.99</v>
      </c>
      <c r="G773" s="125">
        <v>0.5</v>
      </c>
      <c r="H773" s="123">
        <f>TRUNC((J773*$J$7),2)</f>
        <v>8.11</v>
      </c>
      <c r="J773" s="141">
        <v>10.4</v>
      </c>
    </row>
    <row r="774" spans="2:10" x14ac:dyDescent="0.2">
      <c r="B774" s="122" t="s">
        <v>2567</v>
      </c>
      <c r="C774" s="122" t="s">
        <v>2566</v>
      </c>
      <c r="D774" s="123">
        <v>14.54</v>
      </c>
      <c r="E774" s="123"/>
      <c r="F774" s="124">
        <v>117.99</v>
      </c>
      <c r="G774" s="125">
        <v>0.5</v>
      </c>
      <c r="H774" s="126">
        <f>TRUNC((J774*$J$7),2)</f>
        <v>5.67</v>
      </c>
      <c r="J774" s="127">
        <v>7.27</v>
      </c>
    </row>
    <row r="775" spans="2:10" x14ac:dyDescent="0.2">
      <c r="B775" s="128" t="s">
        <v>2504</v>
      </c>
      <c r="C775" s="128"/>
      <c r="D775" s="128"/>
      <c r="E775" s="128"/>
      <c r="F775" s="128"/>
      <c r="G775" s="128"/>
      <c r="H775" s="142">
        <f>TRUNC((J775*$J$7),2)</f>
        <v>13.78</v>
      </c>
      <c r="J775" s="143">
        <v>17.670000000000002</v>
      </c>
    </row>
    <row r="776" spans="2:10" ht="21" x14ac:dyDescent="0.2">
      <c r="B776" s="120" t="s">
        <v>2503</v>
      </c>
      <c r="C776" s="120" t="s">
        <v>2502</v>
      </c>
      <c r="D776" s="120"/>
      <c r="E776" s="146" t="s">
        <v>2501</v>
      </c>
      <c r="F776" s="120" t="s">
        <v>2500</v>
      </c>
      <c r="G776" s="120" t="s">
        <v>2499</v>
      </c>
      <c r="H776" s="120" t="s">
        <v>2498</v>
      </c>
      <c r="J776" s="121" t="s">
        <v>2498</v>
      </c>
    </row>
    <row r="777" spans="2:10" ht="22.5" x14ac:dyDescent="0.2">
      <c r="B777" s="122" t="s">
        <v>3420</v>
      </c>
      <c r="C777" s="122" t="s">
        <v>3419</v>
      </c>
      <c r="D777" s="122"/>
      <c r="E777" s="147" t="s">
        <v>2471</v>
      </c>
      <c r="F777" s="123">
        <v>29.46</v>
      </c>
      <c r="G777" s="125">
        <v>1</v>
      </c>
      <c r="H777" s="123">
        <f>TRUNC((J777*$J$7),2)</f>
        <v>22.97</v>
      </c>
      <c r="J777" s="141">
        <v>29.46</v>
      </c>
    </row>
    <row r="778" spans="2:10" x14ac:dyDescent="0.2">
      <c r="B778" s="128" t="s">
        <v>2470</v>
      </c>
      <c r="C778" s="128"/>
      <c r="D778" s="128"/>
      <c r="E778" s="128"/>
      <c r="F778" s="128"/>
      <c r="G778" s="128"/>
      <c r="H778" s="142">
        <f>TRUNC((J778*$J$7),2)</f>
        <v>22.97</v>
      </c>
      <c r="J778" s="143">
        <v>29.46</v>
      </c>
    </row>
    <row r="779" spans="2:10" x14ac:dyDescent="0.2">
      <c r="B779" s="131" t="s">
        <v>2469</v>
      </c>
      <c r="C779" s="131"/>
      <c r="D779" s="131"/>
      <c r="E779" s="131"/>
      <c r="F779" s="131"/>
      <c r="G779" s="131"/>
      <c r="H779" s="144">
        <f>TRUNC((J779*$J$7),2)</f>
        <v>36.76</v>
      </c>
      <c r="J779" s="145">
        <v>47.13</v>
      </c>
    </row>
    <row r="780" spans="2:10" x14ac:dyDescent="0.2">
      <c r="B780" s="131" t="s">
        <v>2468</v>
      </c>
      <c r="C780" s="131"/>
      <c r="D780" s="131"/>
      <c r="E780" s="131"/>
      <c r="F780" s="131"/>
      <c r="G780" s="131"/>
      <c r="H780" s="132">
        <f>TRUNC((J780*$J$7),2)</f>
        <v>0</v>
      </c>
      <c r="J780" s="133">
        <v>0</v>
      </c>
    </row>
    <row r="781" spans="2:10" x14ac:dyDescent="0.2">
      <c r="B781" s="131" t="s">
        <v>2467</v>
      </c>
      <c r="C781" s="131"/>
      <c r="D781" s="131"/>
      <c r="E781" s="131"/>
      <c r="F781" s="131"/>
      <c r="G781" s="131"/>
      <c r="H781" s="144">
        <f>TRUNC((J781*$J$7),2)</f>
        <v>36.76</v>
      </c>
      <c r="J781" s="145">
        <v>47.13</v>
      </c>
    </row>
    <row r="782" spans="2:10" s="134" customFormat="1" ht="24.75" customHeight="1" x14ac:dyDescent="0.2">
      <c r="B782" s="118" t="s">
        <v>3511</v>
      </c>
      <c r="C782" s="118"/>
      <c r="D782" s="118"/>
      <c r="E782" s="118"/>
      <c r="F782" s="118"/>
      <c r="G782" s="118"/>
      <c r="H782" s="118" t="s">
        <v>2909</v>
      </c>
      <c r="J782" s="119" t="s">
        <v>2909</v>
      </c>
    </row>
    <row r="783" spans="2:10" x14ac:dyDescent="0.2">
      <c r="B783" s="120" t="s">
        <v>2503</v>
      </c>
      <c r="C783" s="120" t="s">
        <v>2514</v>
      </c>
      <c r="D783" s="120" t="s">
        <v>2513</v>
      </c>
      <c r="E783" s="120"/>
      <c r="F783" s="120" t="s">
        <v>2512</v>
      </c>
      <c r="G783" s="120" t="s">
        <v>2499</v>
      </c>
      <c r="H783" s="120" t="s">
        <v>2511</v>
      </c>
      <c r="J783" s="121" t="s">
        <v>2511</v>
      </c>
    </row>
    <row r="784" spans="2:10" x14ac:dyDescent="0.2">
      <c r="B784" s="122" t="s">
        <v>3141</v>
      </c>
      <c r="C784" s="122" t="s">
        <v>3140</v>
      </c>
      <c r="D784" s="123">
        <v>20.8</v>
      </c>
      <c r="E784" s="123"/>
      <c r="F784" s="124">
        <v>117.99</v>
      </c>
      <c r="G784" s="125">
        <v>0.01</v>
      </c>
      <c r="H784" s="126">
        <f>TRUNC((J784*$J$7),2)</f>
        <v>0.16</v>
      </c>
      <c r="J784" s="127">
        <v>0.21</v>
      </c>
    </row>
    <row r="785" spans="2:10" x14ac:dyDescent="0.2">
      <c r="B785" s="122" t="s">
        <v>2567</v>
      </c>
      <c r="C785" s="122" t="s">
        <v>2566</v>
      </c>
      <c r="D785" s="123">
        <v>14.54</v>
      </c>
      <c r="E785" s="123"/>
      <c r="F785" s="124">
        <v>117.99</v>
      </c>
      <c r="G785" s="125">
        <v>0.01</v>
      </c>
      <c r="H785" s="126">
        <f>TRUNC((J785*$J$7),2)</f>
        <v>0.11</v>
      </c>
      <c r="J785" s="127">
        <v>0.15</v>
      </c>
    </row>
    <row r="786" spans="2:10" x14ac:dyDescent="0.2">
      <c r="B786" s="128" t="s">
        <v>2504</v>
      </c>
      <c r="C786" s="128"/>
      <c r="D786" s="128"/>
      <c r="E786" s="128"/>
      <c r="F786" s="128"/>
      <c r="G786" s="128"/>
      <c r="H786" s="129">
        <f>TRUNC((J786*$J$7),2)</f>
        <v>0.28000000000000003</v>
      </c>
      <c r="J786" s="130">
        <v>0.36</v>
      </c>
    </row>
    <row r="787" spans="2:10" ht="21" x14ac:dyDescent="0.2">
      <c r="B787" s="120" t="s">
        <v>2503</v>
      </c>
      <c r="C787" s="120" t="s">
        <v>2502</v>
      </c>
      <c r="D787" s="120"/>
      <c r="E787" s="146" t="s">
        <v>2501</v>
      </c>
      <c r="F787" s="120" t="s">
        <v>2500</v>
      </c>
      <c r="G787" s="120" t="s">
        <v>2499</v>
      </c>
      <c r="H787" s="120" t="s">
        <v>2498</v>
      </c>
      <c r="J787" s="121" t="s">
        <v>2498</v>
      </c>
    </row>
    <row r="788" spans="2:10" ht="22.5" x14ac:dyDescent="0.2">
      <c r="B788" s="122" t="s">
        <v>3510</v>
      </c>
      <c r="C788" s="122" t="s">
        <v>3509</v>
      </c>
      <c r="D788" s="122"/>
      <c r="E788" s="147" t="s">
        <v>2471</v>
      </c>
      <c r="F788" s="126">
        <v>0.7</v>
      </c>
      <c r="G788" s="125">
        <v>1</v>
      </c>
      <c r="H788" s="126">
        <f>TRUNC((J788*$J$7),2)</f>
        <v>0.54</v>
      </c>
      <c r="J788" s="127">
        <v>0.7</v>
      </c>
    </row>
    <row r="789" spans="2:10" x14ac:dyDescent="0.2">
      <c r="B789" s="128" t="s">
        <v>2470</v>
      </c>
      <c r="C789" s="128"/>
      <c r="D789" s="128"/>
      <c r="E789" s="128"/>
      <c r="F789" s="128"/>
      <c r="G789" s="128"/>
      <c r="H789" s="129">
        <f>TRUNC((J789*$J$7),2)</f>
        <v>0.54</v>
      </c>
      <c r="J789" s="130">
        <v>0.7</v>
      </c>
    </row>
    <row r="790" spans="2:10" x14ac:dyDescent="0.2">
      <c r="B790" s="131" t="s">
        <v>2469</v>
      </c>
      <c r="C790" s="131"/>
      <c r="D790" s="131"/>
      <c r="E790" s="131"/>
      <c r="F790" s="131"/>
      <c r="G790" s="131"/>
      <c r="H790" s="132">
        <f>TRUNC((J790*$J$7),2)</f>
        <v>0.82</v>
      </c>
      <c r="J790" s="133">
        <v>1.06</v>
      </c>
    </row>
    <row r="791" spans="2:10" x14ac:dyDescent="0.2">
      <c r="B791" s="131" t="s">
        <v>2468</v>
      </c>
      <c r="C791" s="131"/>
      <c r="D791" s="131"/>
      <c r="E791" s="131"/>
      <c r="F791" s="131"/>
      <c r="G791" s="131"/>
      <c r="H791" s="132">
        <f>TRUNC((J791*$J$7),2)</f>
        <v>0</v>
      </c>
      <c r="J791" s="133">
        <v>0</v>
      </c>
    </row>
    <row r="792" spans="2:10" x14ac:dyDescent="0.2">
      <c r="B792" s="131" t="s">
        <v>2467</v>
      </c>
      <c r="C792" s="131"/>
      <c r="D792" s="131"/>
      <c r="E792" s="131"/>
      <c r="F792" s="131"/>
      <c r="G792" s="131"/>
      <c r="H792" s="132">
        <f>TRUNC((J792*$J$7),2)</f>
        <v>0.82</v>
      </c>
      <c r="J792" s="133">
        <v>1.06</v>
      </c>
    </row>
    <row r="793" spans="2:10" s="134" customFormat="1" ht="24.75" customHeight="1" x14ac:dyDescent="0.2">
      <c r="B793" s="118" t="s">
        <v>3508</v>
      </c>
      <c r="C793" s="118"/>
      <c r="D793" s="118"/>
      <c r="E793" s="118"/>
      <c r="F793" s="118"/>
      <c r="G793" s="118"/>
      <c r="H793" s="118" t="s">
        <v>2909</v>
      </c>
      <c r="J793" s="119" t="s">
        <v>2909</v>
      </c>
    </row>
    <row r="794" spans="2:10" x14ac:dyDescent="0.2">
      <c r="B794" s="120" t="s">
        <v>2503</v>
      </c>
      <c r="C794" s="120" t="s">
        <v>2514</v>
      </c>
      <c r="D794" s="120" t="s">
        <v>2513</v>
      </c>
      <c r="E794" s="120"/>
      <c r="F794" s="120" t="s">
        <v>2512</v>
      </c>
      <c r="G794" s="120" t="s">
        <v>2499</v>
      </c>
      <c r="H794" s="120" t="s">
        <v>2511</v>
      </c>
      <c r="J794" s="121" t="s">
        <v>2511</v>
      </c>
    </row>
    <row r="795" spans="2:10" x14ac:dyDescent="0.2">
      <c r="B795" s="122" t="s">
        <v>2567</v>
      </c>
      <c r="C795" s="122" t="s">
        <v>2566</v>
      </c>
      <c r="D795" s="123">
        <v>14.54</v>
      </c>
      <c r="E795" s="123"/>
      <c r="F795" s="124">
        <v>117.99</v>
      </c>
      <c r="G795" s="125">
        <v>0.01</v>
      </c>
      <c r="H795" s="126">
        <f>TRUNC((J795*$J$7),2)</f>
        <v>0.11</v>
      </c>
      <c r="J795" s="127">
        <v>0.15</v>
      </c>
    </row>
    <row r="796" spans="2:10" x14ac:dyDescent="0.2">
      <c r="B796" s="122" t="s">
        <v>3141</v>
      </c>
      <c r="C796" s="122" t="s">
        <v>3140</v>
      </c>
      <c r="D796" s="123">
        <v>20.8</v>
      </c>
      <c r="E796" s="123"/>
      <c r="F796" s="124">
        <v>117.99</v>
      </c>
      <c r="G796" s="125">
        <v>0.01</v>
      </c>
      <c r="H796" s="126">
        <f>TRUNC((J796*$J$7),2)</f>
        <v>0.16</v>
      </c>
      <c r="J796" s="127">
        <v>0.21</v>
      </c>
    </row>
    <row r="797" spans="2:10" x14ac:dyDescent="0.2">
      <c r="B797" s="128" t="s">
        <v>2504</v>
      </c>
      <c r="C797" s="128"/>
      <c r="D797" s="128"/>
      <c r="E797" s="128"/>
      <c r="F797" s="128"/>
      <c r="G797" s="128"/>
      <c r="H797" s="129">
        <f>TRUNC((J797*$J$7),2)</f>
        <v>0.28000000000000003</v>
      </c>
      <c r="J797" s="130">
        <v>0.36</v>
      </c>
    </row>
    <row r="798" spans="2:10" ht="21" x14ac:dyDescent="0.2">
      <c r="B798" s="120" t="s">
        <v>2503</v>
      </c>
      <c r="C798" s="120" t="s">
        <v>2502</v>
      </c>
      <c r="D798" s="120"/>
      <c r="E798" s="146" t="s">
        <v>2501</v>
      </c>
      <c r="F798" s="120" t="s">
        <v>2500</v>
      </c>
      <c r="G798" s="120" t="s">
        <v>2499</v>
      </c>
      <c r="H798" s="120" t="s">
        <v>2498</v>
      </c>
      <c r="J798" s="121" t="s">
        <v>2498</v>
      </c>
    </row>
    <row r="799" spans="2:10" ht="22.5" x14ac:dyDescent="0.2">
      <c r="B799" s="122" t="s">
        <v>3507</v>
      </c>
      <c r="C799" s="122" t="s">
        <v>3506</v>
      </c>
      <c r="D799" s="122"/>
      <c r="E799" s="147" t="s">
        <v>2471</v>
      </c>
      <c r="F799" s="126">
        <v>0.83</v>
      </c>
      <c r="G799" s="125">
        <v>1</v>
      </c>
      <c r="H799" s="126">
        <f>TRUNC((J799*$J$7),2)</f>
        <v>0.64</v>
      </c>
      <c r="J799" s="127">
        <v>0.83</v>
      </c>
    </row>
    <row r="800" spans="2:10" x14ac:dyDescent="0.2">
      <c r="B800" s="128" t="s">
        <v>2470</v>
      </c>
      <c r="C800" s="128"/>
      <c r="D800" s="128"/>
      <c r="E800" s="128"/>
      <c r="F800" s="128"/>
      <c r="G800" s="128"/>
      <c r="H800" s="129">
        <f>TRUNC((J800*$J$7),2)</f>
        <v>0.64</v>
      </c>
      <c r="J800" s="130">
        <v>0.83</v>
      </c>
    </row>
    <row r="801" spans="2:10" x14ac:dyDescent="0.2">
      <c r="B801" s="131" t="s">
        <v>2469</v>
      </c>
      <c r="C801" s="131"/>
      <c r="D801" s="131"/>
      <c r="E801" s="131"/>
      <c r="F801" s="131"/>
      <c r="G801" s="131"/>
      <c r="H801" s="132">
        <f>TRUNC((J801*$J$7),2)</f>
        <v>0.92</v>
      </c>
      <c r="J801" s="133">
        <v>1.19</v>
      </c>
    </row>
    <row r="802" spans="2:10" x14ac:dyDescent="0.2">
      <c r="B802" s="131" t="s">
        <v>2468</v>
      </c>
      <c r="C802" s="131"/>
      <c r="D802" s="131"/>
      <c r="E802" s="131"/>
      <c r="F802" s="131"/>
      <c r="G802" s="131"/>
      <c r="H802" s="132">
        <f>TRUNC((J802*$J$7),2)</f>
        <v>0</v>
      </c>
      <c r="J802" s="133">
        <v>0</v>
      </c>
    </row>
    <row r="803" spans="2:10" x14ac:dyDescent="0.2">
      <c r="B803" s="131" t="s">
        <v>2467</v>
      </c>
      <c r="C803" s="131"/>
      <c r="D803" s="131"/>
      <c r="E803" s="131"/>
      <c r="F803" s="131"/>
      <c r="G803" s="131"/>
      <c r="H803" s="132">
        <f>TRUNC((J803*$J$7),2)</f>
        <v>0.92</v>
      </c>
      <c r="J803" s="133">
        <v>1.19</v>
      </c>
    </row>
    <row r="804" spans="2:10" s="134" customFormat="1" ht="24.75" customHeight="1" x14ac:dyDescent="0.2">
      <c r="B804" s="118" t="s">
        <v>3505</v>
      </c>
      <c r="C804" s="118"/>
      <c r="D804" s="118"/>
      <c r="E804" s="118"/>
      <c r="F804" s="118"/>
      <c r="G804" s="118"/>
      <c r="H804" s="118" t="s">
        <v>2909</v>
      </c>
      <c r="J804" s="119" t="s">
        <v>2909</v>
      </c>
    </row>
    <row r="805" spans="2:10" x14ac:dyDescent="0.2">
      <c r="B805" s="120" t="s">
        <v>2503</v>
      </c>
      <c r="C805" s="120" t="s">
        <v>2514</v>
      </c>
      <c r="D805" s="120" t="s">
        <v>2513</v>
      </c>
      <c r="E805" s="120"/>
      <c r="F805" s="120" t="s">
        <v>2512</v>
      </c>
      <c r="G805" s="120" t="s">
        <v>2499</v>
      </c>
      <c r="H805" s="120" t="s">
        <v>2511</v>
      </c>
      <c r="J805" s="121" t="s">
        <v>2511</v>
      </c>
    </row>
    <row r="806" spans="2:10" x14ac:dyDescent="0.2">
      <c r="B806" s="122" t="s">
        <v>3141</v>
      </c>
      <c r="C806" s="122" t="s">
        <v>3140</v>
      </c>
      <c r="D806" s="123">
        <v>20.8</v>
      </c>
      <c r="E806" s="123"/>
      <c r="F806" s="124">
        <v>117.99</v>
      </c>
      <c r="G806" s="125">
        <v>0.03</v>
      </c>
      <c r="H806" s="126">
        <f>TRUNC((J806*$J$7),2)</f>
        <v>0.48</v>
      </c>
      <c r="J806" s="127">
        <v>0.62</v>
      </c>
    </row>
    <row r="807" spans="2:10" x14ac:dyDescent="0.2">
      <c r="B807" s="122" t="s">
        <v>2567</v>
      </c>
      <c r="C807" s="122" t="s">
        <v>2566</v>
      </c>
      <c r="D807" s="123">
        <v>14.54</v>
      </c>
      <c r="E807" s="123"/>
      <c r="F807" s="124">
        <v>117.99</v>
      </c>
      <c r="G807" s="125">
        <v>0.03</v>
      </c>
      <c r="H807" s="126">
        <f>TRUNC((J807*$J$7),2)</f>
        <v>0.34</v>
      </c>
      <c r="J807" s="127">
        <v>0.44</v>
      </c>
    </row>
    <row r="808" spans="2:10" x14ac:dyDescent="0.2">
      <c r="B808" s="128" t="s">
        <v>2504</v>
      </c>
      <c r="C808" s="128"/>
      <c r="D808" s="128"/>
      <c r="E808" s="128"/>
      <c r="F808" s="128"/>
      <c r="G808" s="128"/>
      <c r="H808" s="129">
        <f>TRUNC((J808*$J$7),2)</f>
        <v>0.82</v>
      </c>
      <c r="J808" s="130">
        <v>1.06</v>
      </c>
    </row>
    <row r="809" spans="2:10" ht="21" x14ac:dyDescent="0.2">
      <c r="B809" s="120" t="s">
        <v>2503</v>
      </c>
      <c r="C809" s="120" t="s">
        <v>2502</v>
      </c>
      <c r="D809" s="120"/>
      <c r="E809" s="146" t="s">
        <v>2501</v>
      </c>
      <c r="F809" s="120" t="s">
        <v>2500</v>
      </c>
      <c r="G809" s="120" t="s">
        <v>2499</v>
      </c>
      <c r="H809" s="120" t="s">
        <v>2498</v>
      </c>
      <c r="J809" s="121" t="s">
        <v>2498</v>
      </c>
    </row>
    <row r="810" spans="2:10" ht="22.5" x14ac:dyDescent="0.2">
      <c r="B810" s="122" t="s">
        <v>3504</v>
      </c>
      <c r="C810" s="122" t="s">
        <v>3503</v>
      </c>
      <c r="D810" s="122"/>
      <c r="E810" s="147" t="s">
        <v>2471</v>
      </c>
      <c r="F810" s="126">
        <v>0.89</v>
      </c>
      <c r="G810" s="125">
        <v>1</v>
      </c>
      <c r="H810" s="126">
        <f>TRUNC((J810*$J$7),2)</f>
        <v>0.69</v>
      </c>
      <c r="J810" s="127">
        <v>0.89</v>
      </c>
    </row>
    <row r="811" spans="2:10" x14ac:dyDescent="0.2">
      <c r="B811" s="128" t="s">
        <v>2470</v>
      </c>
      <c r="C811" s="128"/>
      <c r="D811" s="128"/>
      <c r="E811" s="128"/>
      <c r="F811" s="128"/>
      <c r="G811" s="128"/>
      <c r="H811" s="129">
        <f>TRUNC((J811*$J$7),2)</f>
        <v>0.69</v>
      </c>
      <c r="J811" s="130">
        <v>0.89</v>
      </c>
    </row>
    <row r="812" spans="2:10" x14ac:dyDescent="0.2">
      <c r="B812" s="131" t="s">
        <v>2469</v>
      </c>
      <c r="C812" s="131"/>
      <c r="D812" s="131"/>
      <c r="E812" s="131"/>
      <c r="F812" s="131"/>
      <c r="G812" s="131"/>
      <c r="H812" s="132">
        <f>TRUNC((J812*$J$7),2)</f>
        <v>1.52</v>
      </c>
      <c r="J812" s="133">
        <v>1.95</v>
      </c>
    </row>
    <row r="813" spans="2:10" x14ac:dyDescent="0.2">
      <c r="B813" s="131" t="s">
        <v>2468</v>
      </c>
      <c r="C813" s="131"/>
      <c r="D813" s="131"/>
      <c r="E813" s="131"/>
      <c r="F813" s="131"/>
      <c r="G813" s="131"/>
      <c r="H813" s="132">
        <f>TRUNC((J813*$J$7),2)</f>
        <v>0</v>
      </c>
      <c r="J813" s="133">
        <v>0</v>
      </c>
    </row>
    <row r="814" spans="2:10" x14ac:dyDescent="0.2">
      <c r="B814" s="131" t="s">
        <v>2467</v>
      </c>
      <c r="C814" s="131"/>
      <c r="D814" s="131"/>
      <c r="E814" s="131"/>
      <c r="F814" s="131"/>
      <c r="G814" s="131"/>
      <c r="H814" s="132">
        <f>TRUNC((J814*$J$7),2)</f>
        <v>1.52</v>
      </c>
      <c r="J814" s="133">
        <v>1.95</v>
      </c>
    </row>
    <row r="815" spans="2:10" s="134" customFormat="1" ht="24.75" customHeight="1" x14ac:dyDescent="0.2">
      <c r="B815" s="118" t="s">
        <v>3502</v>
      </c>
      <c r="C815" s="118"/>
      <c r="D815" s="118"/>
      <c r="E815" s="118"/>
      <c r="F815" s="118"/>
      <c r="G815" s="118"/>
      <c r="H815" s="118" t="s">
        <v>2909</v>
      </c>
      <c r="J815" s="119" t="s">
        <v>2909</v>
      </c>
    </row>
    <row r="816" spans="2:10" x14ac:dyDescent="0.2">
      <c r="B816" s="120" t="s">
        <v>2503</v>
      </c>
      <c r="C816" s="120" t="s">
        <v>2514</v>
      </c>
      <c r="D816" s="120" t="s">
        <v>2513</v>
      </c>
      <c r="E816" s="120"/>
      <c r="F816" s="120" t="s">
        <v>2512</v>
      </c>
      <c r="G816" s="120" t="s">
        <v>2499</v>
      </c>
      <c r="H816" s="120" t="s">
        <v>2511</v>
      </c>
      <c r="J816" s="121" t="s">
        <v>2511</v>
      </c>
    </row>
    <row r="817" spans="2:10" x14ac:dyDescent="0.2">
      <c r="B817" s="122" t="s">
        <v>2567</v>
      </c>
      <c r="C817" s="122" t="s">
        <v>2566</v>
      </c>
      <c r="D817" s="123">
        <v>14.54</v>
      </c>
      <c r="E817" s="123"/>
      <c r="F817" s="124">
        <v>117.99</v>
      </c>
      <c r="G817" s="125">
        <v>0.04</v>
      </c>
      <c r="H817" s="126">
        <f>TRUNC((J817*$J$7),2)</f>
        <v>0.45</v>
      </c>
      <c r="J817" s="127">
        <v>0.57999999999999996</v>
      </c>
    </row>
    <row r="818" spans="2:10" x14ac:dyDescent="0.2">
      <c r="B818" s="122" t="s">
        <v>3141</v>
      </c>
      <c r="C818" s="122" t="s">
        <v>3140</v>
      </c>
      <c r="D818" s="123">
        <v>20.8</v>
      </c>
      <c r="E818" s="123"/>
      <c r="F818" s="124">
        <v>117.99</v>
      </c>
      <c r="G818" s="125">
        <v>0.04</v>
      </c>
      <c r="H818" s="126">
        <f>TRUNC((J818*$J$7),2)</f>
        <v>0.64</v>
      </c>
      <c r="J818" s="127">
        <v>0.83</v>
      </c>
    </row>
    <row r="819" spans="2:10" x14ac:dyDescent="0.2">
      <c r="B819" s="128" t="s">
        <v>2504</v>
      </c>
      <c r="C819" s="128"/>
      <c r="D819" s="128"/>
      <c r="E819" s="128"/>
      <c r="F819" s="128"/>
      <c r="G819" s="128"/>
      <c r="H819" s="129">
        <f>TRUNC((J819*$J$7),2)</f>
        <v>1.0900000000000001</v>
      </c>
      <c r="J819" s="130">
        <v>1.41</v>
      </c>
    </row>
    <row r="820" spans="2:10" ht="21" x14ac:dyDescent="0.2">
      <c r="B820" s="120" t="s">
        <v>2503</v>
      </c>
      <c r="C820" s="120" t="s">
        <v>2502</v>
      </c>
      <c r="D820" s="120"/>
      <c r="E820" s="146" t="s">
        <v>2501</v>
      </c>
      <c r="F820" s="120" t="s">
        <v>2500</v>
      </c>
      <c r="G820" s="120" t="s">
        <v>2499</v>
      </c>
      <c r="H820" s="120" t="s">
        <v>2498</v>
      </c>
      <c r="J820" s="121" t="s">
        <v>2498</v>
      </c>
    </row>
    <row r="821" spans="2:10" ht="22.5" x14ac:dyDescent="0.2">
      <c r="B821" s="122" t="s">
        <v>3501</v>
      </c>
      <c r="C821" s="122" t="s">
        <v>3500</v>
      </c>
      <c r="D821" s="122"/>
      <c r="E821" s="147" t="s">
        <v>2471</v>
      </c>
      <c r="F821" s="126">
        <v>1.1200000000000001</v>
      </c>
      <c r="G821" s="125">
        <v>1</v>
      </c>
      <c r="H821" s="126">
        <f>TRUNC((J821*$J$7),2)</f>
        <v>0.87</v>
      </c>
      <c r="J821" s="127">
        <v>1.1200000000000001</v>
      </c>
    </row>
    <row r="822" spans="2:10" x14ac:dyDescent="0.2">
      <c r="B822" s="128" t="s">
        <v>2470</v>
      </c>
      <c r="C822" s="128"/>
      <c r="D822" s="128"/>
      <c r="E822" s="128"/>
      <c r="F822" s="128"/>
      <c r="G822" s="128"/>
      <c r="H822" s="129">
        <f>TRUNC((J822*$J$7),2)</f>
        <v>0.87</v>
      </c>
      <c r="J822" s="130">
        <v>1.1200000000000001</v>
      </c>
    </row>
    <row r="823" spans="2:10" x14ac:dyDescent="0.2">
      <c r="B823" s="131" t="s">
        <v>2469</v>
      </c>
      <c r="C823" s="131"/>
      <c r="D823" s="131"/>
      <c r="E823" s="131"/>
      <c r="F823" s="131"/>
      <c r="G823" s="131"/>
      <c r="H823" s="132">
        <f>TRUNC((J823*$J$7),2)</f>
        <v>1.97</v>
      </c>
      <c r="J823" s="133">
        <v>2.5299999999999998</v>
      </c>
    </row>
    <row r="824" spans="2:10" x14ac:dyDescent="0.2">
      <c r="B824" s="131" t="s">
        <v>2468</v>
      </c>
      <c r="C824" s="131"/>
      <c r="D824" s="131"/>
      <c r="E824" s="131"/>
      <c r="F824" s="131"/>
      <c r="G824" s="131"/>
      <c r="H824" s="132">
        <f>TRUNC((J824*$J$7),2)</f>
        <v>0</v>
      </c>
      <c r="J824" s="133">
        <v>0</v>
      </c>
    </row>
    <row r="825" spans="2:10" x14ac:dyDescent="0.2">
      <c r="B825" s="131" t="s">
        <v>2467</v>
      </c>
      <c r="C825" s="131"/>
      <c r="D825" s="131"/>
      <c r="E825" s="131"/>
      <c r="F825" s="131"/>
      <c r="G825" s="131"/>
      <c r="H825" s="132">
        <f>TRUNC((J825*$J$7),2)</f>
        <v>1.97</v>
      </c>
      <c r="J825" s="133">
        <v>2.5299999999999998</v>
      </c>
    </row>
    <row r="826" spans="2:10" s="134" customFormat="1" ht="24.75" customHeight="1" x14ac:dyDescent="0.2">
      <c r="B826" s="118" t="s">
        <v>3499</v>
      </c>
      <c r="C826" s="118"/>
      <c r="D826" s="118"/>
      <c r="E826" s="118"/>
      <c r="F826" s="118"/>
      <c r="G826" s="118"/>
      <c r="H826" s="118" t="s">
        <v>2909</v>
      </c>
      <c r="J826" s="119" t="s">
        <v>2909</v>
      </c>
    </row>
    <row r="827" spans="2:10" x14ac:dyDescent="0.2">
      <c r="B827" s="120" t="s">
        <v>2503</v>
      </c>
      <c r="C827" s="120" t="s">
        <v>2514</v>
      </c>
      <c r="D827" s="120" t="s">
        <v>2513</v>
      </c>
      <c r="E827" s="120"/>
      <c r="F827" s="120" t="s">
        <v>2512</v>
      </c>
      <c r="G827" s="120" t="s">
        <v>2499</v>
      </c>
      <c r="H827" s="120" t="s">
        <v>2511</v>
      </c>
      <c r="J827" s="121" t="s">
        <v>2511</v>
      </c>
    </row>
    <row r="828" spans="2:10" x14ac:dyDescent="0.2">
      <c r="B828" s="122" t="s">
        <v>3141</v>
      </c>
      <c r="C828" s="122" t="s">
        <v>3140</v>
      </c>
      <c r="D828" s="123">
        <v>20.8</v>
      </c>
      <c r="E828" s="123"/>
      <c r="F828" s="124">
        <v>117.99</v>
      </c>
      <c r="G828" s="125">
        <v>0.06</v>
      </c>
      <c r="H828" s="126">
        <f>TRUNC((J828*$J$7),2)</f>
        <v>0.97</v>
      </c>
      <c r="J828" s="127">
        <v>1.25</v>
      </c>
    </row>
    <row r="829" spans="2:10" x14ac:dyDescent="0.2">
      <c r="B829" s="122" t="s">
        <v>2567</v>
      </c>
      <c r="C829" s="122" t="s">
        <v>2566</v>
      </c>
      <c r="D829" s="123">
        <v>14.54</v>
      </c>
      <c r="E829" s="123"/>
      <c r="F829" s="124">
        <v>117.99</v>
      </c>
      <c r="G829" s="125">
        <v>0.06</v>
      </c>
      <c r="H829" s="126">
        <f>TRUNC((J829*$J$7),2)</f>
        <v>0.67</v>
      </c>
      <c r="J829" s="127">
        <v>0.87</v>
      </c>
    </row>
    <row r="830" spans="2:10" x14ac:dyDescent="0.2">
      <c r="B830" s="128" t="s">
        <v>2504</v>
      </c>
      <c r="C830" s="128"/>
      <c r="D830" s="128"/>
      <c r="E830" s="128"/>
      <c r="F830" s="128"/>
      <c r="G830" s="128"/>
      <c r="H830" s="129">
        <f>TRUNC((J830*$J$7),2)</f>
        <v>1.65</v>
      </c>
      <c r="J830" s="130">
        <v>2.12</v>
      </c>
    </row>
    <row r="831" spans="2:10" ht="21" x14ac:dyDescent="0.2">
      <c r="B831" s="120" t="s">
        <v>2503</v>
      </c>
      <c r="C831" s="120" t="s">
        <v>2502</v>
      </c>
      <c r="D831" s="120"/>
      <c r="E831" s="146" t="s">
        <v>2501</v>
      </c>
      <c r="F831" s="120" t="s">
        <v>2500</v>
      </c>
      <c r="G831" s="120" t="s">
        <v>2499</v>
      </c>
      <c r="H831" s="120" t="s">
        <v>2498</v>
      </c>
      <c r="J831" s="121" t="s">
        <v>2498</v>
      </c>
    </row>
    <row r="832" spans="2:10" ht="22.5" x14ac:dyDescent="0.2">
      <c r="B832" s="122" t="s">
        <v>3498</v>
      </c>
      <c r="C832" s="122" t="s">
        <v>3497</v>
      </c>
      <c r="D832" s="122"/>
      <c r="E832" s="147" t="s">
        <v>2471</v>
      </c>
      <c r="F832" s="126">
        <v>1.79</v>
      </c>
      <c r="G832" s="125">
        <v>1</v>
      </c>
      <c r="H832" s="126">
        <f>TRUNC((J832*$J$7),2)</f>
        <v>1.39</v>
      </c>
      <c r="J832" s="127">
        <v>1.79</v>
      </c>
    </row>
    <row r="833" spans="2:10" x14ac:dyDescent="0.2">
      <c r="B833" s="128" t="s">
        <v>2470</v>
      </c>
      <c r="C833" s="128"/>
      <c r="D833" s="128"/>
      <c r="E833" s="128"/>
      <c r="F833" s="128"/>
      <c r="G833" s="128"/>
      <c r="H833" s="129">
        <f>TRUNC((J833*$J$7),2)</f>
        <v>1.39</v>
      </c>
      <c r="J833" s="130">
        <v>1.79</v>
      </c>
    </row>
    <row r="834" spans="2:10" x14ac:dyDescent="0.2">
      <c r="B834" s="131" t="s">
        <v>2469</v>
      </c>
      <c r="C834" s="131"/>
      <c r="D834" s="131"/>
      <c r="E834" s="131"/>
      <c r="F834" s="131"/>
      <c r="G834" s="131"/>
      <c r="H834" s="132">
        <f>TRUNC((J834*$J$7),2)</f>
        <v>3.04</v>
      </c>
      <c r="J834" s="133">
        <v>3.91</v>
      </c>
    </row>
    <row r="835" spans="2:10" x14ac:dyDescent="0.2">
      <c r="B835" s="131" t="s">
        <v>2468</v>
      </c>
      <c r="C835" s="131"/>
      <c r="D835" s="131"/>
      <c r="E835" s="131"/>
      <c r="F835" s="131"/>
      <c r="G835" s="131"/>
      <c r="H835" s="132">
        <f>TRUNC((J835*$J$7),2)</f>
        <v>0</v>
      </c>
      <c r="J835" s="133">
        <v>0</v>
      </c>
    </row>
    <row r="836" spans="2:10" x14ac:dyDescent="0.2">
      <c r="B836" s="131" t="s">
        <v>2467</v>
      </c>
      <c r="C836" s="131"/>
      <c r="D836" s="131"/>
      <c r="E836" s="131"/>
      <c r="F836" s="131"/>
      <c r="G836" s="131"/>
      <c r="H836" s="132">
        <f>TRUNC((J836*$J$7),2)</f>
        <v>3.04</v>
      </c>
      <c r="J836" s="133">
        <v>3.91</v>
      </c>
    </row>
    <row r="837" spans="2:10" s="134" customFormat="1" ht="24.75" customHeight="1" x14ac:dyDescent="0.2">
      <c r="B837" s="118" t="s">
        <v>3496</v>
      </c>
      <c r="C837" s="118"/>
      <c r="D837" s="118"/>
      <c r="E837" s="118"/>
      <c r="F837" s="118"/>
      <c r="G837" s="118"/>
      <c r="H837" s="118" t="s">
        <v>2909</v>
      </c>
      <c r="J837" s="119" t="s">
        <v>2909</v>
      </c>
    </row>
    <row r="838" spans="2:10" x14ac:dyDescent="0.2">
      <c r="B838" s="120" t="s">
        <v>2503</v>
      </c>
      <c r="C838" s="120" t="s">
        <v>2514</v>
      </c>
      <c r="D838" s="120" t="s">
        <v>2513</v>
      </c>
      <c r="E838" s="120"/>
      <c r="F838" s="120" t="s">
        <v>2512</v>
      </c>
      <c r="G838" s="120" t="s">
        <v>2499</v>
      </c>
      <c r="H838" s="120" t="s">
        <v>2511</v>
      </c>
      <c r="J838" s="121" t="s">
        <v>2511</v>
      </c>
    </row>
    <row r="839" spans="2:10" x14ac:dyDescent="0.2">
      <c r="B839" s="122" t="s">
        <v>2567</v>
      </c>
      <c r="C839" s="122" t="s">
        <v>2566</v>
      </c>
      <c r="D839" s="123">
        <v>14.54</v>
      </c>
      <c r="E839" s="123"/>
      <c r="F839" s="124">
        <v>117.99</v>
      </c>
      <c r="G839" s="125">
        <v>0.12</v>
      </c>
      <c r="H839" s="126">
        <f>TRUNC((J839*$J$7),2)</f>
        <v>1.35</v>
      </c>
      <c r="J839" s="127">
        <v>1.74</v>
      </c>
    </row>
    <row r="840" spans="2:10" x14ac:dyDescent="0.2">
      <c r="B840" s="122" t="s">
        <v>3141</v>
      </c>
      <c r="C840" s="122" t="s">
        <v>3140</v>
      </c>
      <c r="D840" s="123">
        <v>20.8</v>
      </c>
      <c r="E840" s="123"/>
      <c r="F840" s="124">
        <v>117.99</v>
      </c>
      <c r="G840" s="125">
        <v>0.12</v>
      </c>
      <c r="H840" s="126">
        <f>TRUNC((J840*$J$7),2)</f>
        <v>1.95</v>
      </c>
      <c r="J840" s="127">
        <v>2.5</v>
      </c>
    </row>
    <row r="841" spans="2:10" x14ac:dyDescent="0.2">
      <c r="B841" s="128" t="s">
        <v>2504</v>
      </c>
      <c r="C841" s="128"/>
      <c r="D841" s="128"/>
      <c r="E841" s="128"/>
      <c r="F841" s="128"/>
      <c r="G841" s="128"/>
      <c r="H841" s="129">
        <f>TRUNC((J841*$J$7),2)</f>
        <v>3.3</v>
      </c>
      <c r="J841" s="130">
        <v>4.24</v>
      </c>
    </row>
    <row r="842" spans="2:10" ht="21" x14ac:dyDescent="0.2">
      <c r="B842" s="120" t="s">
        <v>2503</v>
      </c>
      <c r="C842" s="120" t="s">
        <v>2502</v>
      </c>
      <c r="D842" s="120"/>
      <c r="E842" s="146" t="s">
        <v>2501</v>
      </c>
      <c r="F842" s="120" t="s">
        <v>2500</v>
      </c>
      <c r="G842" s="120" t="s">
        <v>2499</v>
      </c>
      <c r="H842" s="120" t="s">
        <v>2498</v>
      </c>
      <c r="J842" s="121" t="s">
        <v>2498</v>
      </c>
    </row>
    <row r="843" spans="2:10" ht="22.5" x14ac:dyDescent="0.2">
      <c r="B843" s="122" t="s">
        <v>3495</v>
      </c>
      <c r="C843" s="122" t="s">
        <v>3494</v>
      </c>
      <c r="D843" s="122"/>
      <c r="E843" s="147" t="s">
        <v>2471</v>
      </c>
      <c r="F843" s="126">
        <v>2.1</v>
      </c>
      <c r="G843" s="125">
        <v>1</v>
      </c>
      <c r="H843" s="126">
        <f>TRUNC((J843*$J$7),2)</f>
        <v>1.63</v>
      </c>
      <c r="J843" s="127">
        <v>2.1</v>
      </c>
    </row>
    <row r="844" spans="2:10" x14ac:dyDescent="0.2">
      <c r="B844" s="128" t="s">
        <v>2470</v>
      </c>
      <c r="C844" s="128"/>
      <c r="D844" s="128"/>
      <c r="E844" s="128"/>
      <c r="F844" s="128"/>
      <c r="G844" s="128"/>
      <c r="H844" s="129">
        <f>TRUNC((J844*$J$7),2)</f>
        <v>1.63</v>
      </c>
      <c r="J844" s="130">
        <v>2.1</v>
      </c>
    </row>
    <row r="845" spans="2:10" x14ac:dyDescent="0.2">
      <c r="B845" s="131" t="s">
        <v>2469</v>
      </c>
      <c r="C845" s="131"/>
      <c r="D845" s="131"/>
      <c r="E845" s="131"/>
      <c r="F845" s="131"/>
      <c r="G845" s="131"/>
      <c r="H845" s="132">
        <f>TRUNC((J845*$J$7),2)</f>
        <v>4.9400000000000004</v>
      </c>
      <c r="J845" s="133">
        <v>6.34</v>
      </c>
    </row>
    <row r="846" spans="2:10" x14ac:dyDescent="0.2">
      <c r="B846" s="131" t="s">
        <v>2468</v>
      </c>
      <c r="C846" s="131"/>
      <c r="D846" s="131"/>
      <c r="E846" s="131"/>
      <c r="F846" s="131"/>
      <c r="G846" s="131"/>
      <c r="H846" s="132">
        <f>TRUNC((J846*$J$7),2)</f>
        <v>0</v>
      </c>
      <c r="J846" s="133">
        <v>0</v>
      </c>
    </row>
    <row r="847" spans="2:10" x14ac:dyDescent="0.2">
      <c r="B847" s="131" t="s">
        <v>2467</v>
      </c>
      <c r="C847" s="131"/>
      <c r="D847" s="131"/>
      <c r="E847" s="131"/>
      <c r="F847" s="131"/>
      <c r="G847" s="131"/>
      <c r="H847" s="132">
        <f>TRUNC((J847*$J$7),2)</f>
        <v>4.9400000000000004</v>
      </c>
      <c r="J847" s="133">
        <v>6.34</v>
      </c>
    </row>
    <row r="848" spans="2:10" s="134" customFormat="1" ht="24.75" customHeight="1" x14ac:dyDescent="0.2">
      <c r="B848" s="118" t="s">
        <v>3493</v>
      </c>
      <c r="C848" s="118"/>
      <c r="D848" s="118"/>
      <c r="E848" s="118"/>
      <c r="F848" s="118"/>
      <c r="G848" s="118"/>
      <c r="H848" s="118" t="s">
        <v>2909</v>
      </c>
      <c r="J848" s="119" t="s">
        <v>2909</v>
      </c>
    </row>
    <row r="849" spans="2:10" x14ac:dyDescent="0.2">
      <c r="B849" s="120" t="s">
        <v>2503</v>
      </c>
      <c r="C849" s="120" t="s">
        <v>2514</v>
      </c>
      <c r="D849" s="120" t="s">
        <v>2513</v>
      </c>
      <c r="E849" s="120"/>
      <c r="F849" s="120" t="s">
        <v>2512</v>
      </c>
      <c r="G849" s="120" t="s">
        <v>2499</v>
      </c>
      <c r="H849" s="120" t="s">
        <v>2511</v>
      </c>
      <c r="J849" s="121" t="s">
        <v>2511</v>
      </c>
    </row>
    <row r="850" spans="2:10" x14ac:dyDescent="0.2">
      <c r="B850" s="122" t="s">
        <v>3141</v>
      </c>
      <c r="C850" s="122" t="s">
        <v>3140</v>
      </c>
      <c r="D850" s="123">
        <v>20.8</v>
      </c>
      <c r="E850" s="123"/>
      <c r="F850" s="124">
        <v>117.99</v>
      </c>
      <c r="G850" s="125">
        <v>0.18</v>
      </c>
      <c r="H850" s="126">
        <f>TRUNC((J850*$J$7),2)</f>
        <v>2.91</v>
      </c>
      <c r="J850" s="127">
        <v>3.74</v>
      </c>
    </row>
    <row r="851" spans="2:10" x14ac:dyDescent="0.2">
      <c r="B851" s="122" t="s">
        <v>2567</v>
      </c>
      <c r="C851" s="122" t="s">
        <v>2566</v>
      </c>
      <c r="D851" s="123">
        <v>14.54</v>
      </c>
      <c r="E851" s="123"/>
      <c r="F851" s="124">
        <v>117.99</v>
      </c>
      <c r="G851" s="125">
        <v>0.18</v>
      </c>
      <c r="H851" s="126">
        <f>TRUNC((J851*$J$7),2)</f>
        <v>2.04</v>
      </c>
      <c r="J851" s="127">
        <v>2.62</v>
      </c>
    </row>
    <row r="852" spans="2:10" x14ac:dyDescent="0.2">
      <c r="B852" s="128" t="s">
        <v>2504</v>
      </c>
      <c r="C852" s="128"/>
      <c r="D852" s="128"/>
      <c r="E852" s="128"/>
      <c r="F852" s="128"/>
      <c r="G852" s="128"/>
      <c r="H852" s="129">
        <f>TRUNC((J852*$J$7),2)</f>
        <v>4.96</v>
      </c>
      <c r="J852" s="130">
        <v>6.36</v>
      </c>
    </row>
    <row r="853" spans="2:10" ht="21" x14ac:dyDescent="0.2">
      <c r="B853" s="120" t="s">
        <v>2503</v>
      </c>
      <c r="C853" s="120" t="s">
        <v>2502</v>
      </c>
      <c r="D853" s="120"/>
      <c r="E853" s="146" t="s">
        <v>2501</v>
      </c>
      <c r="F853" s="120" t="s">
        <v>2500</v>
      </c>
      <c r="G853" s="120" t="s">
        <v>2499</v>
      </c>
      <c r="H853" s="120" t="s">
        <v>2498</v>
      </c>
      <c r="J853" s="121" t="s">
        <v>2498</v>
      </c>
    </row>
    <row r="854" spans="2:10" ht="22.5" x14ac:dyDescent="0.2">
      <c r="B854" s="122" t="s">
        <v>3492</v>
      </c>
      <c r="C854" s="122" t="s">
        <v>3491</v>
      </c>
      <c r="D854" s="122"/>
      <c r="E854" s="147" t="s">
        <v>2471</v>
      </c>
      <c r="F854" s="126">
        <v>2.63</v>
      </c>
      <c r="G854" s="125">
        <v>1</v>
      </c>
      <c r="H854" s="126">
        <f>TRUNC((J854*$J$7),2)</f>
        <v>2.0499999999999998</v>
      </c>
      <c r="J854" s="127">
        <v>2.63</v>
      </c>
    </row>
    <row r="855" spans="2:10" x14ac:dyDescent="0.2">
      <c r="B855" s="128" t="s">
        <v>2470</v>
      </c>
      <c r="C855" s="128"/>
      <c r="D855" s="128"/>
      <c r="E855" s="128"/>
      <c r="F855" s="128"/>
      <c r="G855" s="128"/>
      <c r="H855" s="129">
        <f>TRUNC((J855*$J$7),2)</f>
        <v>2.0499999999999998</v>
      </c>
      <c r="J855" s="130">
        <v>2.63</v>
      </c>
    </row>
    <row r="856" spans="2:10" x14ac:dyDescent="0.2">
      <c r="B856" s="131" t="s">
        <v>2469</v>
      </c>
      <c r="C856" s="131"/>
      <c r="D856" s="131"/>
      <c r="E856" s="131"/>
      <c r="F856" s="131"/>
      <c r="G856" s="131"/>
      <c r="H856" s="132">
        <f>TRUNC((J856*$J$7),2)</f>
        <v>7.01</v>
      </c>
      <c r="J856" s="133">
        <v>8.99</v>
      </c>
    </row>
    <row r="857" spans="2:10" x14ac:dyDescent="0.2">
      <c r="B857" s="131" t="s">
        <v>2468</v>
      </c>
      <c r="C857" s="131"/>
      <c r="D857" s="131"/>
      <c r="E857" s="131"/>
      <c r="F857" s="131"/>
      <c r="G857" s="131"/>
      <c r="H857" s="132">
        <f>TRUNC((J857*$J$7),2)</f>
        <v>0</v>
      </c>
      <c r="J857" s="133">
        <v>0</v>
      </c>
    </row>
    <row r="858" spans="2:10" x14ac:dyDescent="0.2">
      <c r="B858" s="131" t="s">
        <v>2467</v>
      </c>
      <c r="C858" s="131"/>
      <c r="D858" s="131"/>
      <c r="E858" s="131"/>
      <c r="F858" s="131"/>
      <c r="G858" s="131"/>
      <c r="H858" s="132">
        <f>TRUNC((J858*$J$7),2)</f>
        <v>7.01</v>
      </c>
      <c r="J858" s="133">
        <v>8.99</v>
      </c>
    </row>
    <row r="859" spans="2:10" s="134" customFormat="1" ht="24.75" customHeight="1" x14ac:dyDescent="0.2">
      <c r="B859" s="118" t="s">
        <v>3490</v>
      </c>
      <c r="C859" s="118"/>
      <c r="D859" s="118"/>
      <c r="E859" s="118"/>
      <c r="F859" s="118"/>
      <c r="G859" s="118"/>
      <c r="H859" s="118" t="s">
        <v>2909</v>
      </c>
      <c r="J859" s="119" t="s">
        <v>2909</v>
      </c>
    </row>
    <row r="860" spans="2:10" x14ac:dyDescent="0.2">
      <c r="B860" s="120" t="s">
        <v>2503</v>
      </c>
      <c r="C860" s="120" t="s">
        <v>2514</v>
      </c>
      <c r="D860" s="120" t="s">
        <v>2513</v>
      </c>
      <c r="E860" s="120"/>
      <c r="F860" s="120" t="s">
        <v>2512</v>
      </c>
      <c r="G860" s="120" t="s">
        <v>2499</v>
      </c>
      <c r="H860" s="120" t="s">
        <v>2511</v>
      </c>
      <c r="J860" s="121" t="s">
        <v>2511</v>
      </c>
    </row>
    <row r="861" spans="2:10" x14ac:dyDescent="0.2">
      <c r="B861" s="122" t="s">
        <v>2567</v>
      </c>
      <c r="C861" s="122" t="s">
        <v>2566</v>
      </c>
      <c r="D861" s="123">
        <v>14.54</v>
      </c>
      <c r="E861" s="123"/>
      <c r="F861" s="124">
        <v>117.99</v>
      </c>
      <c r="G861" s="125">
        <v>0.01</v>
      </c>
      <c r="H861" s="126">
        <f>TRUNC((J861*$J$7),2)</f>
        <v>0.11</v>
      </c>
      <c r="J861" s="127">
        <v>0.15</v>
      </c>
    </row>
    <row r="862" spans="2:10" x14ac:dyDescent="0.2">
      <c r="B862" s="122" t="s">
        <v>3141</v>
      </c>
      <c r="C862" s="122" t="s">
        <v>3140</v>
      </c>
      <c r="D862" s="123">
        <v>20.8</v>
      </c>
      <c r="E862" s="123"/>
      <c r="F862" s="124">
        <v>117.99</v>
      </c>
      <c r="G862" s="125">
        <v>0.01</v>
      </c>
      <c r="H862" s="126">
        <f>TRUNC((J862*$J$7),2)</f>
        <v>0.16</v>
      </c>
      <c r="J862" s="127">
        <v>0.21</v>
      </c>
    </row>
    <row r="863" spans="2:10" x14ac:dyDescent="0.2">
      <c r="B863" s="128" t="s">
        <v>2504</v>
      </c>
      <c r="C863" s="128"/>
      <c r="D863" s="128"/>
      <c r="E863" s="128"/>
      <c r="F863" s="128"/>
      <c r="G863" s="128"/>
      <c r="H863" s="129">
        <f>TRUNC((J863*$J$7),2)</f>
        <v>0.28000000000000003</v>
      </c>
      <c r="J863" s="130">
        <v>0.36</v>
      </c>
    </row>
    <row r="864" spans="2:10" ht="21" x14ac:dyDescent="0.2">
      <c r="B864" s="120" t="s">
        <v>2503</v>
      </c>
      <c r="C864" s="120" t="s">
        <v>2502</v>
      </c>
      <c r="D864" s="120"/>
      <c r="E864" s="146" t="s">
        <v>2501</v>
      </c>
      <c r="F864" s="120" t="s">
        <v>2500</v>
      </c>
      <c r="G864" s="120" t="s">
        <v>2499</v>
      </c>
      <c r="H864" s="120" t="s">
        <v>2498</v>
      </c>
      <c r="J864" s="121" t="s">
        <v>2498</v>
      </c>
    </row>
    <row r="865" spans="2:10" ht="22.5" x14ac:dyDescent="0.2">
      <c r="B865" s="122" t="s">
        <v>3489</v>
      </c>
      <c r="C865" s="122" t="s">
        <v>3488</v>
      </c>
      <c r="D865" s="122"/>
      <c r="E865" s="147" t="s">
        <v>2471</v>
      </c>
      <c r="F865" s="126">
        <v>1.57</v>
      </c>
      <c r="G865" s="125">
        <v>1</v>
      </c>
      <c r="H865" s="126">
        <f>TRUNC((J865*$J$7),2)</f>
        <v>1.22</v>
      </c>
      <c r="J865" s="127">
        <v>1.57</v>
      </c>
    </row>
    <row r="866" spans="2:10" x14ac:dyDescent="0.2">
      <c r="B866" s="128" t="s">
        <v>2470</v>
      </c>
      <c r="C866" s="128"/>
      <c r="D866" s="128"/>
      <c r="E866" s="128"/>
      <c r="F866" s="128"/>
      <c r="G866" s="128"/>
      <c r="H866" s="129">
        <f>TRUNC((J866*$J$7),2)</f>
        <v>1.22</v>
      </c>
      <c r="J866" s="130">
        <v>1.57</v>
      </c>
    </row>
    <row r="867" spans="2:10" x14ac:dyDescent="0.2">
      <c r="B867" s="131" t="s">
        <v>2469</v>
      </c>
      <c r="C867" s="131"/>
      <c r="D867" s="131"/>
      <c r="E867" s="131"/>
      <c r="F867" s="131"/>
      <c r="G867" s="131"/>
      <c r="H867" s="132">
        <f>TRUNC((J867*$J$7),2)</f>
        <v>1.5</v>
      </c>
      <c r="J867" s="133">
        <v>1.93</v>
      </c>
    </row>
    <row r="868" spans="2:10" x14ac:dyDescent="0.2">
      <c r="B868" s="131" t="s">
        <v>2468</v>
      </c>
      <c r="C868" s="131"/>
      <c r="D868" s="131"/>
      <c r="E868" s="131"/>
      <c r="F868" s="131"/>
      <c r="G868" s="131"/>
      <c r="H868" s="132">
        <f>TRUNC((J868*$J$7),2)</f>
        <v>0</v>
      </c>
      <c r="J868" s="133">
        <v>0</v>
      </c>
    </row>
    <row r="869" spans="2:10" x14ac:dyDescent="0.2">
      <c r="B869" s="131" t="s">
        <v>2467</v>
      </c>
      <c r="C869" s="131"/>
      <c r="D869" s="131"/>
      <c r="E869" s="131"/>
      <c r="F869" s="131"/>
      <c r="G869" s="131"/>
      <c r="H869" s="132">
        <f>TRUNC((J869*$J$7),2)</f>
        <v>1.5</v>
      </c>
      <c r="J869" s="133">
        <v>1.93</v>
      </c>
    </row>
    <row r="870" spans="2:10" s="134" customFormat="1" ht="24.75" customHeight="1" x14ac:dyDescent="0.2">
      <c r="B870" s="118" t="s">
        <v>3487</v>
      </c>
      <c r="C870" s="118"/>
      <c r="D870" s="118"/>
      <c r="E870" s="118"/>
      <c r="F870" s="118"/>
      <c r="G870" s="118"/>
      <c r="H870" s="118" t="s">
        <v>2909</v>
      </c>
      <c r="J870" s="119" t="s">
        <v>2909</v>
      </c>
    </row>
    <row r="871" spans="2:10" x14ac:dyDescent="0.2">
      <c r="B871" s="120" t="s">
        <v>2503</v>
      </c>
      <c r="C871" s="120" t="s">
        <v>2514</v>
      </c>
      <c r="D871" s="120" t="s">
        <v>2513</v>
      </c>
      <c r="E871" s="120"/>
      <c r="F871" s="120" t="s">
        <v>2512</v>
      </c>
      <c r="G871" s="120" t="s">
        <v>2499</v>
      </c>
      <c r="H871" s="120" t="s">
        <v>2511</v>
      </c>
      <c r="J871" s="121" t="s">
        <v>2511</v>
      </c>
    </row>
    <row r="872" spans="2:10" x14ac:dyDescent="0.2">
      <c r="B872" s="122" t="s">
        <v>3141</v>
      </c>
      <c r="C872" s="122" t="s">
        <v>3140</v>
      </c>
      <c r="D872" s="123">
        <v>20.8</v>
      </c>
      <c r="E872" s="123"/>
      <c r="F872" s="124">
        <v>117.99</v>
      </c>
      <c r="G872" s="125">
        <v>0.01</v>
      </c>
      <c r="H872" s="126">
        <f>TRUNC((J872*$J$7),2)</f>
        <v>0.16</v>
      </c>
      <c r="J872" s="127">
        <v>0.21</v>
      </c>
    </row>
    <row r="873" spans="2:10" x14ac:dyDescent="0.2">
      <c r="B873" s="122" t="s">
        <v>2567</v>
      </c>
      <c r="C873" s="122" t="s">
        <v>2566</v>
      </c>
      <c r="D873" s="123">
        <v>14.54</v>
      </c>
      <c r="E873" s="123"/>
      <c r="F873" s="124">
        <v>117.99</v>
      </c>
      <c r="G873" s="125">
        <v>0.01</v>
      </c>
      <c r="H873" s="126">
        <f>TRUNC((J873*$J$7),2)</f>
        <v>0.11</v>
      </c>
      <c r="J873" s="127">
        <v>0.15</v>
      </c>
    </row>
    <row r="874" spans="2:10" x14ac:dyDescent="0.2">
      <c r="B874" s="128" t="s">
        <v>2504</v>
      </c>
      <c r="C874" s="128"/>
      <c r="D874" s="128"/>
      <c r="E874" s="128"/>
      <c r="F874" s="128"/>
      <c r="G874" s="128"/>
      <c r="H874" s="129">
        <f>TRUNC((J874*$J$7),2)</f>
        <v>0.28000000000000003</v>
      </c>
      <c r="J874" s="130">
        <v>0.36</v>
      </c>
    </row>
    <row r="875" spans="2:10" ht="21" x14ac:dyDescent="0.2">
      <c r="B875" s="120" t="s">
        <v>2503</v>
      </c>
      <c r="C875" s="120" t="s">
        <v>2502</v>
      </c>
      <c r="D875" s="120"/>
      <c r="E875" s="146" t="s">
        <v>2501</v>
      </c>
      <c r="F875" s="120" t="s">
        <v>2500</v>
      </c>
      <c r="G875" s="120" t="s">
        <v>2499</v>
      </c>
      <c r="H875" s="120" t="s">
        <v>2498</v>
      </c>
      <c r="J875" s="121" t="s">
        <v>2498</v>
      </c>
    </row>
    <row r="876" spans="2:10" ht="22.5" x14ac:dyDescent="0.2">
      <c r="B876" s="122" t="s">
        <v>3486</v>
      </c>
      <c r="C876" s="122" t="s">
        <v>3485</v>
      </c>
      <c r="D876" s="122"/>
      <c r="E876" s="147" t="s">
        <v>2471</v>
      </c>
      <c r="F876" s="126">
        <v>1.7</v>
      </c>
      <c r="G876" s="125">
        <v>1</v>
      </c>
      <c r="H876" s="126">
        <f>TRUNC((J876*$J$7),2)</f>
        <v>1.32</v>
      </c>
      <c r="J876" s="127">
        <v>1.7</v>
      </c>
    </row>
    <row r="877" spans="2:10" x14ac:dyDescent="0.2">
      <c r="B877" s="128" t="s">
        <v>2470</v>
      </c>
      <c r="C877" s="128"/>
      <c r="D877" s="128"/>
      <c r="E877" s="128"/>
      <c r="F877" s="128"/>
      <c r="G877" s="128"/>
      <c r="H877" s="129">
        <f>TRUNC((J877*$J$7),2)</f>
        <v>1.32</v>
      </c>
      <c r="J877" s="130">
        <v>1.7</v>
      </c>
    </row>
    <row r="878" spans="2:10" x14ac:dyDescent="0.2">
      <c r="B878" s="131" t="s">
        <v>2469</v>
      </c>
      <c r="C878" s="131"/>
      <c r="D878" s="131"/>
      <c r="E878" s="131"/>
      <c r="F878" s="131"/>
      <c r="G878" s="131"/>
      <c r="H878" s="132">
        <f>TRUNC((J878*$J$7),2)</f>
        <v>1.6</v>
      </c>
      <c r="J878" s="133">
        <v>2.06</v>
      </c>
    </row>
    <row r="879" spans="2:10" x14ac:dyDescent="0.2">
      <c r="B879" s="131" t="s">
        <v>2468</v>
      </c>
      <c r="C879" s="131"/>
      <c r="D879" s="131"/>
      <c r="E879" s="131"/>
      <c r="F879" s="131"/>
      <c r="G879" s="131"/>
      <c r="H879" s="132">
        <f>TRUNC((J879*$J$7),2)</f>
        <v>0</v>
      </c>
      <c r="J879" s="133">
        <v>0</v>
      </c>
    </row>
    <row r="880" spans="2:10" x14ac:dyDescent="0.2">
      <c r="B880" s="131" t="s">
        <v>2467</v>
      </c>
      <c r="C880" s="131"/>
      <c r="D880" s="131"/>
      <c r="E880" s="131"/>
      <c r="F880" s="131"/>
      <c r="G880" s="131"/>
      <c r="H880" s="132">
        <f>TRUNC((J880*$J$7),2)</f>
        <v>1.6</v>
      </c>
      <c r="J880" s="133">
        <v>2.06</v>
      </c>
    </row>
    <row r="881" spans="2:10" s="134" customFormat="1" ht="24.75" customHeight="1" x14ac:dyDescent="0.2">
      <c r="B881" s="118" t="s">
        <v>3484</v>
      </c>
      <c r="C881" s="118"/>
      <c r="D881" s="118"/>
      <c r="E881" s="118"/>
      <c r="F881" s="118"/>
      <c r="G881" s="118"/>
      <c r="H881" s="118" t="s">
        <v>2909</v>
      </c>
      <c r="J881" s="119" t="s">
        <v>2909</v>
      </c>
    </row>
    <row r="882" spans="2:10" x14ac:dyDescent="0.2">
      <c r="B882" s="120" t="s">
        <v>2503</v>
      </c>
      <c r="C882" s="120" t="s">
        <v>2514</v>
      </c>
      <c r="D882" s="120" t="s">
        <v>2513</v>
      </c>
      <c r="E882" s="120"/>
      <c r="F882" s="120" t="s">
        <v>2512</v>
      </c>
      <c r="G882" s="120" t="s">
        <v>2499</v>
      </c>
      <c r="H882" s="120" t="s">
        <v>2511</v>
      </c>
      <c r="J882" s="121" t="s">
        <v>2511</v>
      </c>
    </row>
    <row r="883" spans="2:10" x14ac:dyDescent="0.2">
      <c r="B883" s="122" t="s">
        <v>2567</v>
      </c>
      <c r="C883" s="122" t="s">
        <v>2566</v>
      </c>
      <c r="D883" s="123">
        <v>14.54</v>
      </c>
      <c r="E883" s="123"/>
      <c r="F883" s="124">
        <v>117.99</v>
      </c>
      <c r="G883" s="125">
        <v>1.6E-2</v>
      </c>
      <c r="H883" s="126">
        <f>TRUNC((J883*$J$7),2)</f>
        <v>0.17</v>
      </c>
      <c r="J883" s="127">
        <v>0.23</v>
      </c>
    </row>
    <row r="884" spans="2:10" x14ac:dyDescent="0.2">
      <c r="B884" s="122" t="s">
        <v>3141</v>
      </c>
      <c r="C884" s="122" t="s">
        <v>3140</v>
      </c>
      <c r="D884" s="123">
        <v>20.8</v>
      </c>
      <c r="E884" s="123"/>
      <c r="F884" s="124">
        <v>117.99</v>
      </c>
      <c r="G884" s="125">
        <v>1.6E-2</v>
      </c>
      <c r="H884" s="126">
        <f>TRUNC((J884*$J$7),2)</f>
        <v>0.25</v>
      </c>
      <c r="J884" s="127">
        <v>0.33</v>
      </c>
    </row>
    <row r="885" spans="2:10" x14ac:dyDescent="0.2">
      <c r="B885" s="128" t="s">
        <v>2504</v>
      </c>
      <c r="C885" s="128"/>
      <c r="D885" s="128"/>
      <c r="E885" s="128"/>
      <c r="F885" s="128"/>
      <c r="G885" s="128"/>
      <c r="H885" s="129">
        <f>TRUNC((J885*$J$7),2)</f>
        <v>0.43</v>
      </c>
      <c r="J885" s="130">
        <v>0.56000000000000005</v>
      </c>
    </row>
    <row r="886" spans="2:10" ht="21" x14ac:dyDescent="0.2">
      <c r="B886" s="120" t="s">
        <v>2503</v>
      </c>
      <c r="C886" s="120" t="s">
        <v>2502</v>
      </c>
      <c r="D886" s="120"/>
      <c r="E886" s="146" t="s">
        <v>2501</v>
      </c>
      <c r="F886" s="120" t="s">
        <v>2500</v>
      </c>
      <c r="G886" s="120" t="s">
        <v>2499</v>
      </c>
      <c r="H886" s="120" t="s">
        <v>2498</v>
      </c>
      <c r="J886" s="121" t="s">
        <v>2498</v>
      </c>
    </row>
    <row r="887" spans="2:10" x14ac:dyDescent="0.2">
      <c r="B887" s="122" t="s">
        <v>3483</v>
      </c>
      <c r="C887" s="122" t="s">
        <v>210</v>
      </c>
      <c r="D887" s="122"/>
      <c r="E887" s="147" t="s">
        <v>2471</v>
      </c>
      <c r="F887" s="126">
        <v>0.17</v>
      </c>
      <c r="G887" s="125">
        <v>1</v>
      </c>
      <c r="H887" s="126">
        <f>TRUNC((J887*$J$7),2)</f>
        <v>0.13</v>
      </c>
      <c r="J887" s="127">
        <v>0.17</v>
      </c>
    </row>
    <row r="888" spans="2:10" x14ac:dyDescent="0.2">
      <c r="B888" s="128" t="s">
        <v>2470</v>
      </c>
      <c r="C888" s="128"/>
      <c r="D888" s="128"/>
      <c r="E888" s="128"/>
      <c r="F888" s="128"/>
      <c r="G888" s="128"/>
      <c r="H888" s="129">
        <f>TRUNC((J888*$J$7),2)</f>
        <v>0.13</v>
      </c>
      <c r="J888" s="130">
        <v>0.17</v>
      </c>
    </row>
    <row r="889" spans="2:10" x14ac:dyDescent="0.2">
      <c r="B889" s="131" t="s">
        <v>2469</v>
      </c>
      <c r="C889" s="131"/>
      <c r="D889" s="131"/>
      <c r="E889" s="131"/>
      <c r="F889" s="131"/>
      <c r="G889" s="131"/>
      <c r="H889" s="132">
        <f>TRUNC((J889*$J$7),2)</f>
        <v>0.56000000000000005</v>
      </c>
      <c r="J889" s="133">
        <v>0.73</v>
      </c>
    </row>
    <row r="890" spans="2:10" x14ac:dyDescent="0.2">
      <c r="B890" s="131" t="s">
        <v>2468</v>
      </c>
      <c r="C890" s="131"/>
      <c r="D890" s="131"/>
      <c r="E890" s="131"/>
      <c r="F890" s="131"/>
      <c r="G890" s="131"/>
      <c r="H890" s="132">
        <f>TRUNC((J890*$J$7),2)</f>
        <v>0</v>
      </c>
      <c r="J890" s="133">
        <v>0</v>
      </c>
    </row>
    <row r="891" spans="2:10" x14ac:dyDescent="0.2">
      <c r="B891" s="131" t="s">
        <v>2467</v>
      </c>
      <c r="C891" s="131"/>
      <c r="D891" s="131"/>
      <c r="E891" s="131"/>
      <c r="F891" s="131"/>
      <c r="G891" s="131"/>
      <c r="H891" s="132">
        <f>TRUNC((J891*$J$7),2)</f>
        <v>0.56000000000000005</v>
      </c>
      <c r="J891" s="133">
        <v>0.73</v>
      </c>
    </row>
    <row r="892" spans="2:10" s="134" customFormat="1" ht="24.75" customHeight="1" x14ac:dyDescent="0.2">
      <c r="B892" s="118" t="s">
        <v>3482</v>
      </c>
      <c r="C892" s="118"/>
      <c r="D892" s="118"/>
      <c r="E892" s="118"/>
      <c r="F892" s="118"/>
      <c r="G892" s="118"/>
      <c r="H892" s="118" t="s">
        <v>2909</v>
      </c>
      <c r="J892" s="119" t="s">
        <v>2909</v>
      </c>
    </row>
    <row r="893" spans="2:10" x14ac:dyDescent="0.2">
      <c r="B893" s="120" t="s">
        <v>2503</v>
      </c>
      <c r="C893" s="120" t="s">
        <v>2514</v>
      </c>
      <c r="D893" s="120" t="s">
        <v>2513</v>
      </c>
      <c r="E893" s="120"/>
      <c r="F893" s="120" t="s">
        <v>2512</v>
      </c>
      <c r="G893" s="120" t="s">
        <v>2499</v>
      </c>
      <c r="H893" s="120" t="s">
        <v>2511</v>
      </c>
      <c r="J893" s="121" t="s">
        <v>2511</v>
      </c>
    </row>
    <row r="894" spans="2:10" x14ac:dyDescent="0.2">
      <c r="B894" s="122" t="s">
        <v>3141</v>
      </c>
      <c r="C894" s="122" t="s">
        <v>3140</v>
      </c>
      <c r="D894" s="123">
        <v>20.8</v>
      </c>
      <c r="E894" s="123"/>
      <c r="F894" s="124">
        <v>117.99</v>
      </c>
      <c r="G894" s="125">
        <v>1.6E-2</v>
      </c>
      <c r="H894" s="126">
        <f>TRUNC((J894*$J$7),2)</f>
        <v>0.25</v>
      </c>
      <c r="J894" s="127">
        <v>0.33</v>
      </c>
    </row>
    <row r="895" spans="2:10" x14ac:dyDescent="0.2">
      <c r="B895" s="122" t="s">
        <v>2567</v>
      </c>
      <c r="C895" s="122" t="s">
        <v>2566</v>
      </c>
      <c r="D895" s="123">
        <v>14.54</v>
      </c>
      <c r="E895" s="123"/>
      <c r="F895" s="124">
        <v>117.99</v>
      </c>
      <c r="G895" s="125">
        <v>1.6E-2</v>
      </c>
      <c r="H895" s="126">
        <f>TRUNC((J895*$J$7),2)</f>
        <v>0.17</v>
      </c>
      <c r="J895" s="127">
        <v>0.23</v>
      </c>
    </row>
    <row r="896" spans="2:10" x14ac:dyDescent="0.2">
      <c r="B896" s="128" t="s">
        <v>2504</v>
      </c>
      <c r="C896" s="128"/>
      <c r="D896" s="128"/>
      <c r="E896" s="128"/>
      <c r="F896" s="128"/>
      <c r="G896" s="128"/>
      <c r="H896" s="129">
        <f>TRUNC((J896*$J$7),2)</f>
        <v>0.43</v>
      </c>
      <c r="J896" s="130">
        <v>0.56000000000000005</v>
      </c>
    </row>
    <row r="897" spans="2:10" ht="21" x14ac:dyDescent="0.2">
      <c r="B897" s="120" t="s">
        <v>2503</v>
      </c>
      <c r="C897" s="120" t="s">
        <v>2502</v>
      </c>
      <c r="D897" s="120"/>
      <c r="E897" s="146" t="s">
        <v>2501</v>
      </c>
      <c r="F897" s="120" t="s">
        <v>2500</v>
      </c>
      <c r="G897" s="120" t="s">
        <v>2499</v>
      </c>
      <c r="H897" s="120" t="s">
        <v>2498</v>
      </c>
      <c r="J897" s="121" t="s">
        <v>2498</v>
      </c>
    </row>
    <row r="898" spans="2:10" x14ac:dyDescent="0.2">
      <c r="B898" s="122" t="s">
        <v>3481</v>
      </c>
      <c r="C898" s="122" t="s">
        <v>2110</v>
      </c>
      <c r="D898" s="122"/>
      <c r="E898" s="147" t="s">
        <v>2471</v>
      </c>
      <c r="F898" s="126">
        <v>0.26</v>
      </c>
      <c r="G898" s="125">
        <v>1</v>
      </c>
      <c r="H898" s="126">
        <f>TRUNC((J898*$J$7),2)</f>
        <v>0.2</v>
      </c>
      <c r="J898" s="127">
        <v>0.26</v>
      </c>
    </row>
    <row r="899" spans="2:10" x14ac:dyDescent="0.2">
      <c r="B899" s="128" t="s">
        <v>2470</v>
      </c>
      <c r="C899" s="128"/>
      <c r="D899" s="128"/>
      <c r="E899" s="128"/>
      <c r="F899" s="128"/>
      <c r="G899" s="128"/>
      <c r="H899" s="129">
        <f>TRUNC((J899*$J$7),2)</f>
        <v>0.2</v>
      </c>
      <c r="J899" s="130">
        <v>0.26</v>
      </c>
    </row>
    <row r="900" spans="2:10" x14ac:dyDescent="0.2">
      <c r="B900" s="131" t="s">
        <v>2469</v>
      </c>
      <c r="C900" s="131"/>
      <c r="D900" s="131"/>
      <c r="E900" s="131"/>
      <c r="F900" s="131"/>
      <c r="G900" s="131"/>
      <c r="H900" s="132">
        <f>TRUNC((J900*$J$7),2)</f>
        <v>0.63</v>
      </c>
      <c r="J900" s="133">
        <v>0.82</v>
      </c>
    </row>
    <row r="901" spans="2:10" x14ac:dyDescent="0.2">
      <c r="B901" s="131" t="s">
        <v>2468</v>
      </c>
      <c r="C901" s="131"/>
      <c r="D901" s="131"/>
      <c r="E901" s="131"/>
      <c r="F901" s="131"/>
      <c r="G901" s="131"/>
      <c r="H901" s="132">
        <f>TRUNC((J901*$J$7),2)</f>
        <v>0</v>
      </c>
      <c r="J901" s="133">
        <v>0</v>
      </c>
    </row>
    <row r="902" spans="2:10" x14ac:dyDescent="0.2">
      <c r="B902" s="131" t="s">
        <v>2467</v>
      </c>
      <c r="C902" s="131"/>
      <c r="D902" s="131"/>
      <c r="E902" s="131"/>
      <c r="F902" s="131"/>
      <c r="G902" s="131"/>
      <c r="H902" s="132">
        <f>TRUNC((J902*$J$7),2)</f>
        <v>0.63</v>
      </c>
      <c r="J902" s="133">
        <v>0.82</v>
      </c>
    </row>
    <row r="903" spans="2:10" s="134" customFormat="1" ht="24.75" customHeight="1" x14ac:dyDescent="0.2">
      <c r="B903" s="118" t="s">
        <v>3480</v>
      </c>
      <c r="C903" s="118"/>
      <c r="D903" s="118"/>
      <c r="E903" s="118"/>
      <c r="F903" s="118"/>
      <c r="G903" s="118"/>
      <c r="H903" s="118" t="s">
        <v>2909</v>
      </c>
      <c r="J903" s="119" t="s">
        <v>2909</v>
      </c>
    </row>
    <row r="904" spans="2:10" x14ac:dyDescent="0.2">
      <c r="B904" s="120" t="s">
        <v>2503</v>
      </c>
      <c r="C904" s="120" t="s">
        <v>2514</v>
      </c>
      <c r="D904" s="120" t="s">
        <v>2513</v>
      </c>
      <c r="E904" s="120"/>
      <c r="F904" s="120" t="s">
        <v>2512</v>
      </c>
      <c r="G904" s="120" t="s">
        <v>2499</v>
      </c>
      <c r="H904" s="120" t="s">
        <v>2511</v>
      </c>
      <c r="J904" s="121" t="s">
        <v>2511</v>
      </c>
    </row>
    <row r="905" spans="2:10" x14ac:dyDescent="0.2">
      <c r="B905" s="122" t="s">
        <v>2567</v>
      </c>
      <c r="C905" s="122" t="s">
        <v>2566</v>
      </c>
      <c r="D905" s="123">
        <v>14.54</v>
      </c>
      <c r="E905" s="123"/>
      <c r="F905" s="124">
        <v>117.99</v>
      </c>
      <c r="G905" s="125">
        <v>0.02</v>
      </c>
      <c r="H905" s="126">
        <f>TRUNC((J905*$J$7),2)</f>
        <v>0.22</v>
      </c>
      <c r="J905" s="127">
        <v>0.28999999999999998</v>
      </c>
    </row>
    <row r="906" spans="2:10" x14ac:dyDescent="0.2">
      <c r="B906" s="122" t="s">
        <v>3141</v>
      </c>
      <c r="C906" s="122" t="s">
        <v>3140</v>
      </c>
      <c r="D906" s="123">
        <v>20.8</v>
      </c>
      <c r="E906" s="123"/>
      <c r="F906" s="124">
        <v>117.99</v>
      </c>
      <c r="G906" s="125">
        <v>0.02</v>
      </c>
      <c r="H906" s="126">
        <f>TRUNC((J906*$J$7),2)</f>
        <v>0.32</v>
      </c>
      <c r="J906" s="127">
        <v>0.42</v>
      </c>
    </row>
    <row r="907" spans="2:10" x14ac:dyDescent="0.2">
      <c r="B907" s="128" t="s">
        <v>2504</v>
      </c>
      <c r="C907" s="128"/>
      <c r="D907" s="128"/>
      <c r="E907" s="128"/>
      <c r="F907" s="128"/>
      <c r="G907" s="128"/>
      <c r="H907" s="129">
        <f>TRUNC((J907*$J$7),2)</f>
        <v>0.55000000000000004</v>
      </c>
      <c r="J907" s="130">
        <v>0.71</v>
      </c>
    </row>
    <row r="908" spans="2:10" ht="21" x14ac:dyDescent="0.2">
      <c r="B908" s="120" t="s">
        <v>2503</v>
      </c>
      <c r="C908" s="120" t="s">
        <v>2502</v>
      </c>
      <c r="D908" s="120"/>
      <c r="E908" s="146" t="s">
        <v>2501</v>
      </c>
      <c r="F908" s="120" t="s">
        <v>2500</v>
      </c>
      <c r="G908" s="120" t="s">
        <v>2499</v>
      </c>
      <c r="H908" s="120" t="s">
        <v>2498</v>
      </c>
      <c r="J908" s="121" t="s">
        <v>2498</v>
      </c>
    </row>
    <row r="909" spans="2:10" x14ac:dyDescent="0.2">
      <c r="B909" s="122" t="s">
        <v>3479</v>
      </c>
      <c r="C909" s="122" t="s">
        <v>1937</v>
      </c>
      <c r="D909" s="122"/>
      <c r="E909" s="147" t="s">
        <v>2471</v>
      </c>
      <c r="F909" s="126">
        <v>0.41</v>
      </c>
      <c r="G909" s="125">
        <v>1</v>
      </c>
      <c r="H909" s="126">
        <f>TRUNC((J909*$J$7),2)</f>
        <v>0.31</v>
      </c>
      <c r="J909" s="127">
        <v>0.41</v>
      </c>
    </row>
    <row r="910" spans="2:10" x14ac:dyDescent="0.2">
      <c r="B910" s="128" t="s">
        <v>2470</v>
      </c>
      <c r="C910" s="128"/>
      <c r="D910" s="128"/>
      <c r="E910" s="128"/>
      <c r="F910" s="128"/>
      <c r="G910" s="128"/>
      <c r="H910" s="129">
        <f>TRUNC((J910*$J$7),2)</f>
        <v>0.31</v>
      </c>
      <c r="J910" s="130">
        <v>0.41</v>
      </c>
    </row>
    <row r="911" spans="2:10" x14ac:dyDescent="0.2">
      <c r="B911" s="131" t="s">
        <v>2469</v>
      </c>
      <c r="C911" s="131"/>
      <c r="D911" s="131"/>
      <c r="E911" s="131"/>
      <c r="F911" s="131"/>
      <c r="G911" s="131"/>
      <c r="H911" s="132">
        <f>TRUNC((J911*$J$7),2)</f>
        <v>0.87</v>
      </c>
      <c r="J911" s="133">
        <v>1.1200000000000001</v>
      </c>
    </row>
    <row r="912" spans="2:10" x14ac:dyDescent="0.2">
      <c r="B912" s="131" t="s">
        <v>2468</v>
      </c>
      <c r="C912" s="131"/>
      <c r="D912" s="131"/>
      <c r="E912" s="131"/>
      <c r="F912" s="131"/>
      <c r="G912" s="131"/>
      <c r="H912" s="132">
        <f>TRUNC((J912*$J$7),2)</f>
        <v>0</v>
      </c>
      <c r="J912" s="133">
        <v>0</v>
      </c>
    </row>
    <row r="913" spans="2:10" x14ac:dyDescent="0.2">
      <c r="B913" s="131" t="s">
        <v>2467</v>
      </c>
      <c r="C913" s="131"/>
      <c r="D913" s="131"/>
      <c r="E913" s="131"/>
      <c r="F913" s="131"/>
      <c r="G913" s="131"/>
      <c r="H913" s="132">
        <f>TRUNC((J913*$J$7),2)</f>
        <v>0.87</v>
      </c>
      <c r="J913" s="133">
        <v>1.1200000000000001</v>
      </c>
    </row>
    <row r="914" spans="2:10" s="134" customFormat="1" ht="24.75" customHeight="1" x14ac:dyDescent="0.2">
      <c r="B914" s="118" t="s">
        <v>3478</v>
      </c>
      <c r="C914" s="118"/>
      <c r="D914" s="118"/>
      <c r="E914" s="118"/>
      <c r="F914" s="118"/>
      <c r="G914" s="118"/>
      <c r="H914" s="118" t="s">
        <v>3475</v>
      </c>
      <c r="J914" s="119" t="s">
        <v>3475</v>
      </c>
    </row>
    <row r="915" spans="2:10" x14ac:dyDescent="0.2">
      <c r="B915" s="120" t="s">
        <v>2503</v>
      </c>
      <c r="C915" s="120" t="s">
        <v>2514</v>
      </c>
      <c r="D915" s="120" t="s">
        <v>2513</v>
      </c>
      <c r="E915" s="120"/>
      <c r="F915" s="120" t="s">
        <v>2512</v>
      </c>
      <c r="G915" s="120" t="s">
        <v>2499</v>
      </c>
      <c r="H915" s="120" t="s">
        <v>2511</v>
      </c>
      <c r="J915" s="121" t="s">
        <v>2511</v>
      </c>
    </row>
    <row r="916" spans="2:10" x14ac:dyDescent="0.2">
      <c r="B916" s="122" t="s">
        <v>3141</v>
      </c>
      <c r="C916" s="122" t="s">
        <v>3140</v>
      </c>
      <c r="D916" s="123">
        <v>20.8</v>
      </c>
      <c r="E916" s="123"/>
      <c r="F916" s="124">
        <v>117.99</v>
      </c>
      <c r="G916" s="125">
        <v>0.01</v>
      </c>
      <c r="H916" s="126">
        <f>TRUNC((J916*$J$7),2)</f>
        <v>0.16</v>
      </c>
      <c r="J916" s="127">
        <v>0.21</v>
      </c>
    </row>
    <row r="917" spans="2:10" x14ac:dyDescent="0.2">
      <c r="B917" s="122" t="s">
        <v>2567</v>
      </c>
      <c r="C917" s="122" t="s">
        <v>2566</v>
      </c>
      <c r="D917" s="123">
        <v>14.54</v>
      </c>
      <c r="E917" s="123"/>
      <c r="F917" s="124">
        <v>117.99</v>
      </c>
      <c r="G917" s="125">
        <v>0.01</v>
      </c>
      <c r="H917" s="126">
        <f>TRUNC((J917*$J$7),2)</f>
        <v>0.11</v>
      </c>
      <c r="J917" s="127">
        <v>0.15</v>
      </c>
    </row>
    <row r="918" spans="2:10" x14ac:dyDescent="0.2">
      <c r="B918" s="128" t="s">
        <v>2504</v>
      </c>
      <c r="C918" s="128"/>
      <c r="D918" s="128"/>
      <c r="E918" s="128"/>
      <c r="F918" s="128"/>
      <c r="G918" s="128"/>
      <c r="H918" s="129">
        <f>TRUNC((J918*$J$7),2)</f>
        <v>0.28000000000000003</v>
      </c>
      <c r="J918" s="130">
        <v>0.36</v>
      </c>
    </row>
    <row r="919" spans="2:10" ht="21" x14ac:dyDescent="0.2">
      <c r="B919" s="120" t="s">
        <v>2503</v>
      </c>
      <c r="C919" s="120" t="s">
        <v>2502</v>
      </c>
      <c r="D919" s="120"/>
      <c r="E919" s="146" t="s">
        <v>2501</v>
      </c>
      <c r="F919" s="120" t="s">
        <v>2500</v>
      </c>
      <c r="G919" s="120" t="s">
        <v>2499</v>
      </c>
      <c r="H919" s="120" t="s">
        <v>2498</v>
      </c>
      <c r="J919" s="121" t="s">
        <v>2498</v>
      </c>
    </row>
    <row r="920" spans="2:10" x14ac:dyDescent="0.2">
      <c r="B920" s="122" t="s">
        <v>3477</v>
      </c>
      <c r="C920" s="122" t="s">
        <v>216</v>
      </c>
      <c r="D920" s="122"/>
      <c r="E920" s="147" t="s">
        <v>3167</v>
      </c>
      <c r="F920" s="126">
        <v>1.87</v>
      </c>
      <c r="G920" s="125">
        <v>1</v>
      </c>
      <c r="H920" s="126">
        <f>TRUNC((J920*$J$7),2)</f>
        <v>1.45</v>
      </c>
      <c r="J920" s="127">
        <v>1.87</v>
      </c>
    </row>
    <row r="921" spans="2:10" x14ac:dyDescent="0.2">
      <c r="B921" s="128" t="s">
        <v>2470</v>
      </c>
      <c r="C921" s="128"/>
      <c r="D921" s="128"/>
      <c r="E921" s="128"/>
      <c r="F921" s="128"/>
      <c r="G921" s="128"/>
      <c r="H921" s="129">
        <f>TRUNC((J921*$J$7),2)</f>
        <v>1.45</v>
      </c>
      <c r="J921" s="130">
        <v>1.87</v>
      </c>
    </row>
    <row r="922" spans="2:10" x14ac:dyDescent="0.2">
      <c r="B922" s="131" t="s">
        <v>2469</v>
      </c>
      <c r="C922" s="131"/>
      <c r="D922" s="131"/>
      <c r="E922" s="131"/>
      <c r="F922" s="131"/>
      <c r="G922" s="131"/>
      <c r="H922" s="132">
        <f>TRUNC((J922*$J$7),2)</f>
        <v>1.73</v>
      </c>
      <c r="J922" s="133">
        <v>2.23</v>
      </c>
    </row>
    <row r="923" spans="2:10" x14ac:dyDescent="0.2">
      <c r="B923" s="131" t="s">
        <v>2468</v>
      </c>
      <c r="C923" s="131"/>
      <c r="D923" s="131"/>
      <c r="E923" s="131"/>
      <c r="F923" s="131"/>
      <c r="G923" s="131"/>
      <c r="H923" s="132">
        <f>TRUNC((J923*$J$7),2)</f>
        <v>0</v>
      </c>
      <c r="J923" s="133">
        <v>0</v>
      </c>
    </row>
    <row r="924" spans="2:10" x14ac:dyDescent="0.2">
      <c r="B924" s="131" t="s">
        <v>2467</v>
      </c>
      <c r="C924" s="131"/>
      <c r="D924" s="131"/>
      <c r="E924" s="131"/>
      <c r="F924" s="131"/>
      <c r="G924" s="131"/>
      <c r="H924" s="132">
        <f>TRUNC((J924*$J$7),2)</f>
        <v>1.73</v>
      </c>
      <c r="J924" s="133">
        <v>2.23</v>
      </c>
    </row>
    <row r="925" spans="2:10" s="134" customFormat="1" ht="24.75" customHeight="1" x14ac:dyDescent="0.2">
      <c r="B925" s="118" t="s">
        <v>3476</v>
      </c>
      <c r="C925" s="118"/>
      <c r="D925" s="118"/>
      <c r="E925" s="118"/>
      <c r="F925" s="118"/>
      <c r="G925" s="118"/>
      <c r="H925" s="118" t="s">
        <v>3475</v>
      </c>
      <c r="J925" s="119" t="s">
        <v>3475</v>
      </c>
    </row>
    <row r="926" spans="2:10" x14ac:dyDescent="0.2">
      <c r="B926" s="120" t="s">
        <v>2503</v>
      </c>
      <c r="C926" s="120" t="s">
        <v>2514</v>
      </c>
      <c r="D926" s="120" t="s">
        <v>2513</v>
      </c>
      <c r="E926" s="120"/>
      <c r="F926" s="120" t="s">
        <v>2512</v>
      </c>
      <c r="G926" s="120" t="s">
        <v>2499</v>
      </c>
      <c r="H926" s="120" t="s">
        <v>2511</v>
      </c>
      <c r="J926" s="121" t="s">
        <v>2511</v>
      </c>
    </row>
    <row r="927" spans="2:10" x14ac:dyDescent="0.2">
      <c r="B927" s="122" t="s">
        <v>2567</v>
      </c>
      <c r="C927" s="122" t="s">
        <v>2566</v>
      </c>
      <c r="D927" s="123">
        <v>14.54</v>
      </c>
      <c r="E927" s="123"/>
      <c r="F927" s="124">
        <v>117.99</v>
      </c>
      <c r="G927" s="125">
        <v>0.04</v>
      </c>
      <c r="H927" s="126">
        <f>TRUNC((J927*$J$7),2)</f>
        <v>0.45</v>
      </c>
      <c r="J927" s="127">
        <v>0.57999999999999996</v>
      </c>
    </row>
    <row r="928" spans="2:10" x14ac:dyDescent="0.2">
      <c r="B928" s="122" t="s">
        <v>3141</v>
      </c>
      <c r="C928" s="122" t="s">
        <v>3140</v>
      </c>
      <c r="D928" s="123">
        <v>20.8</v>
      </c>
      <c r="E928" s="123"/>
      <c r="F928" s="124">
        <v>117.99</v>
      </c>
      <c r="G928" s="125">
        <v>0.04</v>
      </c>
      <c r="H928" s="126">
        <f>TRUNC((J928*$J$7),2)</f>
        <v>0.64</v>
      </c>
      <c r="J928" s="127">
        <v>0.83</v>
      </c>
    </row>
    <row r="929" spans="2:10" x14ac:dyDescent="0.2">
      <c r="B929" s="128" t="s">
        <v>2504</v>
      </c>
      <c r="C929" s="128"/>
      <c r="D929" s="128"/>
      <c r="E929" s="128"/>
      <c r="F929" s="128"/>
      <c r="G929" s="128"/>
      <c r="H929" s="129">
        <f>TRUNC((J929*$J$7),2)</f>
        <v>1.0900000000000001</v>
      </c>
      <c r="J929" s="130">
        <v>1.41</v>
      </c>
    </row>
    <row r="930" spans="2:10" ht="21" x14ac:dyDescent="0.2">
      <c r="B930" s="120" t="s">
        <v>2503</v>
      </c>
      <c r="C930" s="120" t="s">
        <v>2502</v>
      </c>
      <c r="D930" s="120"/>
      <c r="E930" s="146" t="s">
        <v>2501</v>
      </c>
      <c r="F930" s="120" t="s">
        <v>2500</v>
      </c>
      <c r="G930" s="120" t="s">
        <v>2499</v>
      </c>
      <c r="H930" s="120" t="s">
        <v>2498</v>
      </c>
      <c r="J930" s="121" t="s">
        <v>2498</v>
      </c>
    </row>
    <row r="931" spans="2:10" ht="22.5" x14ac:dyDescent="0.2">
      <c r="B931" s="122" t="s">
        <v>3474</v>
      </c>
      <c r="C931" s="122" t="s">
        <v>2170</v>
      </c>
      <c r="D931" s="122"/>
      <c r="E931" s="147" t="s">
        <v>3167</v>
      </c>
      <c r="F931" s="126">
        <v>4.22</v>
      </c>
      <c r="G931" s="125">
        <v>1</v>
      </c>
      <c r="H931" s="126">
        <f>TRUNC((J931*$J$7),2)</f>
        <v>3.29</v>
      </c>
      <c r="J931" s="127">
        <v>4.22</v>
      </c>
    </row>
    <row r="932" spans="2:10" x14ac:dyDescent="0.2">
      <c r="B932" s="128" t="s">
        <v>2470</v>
      </c>
      <c r="C932" s="128"/>
      <c r="D932" s="128"/>
      <c r="E932" s="128"/>
      <c r="F932" s="128"/>
      <c r="G932" s="128"/>
      <c r="H932" s="129">
        <f>TRUNC((J932*$J$7),2)</f>
        <v>3.29</v>
      </c>
      <c r="J932" s="130">
        <v>4.22</v>
      </c>
    </row>
    <row r="933" spans="2:10" x14ac:dyDescent="0.2">
      <c r="B933" s="131" t="s">
        <v>2469</v>
      </c>
      <c r="C933" s="131"/>
      <c r="D933" s="131"/>
      <c r="E933" s="131"/>
      <c r="F933" s="131"/>
      <c r="G933" s="131"/>
      <c r="H933" s="132">
        <f>TRUNC((J933*$J$7),2)</f>
        <v>4.3899999999999997</v>
      </c>
      <c r="J933" s="133">
        <v>5.63</v>
      </c>
    </row>
    <row r="934" spans="2:10" x14ac:dyDescent="0.2">
      <c r="B934" s="131" t="s">
        <v>2468</v>
      </c>
      <c r="C934" s="131"/>
      <c r="D934" s="131"/>
      <c r="E934" s="131"/>
      <c r="F934" s="131"/>
      <c r="G934" s="131"/>
      <c r="H934" s="132">
        <f>TRUNC((J934*$J$7),2)</f>
        <v>0</v>
      </c>
      <c r="J934" s="133">
        <v>0</v>
      </c>
    </row>
    <row r="935" spans="2:10" x14ac:dyDescent="0.2">
      <c r="B935" s="131" t="s">
        <v>2467</v>
      </c>
      <c r="C935" s="131"/>
      <c r="D935" s="131"/>
      <c r="E935" s="131"/>
      <c r="F935" s="131"/>
      <c r="G935" s="131"/>
      <c r="H935" s="132">
        <f>TRUNC((J935*$J$7),2)</f>
        <v>4.3899999999999997</v>
      </c>
      <c r="J935" s="133">
        <v>5.63</v>
      </c>
    </row>
    <row r="936" spans="2:10" s="134" customFormat="1" ht="24.75" customHeight="1" x14ac:dyDescent="0.2">
      <c r="B936" s="118" t="s">
        <v>3473</v>
      </c>
      <c r="C936" s="118"/>
      <c r="D936" s="118"/>
      <c r="E936" s="118"/>
      <c r="F936" s="118"/>
      <c r="G936" s="118"/>
      <c r="H936" s="118" t="s">
        <v>2515</v>
      </c>
      <c r="J936" s="119" t="s">
        <v>2515</v>
      </c>
    </row>
    <row r="937" spans="2:10" x14ac:dyDescent="0.2">
      <c r="B937" s="120" t="s">
        <v>2503</v>
      </c>
      <c r="C937" s="120" t="s">
        <v>2514</v>
      </c>
      <c r="D937" s="120" t="s">
        <v>2513</v>
      </c>
      <c r="E937" s="120"/>
      <c r="F937" s="120" t="s">
        <v>2512</v>
      </c>
      <c r="G937" s="120" t="s">
        <v>2499</v>
      </c>
      <c r="H937" s="120" t="s">
        <v>2511</v>
      </c>
      <c r="J937" s="121" t="s">
        <v>2511</v>
      </c>
    </row>
    <row r="938" spans="2:10" x14ac:dyDescent="0.2">
      <c r="B938" s="122" t="s">
        <v>3141</v>
      </c>
      <c r="C938" s="122" t="s">
        <v>3140</v>
      </c>
      <c r="D938" s="123">
        <v>20.8</v>
      </c>
      <c r="E938" s="123"/>
      <c r="F938" s="124">
        <v>117.99</v>
      </c>
      <c r="G938" s="125">
        <v>0.17</v>
      </c>
      <c r="H938" s="126">
        <f>TRUNC((J938*$J$7),2)</f>
        <v>2.76</v>
      </c>
      <c r="J938" s="127">
        <v>3.54</v>
      </c>
    </row>
    <row r="939" spans="2:10" x14ac:dyDescent="0.2">
      <c r="B939" s="122" t="s">
        <v>2567</v>
      </c>
      <c r="C939" s="122" t="s">
        <v>2566</v>
      </c>
      <c r="D939" s="123">
        <v>14.54</v>
      </c>
      <c r="E939" s="123"/>
      <c r="F939" s="124">
        <v>117.99</v>
      </c>
      <c r="G939" s="125">
        <v>0.17</v>
      </c>
      <c r="H939" s="126">
        <f>TRUNC((J939*$J$7),2)</f>
        <v>1.92</v>
      </c>
      <c r="J939" s="127">
        <v>2.4700000000000002</v>
      </c>
    </row>
    <row r="940" spans="2:10" x14ac:dyDescent="0.2">
      <c r="B940" s="128" t="s">
        <v>2504</v>
      </c>
      <c r="C940" s="128"/>
      <c r="D940" s="128"/>
      <c r="E940" s="128"/>
      <c r="F940" s="128"/>
      <c r="G940" s="128"/>
      <c r="H940" s="129">
        <f>TRUNC((J940*$J$7),2)</f>
        <v>4.68</v>
      </c>
      <c r="J940" s="130">
        <v>6.01</v>
      </c>
    </row>
    <row r="941" spans="2:10" ht="21" x14ac:dyDescent="0.2">
      <c r="B941" s="120" t="s">
        <v>2503</v>
      </c>
      <c r="C941" s="120" t="s">
        <v>2502</v>
      </c>
      <c r="D941" s="120"/>
      <c r="E941" s="146" t="s">
        <v>2501</v>
      </c>
      <c r="F941" s="120" t="s">
        <v>2500</v>
      </c>
      <c r="G941" s="120" t="s">
        <v>2499</v>
      </c>
      <c r="H941" s="120" t="s">
        <v>2498</v>
      </c>
      <c r="J941" s="121" t="s">
        <v>2498</v>
      </c>
    </row>
    <row r="942" spans="2:10" ht="22.5" x14ac:dyDescent="0.2">
      <c r="B942" s="122" t="s">
        <v>3472</v>
      </c>
      <c r="C942" s="122" t="s">
        <v>3471</v>
      </c>
      <c r="D942" s="122"/>
      <c r="E942" s="147" t="s">
        <v>2535</v>
      </c>
      <c r="F942" s="123">
        <v>56.89</v>
      </c>
      <c r="G942" s="125">
        <v>1.02</v>
      </c>
      <c r="H942" s="123">
        <f>TRUNC((J942*$J$7),2)</f>
        <v>45.26</v>
      </c>
      <c r="J942" s="141">
        <v>58.03</v>
      </c>
    </row>
    <row r="943" spans="2:10" x14ac:dyDescent="0.2">
      <c r="B943" s="128" t="s">
        <v>2470</v>
      </c>
      <c r="C943" s="128"/>
      <c r="D943" s="128"/>
      <c r="E943" s="128"/>
      <c r="F943" s="128"/>
      <c r="G943" s="128"/>
      <c r="H943" s="142">
        <f>TRUNC((J943*$J$7),2)</f>
        <v>45.26</v>
      </c>
      <c r="J943" s="143">
        <v>58.03</v>
      </c>
    </row>
    <row r="944" spans="2:10" x14ac:dyDescent="0.2">
      <c r="B944" s="131" t="s">
        <v>2469</v>
      </c>
      <c r="C944" s="131"/>
      <c r="D944" s="131"/>
      <c r="E944" s="131"/>
      <c r="F944" s="131"/>
      <c r="G944" s="131"/>
      <c r="H944" s="144">
        <f>TRUNC((J944*$J$7),2)</f>
        <v>49.95</v>
      </c>
      <c r="J944" s="145">
        <v>64.040000000000006</v>
      </c>
    </row>
    <row r="945" spans="2:10" x14ac:dyDescent="0.2">
      <c r="B945" s="131" t="s">
        <v>2468</v>
      </c>
      <c r="C945" s="131"/>
      <c r="D945" s="131"/>
      <c r="E945" s="131"/>
      <c r="F945" s="131"/>
      <c r="G945" s="131"/>
      <c r="H945" s="132">
        <f>TRUNC((J945*$J$7),2)</f>
        <v>0</v>
      </c>
      <c r="J945" s="133">
        <v>0</v>
      </c>
    </row>
    <row r="946" spans="2:10" x14ac:dyDescent="0.2">
      <c r="B946" s="131" t="s">
        <v>2467</v>
      </c>
      <c r="C946" s="131"/>
      <c r="D946" s="131"/>
      <c r="E946" s="131"/>
      <c r="F946" s="131"/>
      <c r="G946" s="131"/>
      <c r="H946" s="144">
        <f>TRUNC((J946*$J$7),2)</f>
        <v>49.95</v>
      </c>
      <c r="J946" s="145">
        <v>64.040000000000006</v>
      </c>
    </row>
    <row r="947" spans="2:10" s="134" customFormat="1" ht="24.75" customHeight="1" x14ac:dyDescent="0.2">
      <c r="B947" s="118" t="s">
        <v>3470</v>
      </c>
      <c r="C947" s="118"/>
      <c r="D947" s="118"/>
      <c r="E947" s="118"/>
      <c r="F947" s="118"/>
      <c r="G947" s="118"/>
      <c r="H947" s="118" t="s">
        <v>2515</v>
      </c>
      <c r="J947" s="119" t="s">
        <v>2515</v>
      </c>
    </row>
    <row r="948" spans="2:10" x14ac:dyDescent="0.2">
      <c r="B948" s="120" t="s">
        <v>2503</v>
      </c>
      <c r="C948" s="120" t="s">
        <v>2514</v>
      </c>
      <c r="D948" s="120" t="s">
        <v>2513</v>
      </c>
      <c r="E948" s="120"/>
      <c r="F948" s="120" t="s">
        <v>2512</v>
      </c>
      <c r="G948" s="120" t="s">
        <v>2499</v>
      </c>
      <c r="H948" s="120" t="s">
        <v>2511</v>
      </c>
      <c r="J948" s="121" t="s">
        <v>2511</v>
      </c>
    </row>
    <row r="949" spans="2:10" x14ac:dyDescent="0.2">
      <c r="B949" s="122" t="s">
        <v>3141</v>
      </c>
      <c r="C949" s="122" t="s">
        <v>3140</v>
      </c>
      <c r="D949" s="123">
        <v>20.8</v>
      </c>
      <c r="E949" s="123"/>
      <c r="F949" s="124">
        <v>117.99</v>
      </c>
      <c r="G949" s="125">
        <v>8.5000000000000006E-2</v>
      </c>
      <c r="H949" s="126">
        <f>TRUNC((J949*$J$7),2)</f>
        <v>1.38</v>
      </c>
      <c r="J949" s="127">
        <v>1.77</v>
      </c>
    </row>
    <row r="950" spans="2:10" x14ac:dyDescent="0.2">
      <c r="B950" s="122" t="s">
        <v>2567</v>
      </c>
      <c r="C950" s="122" t="s">
        <v>2566</v>
      </c>
      <c r="D950" s="123">
        <v>14.54</v>
      </c>
      <c r="E950" s="123"/>
      <c r="F950" s="124">
        <v>117.99</v>
      </c>
      <c r="G950" s="125">
        <v>8.5000000000000006E-2</v>
      </c>
      <c r="H950" s="126">
        <f>TRUNC((J950*$J$7),2)</f>
        <v>0.96</v>
      </c>
      <c r="J950" s="127">
        <v>1.24</v>
      </c>
    </row>
    <row r="951" spans="2:10" x14ac:dyDescent="0.2">
      <c r="B951" s="128" t="s">
        <v>2504</v>
      </c>
      <c r="C951" s="128"/>
      <c r="D951" s="128"/>
      <c r="E951" s="128"/>
      <c r="F951" s="128"/>
      <c r="G951" s="128"/>
      <c r="H951" s="129">
        <f>TRUNC((J951*$J$7),2)</f>
        <v>2.34</v>
      </c>
      <c r="J951" s="130">
        <v>3.01</v>
      </c>
    </row>
    <row r="952" spans="2:10" ht="21" x14ac:dyDescent="0.2">
      <c r="B952" s="120" t="s">
        <v>2503</v>
      </c>
      <c r="C952" s="120" t="s">
        <v>2502</v>
      </c>
      <c r="D952" s="120"/>
      <c r="E952" s="146" t="s">
        <v>2501</v>
      </c>
      <c r="F952" s="120" t="s">
        <v>2500</v>
      </c>
      <c r="G952" s="120" t="s">
        <v>2499</v>
      </c>
      <c r="H952" s="120" t="s">
        <v>2498</v>
      </c>
      <c r="J952" s="121" t="s">
        <v>2498</v>
      </c>
    </row>
    <row r="953" spans="2:10" x14ac:dyDescent="0.2">
      <c r="B953" s="122" t="s">
        <v>3469</v>
      </c>
      <c r="C953" s="122" t="s">
        <v>3468</v>
      </c>
      <c r="D953" s="122"/>
      <c r="E953" s="147" t="s">
        <v>2535</v>
      </c>
      <c r="F953" s="123">
        <v>21.34</v>
      </c>
      <c r="G953" s="125">
        <v>1.02</v>
      </c>
      <c r="H953" s="123">
        <f>TRUNC((J953*$J$7),2)</f>
        <v>16.98</v>
      </c>
      <c r="J953" s="141">
        <v>21.77</v>
      </c>
    </row>
    <row r="954" spans="2:10" x14ac:dyDescent="0.2">
      <c r="B954" s="128" t="s">
        <v>2470</v>
      </c>
      <c r="C954" s="128"/>
      <c r="D954" s="128"/>
      <c r="E954" s="128"/>
      <c r="F954" s="128"/>
      <c r="G954" s="128"/>
      <c r="H954" s="142">
        <f>TRUNC((J954*$J$7),2)</f>
        <v>16.98</v>
      </c>
      <c r="J954" s="143">
        <v>21.77</v>
      </c>
    </row>
    <row r="955" spans="2:10" x14ac:dyDescent="0.2">
      <c r="B955" s="131" t="s">
        <v>2469</v>
      </c>
      <c r="C955" s="131"/>
      <c r="D955" s="131"/>
      <c r="E955" s="131"/>
      <c r="F955" s="131"/>
      <c r="G955" s="131"/>
      <c r="H955" s="144">
        <f>TRUNC((J955*$J$7),2)</f>
        <v>19.32</v>
      </c>
      <c r="J955" s="145">
        <v>24.78</v>
      </c>
    </row>
    <row r="956" spans="2:10" x14ac:dyDescent="0.2">
      <c r="B956" s="131" t="s">
        <v>2468</v>
      </c>
      <c r="C956" s="131"/>
      <c r="D956" s="131"/>
      <c r="E956" s="131"/>
      <c r="F956" s="131"/>
      <c r="G956" s="131"/>
      <c r="H956" s="132">
        <f>TRUNC((J956*$J$7),2)</f>
        <v>0</v>
      </c>
      <c r="J956" s="133">
        <v>0</v>
      </c>
    </row>
    <row r="957" spans="2:10" x14ac:dyDescent="0.2">
      <c r="B957" s="131" t="s">
        <v>2467</v>
      </c>
      <c r="C957" s="131"/>
      <c r="D957" s="131"/>
      <c r="E957" s="131"/>
      <c r="F957" s="131"/>
      <c r="G957" s="131"/>
      <c r="H957" s="144">
        <f>TRUNC((J957*$J$7),2)</f>
        <v>19.32</v>
      </c>
      <c r="J957" s="145">
        <v>24.78</v>
      </c>
    </row>
    <row r="958" spans="2:10" s="134" customFormat="1" ht="24.75" customHeight="1" x14ac:dyDescent="0.2">
      <c r="B958" s="118" t="s">
        <v>3467</v>
      </c>
      <c r="C958" s="118"/>
      <c r="D958" s="118"/>
      <c r="E958" s="118"/>
      <c r="F958" s="118"/>
      <c r="G958" s="118"/>
      <c r="H958" s="118" t="s">
        <v>2515</v>
      </c>
      <c r="J958" s="119" t="s">
        <v>2515</v>
      </c>
    </row>
    <row r="959" spans="2:10" x14ac:dyDescent="0.2">
      <c r="B959" s="120" t="s">
        <v>2503</v>
      </c>
      <c r="C959" s="120" t="s">
        <v>2514</v>
      </c>
      <c r="D959" s="120" t="s">
        <v>2513</v>
      </c>
      <c r="E959" s="120"/>
      <c r="F959" s="120" t="s">
        <v>2512</v>
      </c>
      <c r="G959" s="120" t="s">
        <v>2499</v>
      </c>
      <c r="H959" s="120" t="s">
        <v>2511</v>
      </c>
      <c r="J959" s="121" t="s">
        <v>2511</v>
      </c>
    </row>
    <row r="960" spans="2:10" x14ac:dyDescent="0.2">
      <c r="B960" s="122" t="s">
        <v>2567</v>
      </c>
      <c r="C960" s="122" t="s">
        <v>2566</v>
      </c>
      <c r="D960" s="123">
        <v>14.54</v>
      </c>
      <c r="E960" s="123"/>
      <c r="F960" s="124">
        <v>117.99</v>
      </c>
      <c r="G960" s="125">
        <v>0.16</v>
      </c>
      <c r="H960" s="126">
        <f>TRUNC((J960*$J$7),2)</f>
        <v>1.81</v>
      </c>
      <c r="J960" s="127">
        <v>2.33</v>
      </c>
    </row>
    <row r="961" spans="2:10" x14ac:dyDescent="0.2">
      <c r="B961" s="122" t="s">
        <v>3141</v>
      </c>
      <c r="C961" s="122" t="s">
        <v>3140</v>
      </c>
      <c r="D961" s="123">
        <v>20.8</v>
      </c>
      <c r="E961" s="123"/>
      <c r="F961" s="124">
        <v>117.99</v>
      </c>
      <c r="G961" s="125">
        <v>0.16</v>
      </c>
      <c r="H961" s="126">
        <f>TRUNC((J961*$J$7),2)</f>
        <v>2.59</v>
      </c>
      <c r="J961" s="127">
        <v>3.33</v>
      </c>
    </row>
    <row r="962" spans="2:10" x14ac:dyDescent="0.2">
      <c r="B962" s="128" t="s">
        <v>2504</v>
      </c>
      <c r="C962" s="128"/>
      <c r="D962" s="128"/>
      <c r="E962" s="128"/>
      <c r="F962" s="128"/>
      <c r="G962" s="128"/>
      <c r="H962" s="129">
        <f>TRUNC((J962*$J$7),2)</f>
        <v>4.41</v>
      </c>
      <c r="J962" s="130">
        <v>5.66</v>
      </c>
    </row>
    <row r="963" spans="2:10" ht="21" x14ac:dyDescent="0.2">
      <c r="B963" s="120" t="s">
        <v>2503</v>
      </c>
      <c r="C963" s="120" t="s">
        <v>2502</v>
      </c>
      <c r="D963" s="120"/>
      <c r="E963" s="146" t="s">
        <v>2501</v>
      </c>
      <c r="F963" s="120" t="s">
        <v>2500</v>
      </c>
      <c r="G963" s="120" t="s">
        <v>2499</v>
      </c>
      <c r="H963" s="120" t="s">
        <v>2498</v>
      </c>
      <c r="J963" s="121" t="s">
        <v>2498</v>
      </c>
    </row>
    <row r="964" spans="2:10" x14ac:dyDescent="0.2">
      <c r="B964" s="122" t="s">
        <v>3466</v>
      </c>
      <c r="C964" s="122" t="s">
        <v>2009</v>
      </c>
      <c r="D964" s="122"/>
      <c r="E964" s="147" t="s">
        <v>2535</v>
      </c>
      <c r="F964" s="123">
        <v>30.9</v>
      </c>
      <c r="G964" s="125">
        <v>1.02</v>
      </c>
      <c r="H964" s="123">
        <f>TRUNC((J964*$J$7),2)</f>
        <v>24.58</v>
      </c>
      <c r="J964" s="141">
        <v>31.52</v>
      </c>
    </row>
    <row r="965" spans="2:10" x14ac:dyDescent="0.2">
      <c r="B965" s="128" t="s">
        <v>2470</v>
      </c>
      <c r="C965" s="128"/>
      <c r="D965" s="128"/>
      <c r="E965" s="128"/>
      <c r="F965" s="128"/>
      <c r="G965" s="128"/>
      <c r="H965" s="142">
        <f>TRUNC((J965*$J$7),2)</f>
        <v>24.58</v>
      </c>
      <c r="J965" s="143">
        <v>31.52</v>
      </c>
    </row>
    <row r="966" spans="2:10" x14ac:dyDescent="0.2">
      <c r="B966" s="131" t="s">
        <v>2469</v>
      </c>
      <c r="C966" s="131"/>
      <c r="D966" s="131"/>
      <c r="E966" s="131"/>
      <c r="F966" s="131"/>
      <c r="G966" s="131"/>
      <c r="H966" s="144">
        <f>TRUNC((J966*$J$7),2)</f>
        <v>29</v>
      </c>
      <c r="J966" s="145">
        <v>37.18</v>
      </c>
    </row>
    <row r="967" spans="2:10" x14ac:dyDescent="0.2">
      <c r="B967" s="131" t="s">
        <v>2468</v>
      </c>
      <c r="C967" s="131"/>
      <c r="D967" s="131"/>
      <c r="E967" s="131"/>
      <c r="F967" s="131"/>
      <c r="G967" s="131"/>
      <c r="H967" s="132">
        <f>TRUNC((J967*$J$7),2)</f>
        <v>0</v>
      </c>
      <c r="J967" s="133">
        <v>0</v>
      </c>
    </row>
    <row r="968" spans="2:10" x14ac:dyDescent="0.2">
      <c r="B968" s="131" t="s">
        <v>2467</v>
      </c>
      <c r="C968" s="131"/>
      <c r="D968" s="131"/>
      <c r="E968" s="131"/>
      <c r="F968" s="131"/>
      <c r="G968" s="131"/>
      <c r="H968" s="144">
        <f>TRUNC((J968*$J$7),2)</f>
        <v>29</v>
      </c>
      <c r="J968" s="145">
        <v>37.18</v>
      </c>
    </row>
    <row r="969" spans="2:10" s="134" customFormat="1" ht="24.75" customHeight="1" x14ac:dyDescent="0.2">
      <c r="B969" s="118" t="s">
        <v>3465</v>
      </c>
      <c r="C969" s="118"/>
      <c r="D969" s="118"/>
      <c r="E969" s="118"/>
      <c r="F969" s="118"/>
      <c r="G969" s="118"/>
      <c r="H969" s="118" t="s">
        <v>2515</v>
      </c>
      <c r="J969" s="119" t="s">
        <v>2515</v>
      </c>
    </row>
    <row r="970" spans="2:10" x14ac:dyDescent="0.2">
      <c r="B970" s="120" t="s">
        <v>2503</v>
      </c>
      <c r="C970" s="120" t="s">
        <v>2514</v>
      </c>
      <c r="D970" s="120" t="s">
        <v>2513</v>
      </c>
      <c r="E970" s="120"/>
      <c r="F970" s="120" t="s">
        <v>2512</v>
      </c>
      <c r="G970" s="120" t="s">
        <v>2499</v>
      </c>
      <c r="H970" s="120" t="s">
        <v>2511</v>
      </c>
      <c r="J970" s="121" t="s">
        <v>2511</v>
      </c>
    </row>
    <row r="971" spans="2:10" x14ac:dyDescent="0.2">
      <c r="B971" s="122" t="s">
        <v>3141</v>
      </c>
      <c r="C971" s="122" t="s">
        <v>3140</v>
      </c>
      <c r="D971" s="123">
        <v>20.8</v>
      </c>
      <c r="E971" s="123"/>
      <c r="F971" s="124">
        <v>117.99</v>
      </c>
      <c r="G971" s="125">
        <v>0.17</v>
      </c>
      <c r="H971" s="126">
        <f>TRUNC((J971*$J$7),2)</f>
        <v>2.76</v>
      </c>
      <c r="J971" s="127">
        <v>3.54</v>
      </c>
    </row>
    <row r="972" spans="2:10" x14ac:dyDescent="0.2">
      <c r="B972" s="122" t="s">
        <v>2567</v>
      </c>
      <c r="C972" s="122" t="s">
        <v>2566</v>
      </c>
      <c r="D972" s="123">
        <v>14.54</v>
      </c>
      <c r="E972" s="123"/>
      <c r="F972" s="124">
        <v>117.99</v>
      </c>
      <c r="G972" s="125">
        <v>0.17</v>
      </c>
      <c r="H972" s="126">
        <f>TRUNC((J972*$J$7),2)</f>
        <v>1.92</v>
      </c>
      <c r="J972" s="127">
        <v>2.4700000000000002</v>
      </c>
    </row>
    <row r="973" spans="2:10" x14ac:dyDescent="0.2">
      <c r="B973" s="128" t="s">
        <v>2504</v>
      </c>
      <c r="C973" s="128"/>
      <c r="D973" s="128"/>
      <c r="E973" s="128"/>
      <c r="F973" s="128"/>
      <c r="G973" s="128"/>
      <c r="H973" s="129">
        <f>TRUNC((J973*$J$7),2)</f>
        <v>4.68</v>
      </c>
      <c r="J973" s="130">
        <v>6.01</v>
      </c>
    </row>
    <row r="974" spans="2:10" ht="21" x14ac:dyDescent="0.2">
      <c r="B974" s="120" t="s">
        <v>2503</v>
      </c>
      <c r="C974" s="120" t="s">
        <v>2502</v>
      </c>
      <c r="D974" s="120"/>
      <c r="E974" s="146" t="s">
        <v>2501</v>
      </c>
      <c r="F974" s="120" t="s">
        <v>2500</v>
      </c>
      <c r="G974" s="120" t="s">
        <v>2499</v>
      </c>
      <c r="H974" s="120" t="s">
        <v>2498</v>
      </c>
      <c r="J974" s="121" t="s">
        <v>2498</v>
      </c>
    </row>
    <row r="975" spans="2:10" x14ac:dyDescent="0.2">
      <c r="B975" s="122" t="s">
        <v>3464</v>
      </c>
      <c r="C975" s="122" t="s">
        <v>2117</v>
      </c>
      <c r="D975" s="122"/>
      <c r="E975" s="147" t="s">
        <v>2535</v>
      </c>
      <c r="F975" s="123">
        <v>43.16</v>
      </c>
      <c r="G975" s="125">
        <v>1.02</v>
      </c>
      <c r="H975" s="123">
        <f>TRUNC((J975*$J$7),2)</f>
        <v>34.33</v>
      </c>
      <c r="J975" s="141">
        <v>44.02</v>
      </c>
    </row>
    <row r="976" spans="2:10" x14ac:dyDescent="0.2">
      <c r="B976" s="128" t="s">
        <v>2470</v>
      </c>
      <c r="C976" s="128"/>
      <c r="D976" s="128"/>
      <c r="E976" s="128"/>
      <c r="F976" s="128"/>
      <c r="G976" s="128"/>
      <c r="H976" s="142">
        <f>TRUNC((J976*$J$7),2)</f>
        <v>34.33</v>
      </c>
      <c r="J976" s="143">
        <v>44.02</v>
      </c>
    </row>
    <row r="977" spans="2:10" x14ac:dyDescent="0.2">
      <c r="B977" s="131" t="s">
        <v>2469</v>
      </c>
      <c r="C977" s="131"/>
      <c r="D977" s="131"/>
      <c r="E977" s="131"/>
      <c r="F977" s="131"/>
      <c r="G977" s="131"/>
      <c r="H977" s="144">
        <f>TRUNC((J977*$J$7),2)</f>
        <v>39.020000000000003</v>
      </c>
      <c r="J977" s="145">
        <v>50.03</v>
      </c>
    </row>
    <row r="978" spans="2:10" x14ac:dyDescent="0.2">
      <c r="B978" s="131" t="s">
        <v>2468</v>
      </c>
      <c r="C978" s="131"/>
      <c r="D978" s="131"/>
      <c r="E978" s="131"/>
      <c r="F978" s="131"/>
      <c r="G978" s="131"/>
      <c r="H978" s="132">
        <f>TRUNC((J978*$J$7),2)</f>
        <v>0</v>
      </c>
      <c r="J978" s="133">
        <v>0</v>
      </c>
    </row>
    <row r="979" spans="2:10" x14ac:dyDescent="0.2">
      <c r="B979" s="131" t="s">
        <v>2467</v>
      </c>
      <c r="C979" s="131"/>
      <c r="D979" s="131"/>
      <c r="E979" s="131"/>
      <c r="F979" s="131"/>
      <c r="G979" s="131"/>
      <c r="H979" s="144">
        <f>TRUNC((J979*$J$7),2)</f>
        <v>39.020000000000003</v>
      </c>
      <c r="J979" s="145">
        <v>50.03</v>
      </c>
    </row>
    <row r="980" spans="2:10" s="134" customFormat="1" ht="24.75" customHeight="1" x14ac:dyDescent="0.2">
      <c r="B980" s="118" t="s">
        <v>3463</v>
      </c>
      <c r="C980" s="118"/>
      <c r="D980" s="118"/>
      <c r="E980" s="118"/>
      <c r="F980" s="118"/>
      <c r="G980" s="118"/>
      <c r="H980" s="118" t="s">
        <v>2515</v>
      </c>
      <c r="J980" s="119" t="s">
        <v>2515</v>
      </c>
    </row>
    <row r="981" spans="2:10" x14ac:dyDescent="0.2">
      <c r="B981" s="120" t="s">
        <v>2503</v>
      </c>
      <c r="C981" s="120" t="s">
        <v>2514</v>
      </c>
      <c r="D981" s="120" t="s">
        <v>2513</v>
      </c>
      <c r="E981" s="120"/>
      <c r="F981" s="120" t="s">
        <v>2512</v>
      </c>
      <c r="G981" s="120" t="s">
        <v>2499</v>
      </c>
      <c r="H981" s="120" t="s">
        <v>2511</v>
      </c>
      <c r="J981" s="121" t="s">
        <v>2511</v>
      </c>
    </row>
    <row r="982" spans="2:10" x14ac:dyDescent="0.2">
      <c r="B982" s="122" t="s">
        <v>2567</v>
      </c>
      <c r="C982" s="122" t="s">
        <v>2566</v>
      </c>
      <c r="D982" s="123">
        <v>14.54</v>
      </c>
      <c r="E982" s="123"/>
      <c r="F982" s="124">
        <v>117.99</v>
      </c>
      <c r="G982" s="125">
        <v>0.13600000000000001</v>
      </c>
      <c r="H982" s="126">
        <f>TRUNC((J982*$J$7),2)</f>
        <v>1.54</v>
      </c>
      <c r="J982" s="127">
        <v>1.98</v>
      </c>
    </row>
    <row r="983" spans="2:10" x14ac:dyDescent="0.2">
      <c r="B983" s="122" t="s">
        <v>3141</v>
      </c>
      <c r="C983" s="122" t="s">
        <v>3140</v>
      </c>
      <c r="D983" s="123">
        <v>20.8</v>
      </c>
      <c r="E983" s="123"/>
      <c r="F983" s="124">
        <v>117.99</v>
      </c>
      <c r="G983" s="125">
        <v>0.13600000000000001</v>
      </c>
      <c r="H983" s="126">
        <f>TRUNC((J983*$J$7),2)</f>
        <v>2.2000000000000002</v>
      </c>
      <c r="J983" s="127">
        <v>2.83</v>
      </c>
    </row>
    <row r="984" spans="2:10" x14ac:dyDescent="0.2">
      <c r="B984" s="128" t="s">
        <v>2504</v>
      </c>
      <c r="C984" s="128"/>
      <c r="D984" s="128"/>
      <c r="E984" s="128"/>
      <c r="F984" s="128"/>
      <c r="G984" s="128"/>
      <c r="H984" s="129">
        <f>TRUNC((J984*$J$7),2)</f>
        <v>3.75</v>
      </c>
      <c r="J984" s="130">
        <v>4.8099999999999996</v>
      </c>
    </row>
    <row r="985" spans="2:10" ht="21" x14ac:dyDescent="0.2">
      <c r="B985" s="120" t="s">
        <v>2503</v>
      </c>
      <c r="C985" s="120" t="s">
        <v>2502</v>
      </c>
      <c r="D985" s="120"/>
      <c r="E985" s="146" t="s">
        <v>2501</v>
      </c>
      <c r="F985" s="120" t="s">
        <v>2500</v>
      </c>
      <c r="G985" s="120" t="s">
        <v>2499</v>
      </c>
      <c r="H985" s="120" t="s">
        <v>2498</v>
      </c>
      <c r="J985" s="121" t="s">
        <v>2498</v>
      </c>
    </row>
    <row r="986" spans="2:10" x14ac:dyDescent="0.2">
      <c r="B986" s="122" t="s">
        <v>3462</v>
      </c>
      <c r="C986" s="122" t="s">
        <v>430</v>
      </c>
      <c r="D986" s="122"/>
      <c r="E986" s="147" t="s">
        <v>2535</v>
      </c>
      <c r="F986" s="126">
        <v>9.0299999999999994</v>
      </c>
      <c r="G986" s="125">
        <v>1.02</v>
      </c>
      <c r="H986" s="126">
        <f>TRUNC((J986*$J$7),2)</f>
        <v>7.18</v>
      </c>
      <c r="J986" s="127">
        <v>9.2100000000000009</v>
      </c>
    </row>
    <row r="987" spans="2:10" x14ac:dyDescent="0.2">
      <c r="B987" s="128" t="s">
        <v>2470</v>
      </c>
      <c r="C987" s="128"/>
      <c r="D987" s="128"/>
      <c r="E987" s="128"/>
      <c r="F987" s="128"/>
      <c r="G987" s="128"/>
      <c r="H987" s="129">
        <f>TRUNC((J987*$J$7),2)</f>
        <v>7.18</v>
      </c>
      <c r="J987" s="130">
        <v>9.2100000000000009</v>
      </c>
    </row>
    <row r="988" spans="2:10" x14ac:dyDescent="0.2">
      <c r="B988" s="131" t="s">
        <v>2469</v>
      </c>
      <c r="C988" s="131"/>
      <c r="D988" s="131"/>
      <c r="E988" s="131"/>
      <c r="F988" s="131"/>
      <c r="G988" s="131"/>
      <c r="H988" s="144">
        <f>TRUNC((J988*$J$7),2)</f>
        <v>10.93</v>
      </c>
      <c r="J988" s="145">
        <v>14.02</v>
      </c>
    </row>
    <row r="989" spans="2:10" x14ac:dyDescent="0.2">
      <c r="B989" s="131" t="s">
        <v>2468</v>
      </c>
      <c r="C989" s="131"/>
      <c r="D989" s="131"/>
      <c r="E989" s="131"/>
      <c r="F989" s="131"/>
      <c r="G989" s="131"/>
      <c r="H989" s="132">
        <f>TRUNC((J989*$J$7),2)</f>
        <v>0</v>
      </c>
      <c r="J989" s="133">
        <v>0</v>
      </c>
    </row>
    <row r="990" spans="2:10" x14ac:dyDescent="0.2">
      <c r="B990" s="131" t="s">
        <v>2467</v>
      </c>
      <c r="C990" s="131"/>
      <c r="D990" s="131"/>
      <c r="E990" s="131"/>
      <c r="F990" s="131"/>
      <c r="G990" s="131"/>
      <c r="H990" s="144">
        <f>TRUNC((J990*$J$7),2)</f>
        <v>10.93</v>
      </c>
      <c r="J990" s="145">
        <v>14.02</v>
      </c>
    </row>
    <row r="991" spans="2:10" s="134" customFormat="1" ht="24.75" customHeight="1" x14ac:dyDescent="0.2">
      <c r="B991" s="118" t="s">
        <v>3461</v>
      </c>
      <c r="C991" s="118"/>
      <c r="D991" s="118"/>
      <c r="E991" s="118"/>
      <c r="F991" s="118"/>
      <c r="G991" s="118"/>
      <c r="H991" s="118" t="s">
        <v>2538</v>
      </c>
      <c r="J991" s="119" t="s">
        <v>2538</v>
      </c>
    </row>
    <row r="992" spans="2:10" x14ac:dyDescent="0.2">
      <c r="B992" s="120" t="s">
        <v>2503</v>
      </c>
      <c r="C992" s="120" t="s">
        <v>2514</v>
      </c>
      <c r="D992" s="120" t="s">
        <v>2513</v>
      </c>
      <c r="E992" s="120"/>
      <c r="F992" s="120" t="s">
        <v>2512</v>
      </c>
      <c r="G992" s="120" t="s">
        <v>2499</v>
      </c>
      <c r="H992" s="120" t="s">
        <v>2511</v>
      </c>
      <c r="J992" s="121" t="s">
        <v>2511</v>
      </c>
    </row>
    <row r="993" spans="2:10" x14ac:dyDescent="0.2">
      <c r="B993" s="122" t="s">
        <v>3141</v>
      </c>
      <c r="C993" s="122" t="s">
        <v>3140</v>
      </c>
      <c r="D993" s="123">
        <v>20.8</v>
      </c>
      <c r="E993" s="123"/>
      <c r="F993" s="124">
        <v>117.99</v>
      </c>
      <c r="G993" s="125">
        <v>6.5000000000000002E-2</v>
      </c>
      <c r="H993" s="126">
        <f>TRUNC((J993*$J$7),2)</f>
        <v>1.05</v>
      </c>
      <c r="J993" s="127">
        <v>1.35</v>
      </c>
    </row>
    <row r="994" spans="2:10" x14ac:dyDescent="0.2">
      <c r="B994" s="122" t="s">
        <v>2567</v>
      </c>
      <c r="C994" s="122" t="s">
        <v>2566</v>
      </c>
      <c r="D994" s="123">
        <v>14.54</v>
      </c>
      <c r="E994" s="123"/>
      <c r="F994" s="124">
        <v>117.99</v>
      </c>
      <c r="G994" s="125">
        <v>6.5000000000000002E-2</v>
      </c>
      <c r="H994" s="126">
        <f>TRUNC((J994*$J$7),2)</f>
        <v>0.74</v>
      </c>
      <c r="J994" s="127">
        <v>0.95</v>
      </c>
    </row>
    <row r="995" spans="2:10" x14ac:dyDescent="0.2">
      <c r="B995" s="128" t="s">
        <v>2504</v>
      </c>
      <c r="C995" s="128"/>
      <c r="D995" s="128"/>
      <c r="E995" s="128"/>
      <c r="F995" s="128"/>
      <c r="G995" s="128"/>
      <c r="H995" s="129">
        <f>TRUNC((J995*$J$7),2)</f>
        <v>1.79</v>
      </c>
      <c r="J995" s="130">
        <v>2.2999999999999998</v>
      </c>
    </row>
    <row r="996" spans="2:10" ht="21" x14ac:dyDescent="0.2">
      <c r="B996" s="120" t="s">
        <v>2503</v>
      </c>
      <c r="C996" s="120" t="s">
        <v>2502</v>
      </c>
      <c r="D996" s="120"/>
      <c r="E996" s="146" t="s">
        <v>2501</v>
      </c>
      <c r="F996" s="120" t="s">
        <v>2500</v>
      </c>
      <c r="G996" s="120" t="s">
        <v>2499</v>
      </c>
      <c r="H996" s="120" t="s">
        <v>2498</v>
      </c>
      <c r="J996" s="121" t="s">
        <v>2498</v>
      </c>
    </row>
    <row r="997" spans="2:10" ht="22.5" x14ac:dyDescent="0.2">
      <c r="B997" s="122" t="s">
        <v>3460</v>
      </c>
      <c r="C997" s="122" t="s">
        <v>1857</v>
      </c>
      <c r="D997" s="122"/>
      <c r="E997" s="147" t="s">
        <v>2535</v>
      </c>
      <c r="F997" s="126">
        <v>4.9800000000000004</v>
      </c>
      <c r="G997" s="125">
        <v>1.02</v>
      </c>
      <c r="H997" s="126">
        <f>TRUNC((J997*$J$7),2)</f>
        <v>3.96</v>
      </c>
      <c r="J997" s="127">
        <v>5.08</v>
      </c>
    </row>
    <row r="998" spans="2:10" x14ac:dyDescent="0.2">
      <c r="B998" s="128" t="s">
        <v>2470</v>
      </c>
      <c r="C998" s="128"/>
      <c r="D998" s="128"/>
      <c r="E998" s="128"/>
      <c r="F998" s="128"/>
      <c r="G998" s="128"/>
      <c r="H998" s="129">
        <f>TRUNC((J998*$J$7),2)</f>
        <v>3.96</v>
      </c>
      <c r="J998" s="130">
        <v>5.08</v>
      </c>
    </row>
    <row r="999" spans="2:10" x14ac:dyDescent="0.2">
      <c r="B999" s="131" t="s">
        <v>2469</v>
      </c>
      <c r="C999" s="131"/>
      <c r="D999" s="131"/>
      <c r="E999" s="131"/>
      <c r="F999" s="131"/>
      <c r="G999" s="131"/>
      <c r="H999" s="132">
        <f>TRUNC((J999*$J$7),2)</f>
        <v>5.75</v>
      </c>
      <c r="J999" s="133">
        <v>7.38</v>
      </c>
    </row>
    <row r="1000" spans="2:10" x14ac:dyDescent="0.2">
      <c r="B1000" s="131" t="s">
        <v>2468</v>
      </c>
      <c r="C1000" s="131"/>
      <c r="D1000" s="131"/>
      <c r="E1000" s="131"/>
      <c r="F1000" s="131"/>
      <c r="G1000" s="131"/>
      <c r="H1000" s="132">
        <f>TRUNC((J1000*$J$7),2)</f>
        <v>0</v>
      </c>
      <c r="J1000" s="133">
        <v>0</v>
      </c>
    </row>
    <row r="1001" spans="2:10" x14ac:dyDescent="0.2">
      <c r="B1001" s="131" t="s">
        <v>2467</v>
      </c>
      <c r="C1001" s="131"/>
      <c r="D1001" s="131"/>
      <c r="E1001" s="131"/>
      <c r="F1001" s="131"/>
      <c r="G1001" s="131"/>
      <c r="H1001" s="132">
        <f>TRUNC((J1001*$J$7),2)</f>
        <v>5.75</v>
      </c>
      <c r="J1001" s="133">
        <v>7.38</v>
      </c>
    </row>
    <row r="1002" spans="2:10" s="134" customFormat="1" ht="24.75" customHeight="1" x14ac:dyDescent="0.2">
      <c r="B1002" s="118" t="s">
        <v>3459</v>
      </c>
      <c r="C1002" s="118"/>
      <c r="D1002" s="118"/>
      <c r="E1002" s="118"/>
      <c r="F1002" s="118"/>
      <c r="G1002" s="118"/>
      <c r="H1002" s="118" t="s">
        <v>2515</v>
      </c>
      <c r="J1002" s="119" t="s">
        <v>2515</v>
      </c>
    </row>
    <row r="1003" spans="2:10" x14ac:dyDescent="0.2">
      <c r="B1003" s="120" t="s">
        <v>2503</v>
      </c>
      <c r="C1003" s="120" t="s">
        <v>2514</v>
      </c>
      <c r="D1003" s="120" t="s">
        <v>2513</v>
      </c>
      <c r="E1003" s="120"/>
      <c r="F1003" s="120" t="s">
        <v>2512</v>
      </c>
      <c r="G1003" s="120" t="s">
        <v>2499</v>
      </c>
      <c r="H1003" s="120" t="s">
        <v>2511</v>
      </c>
      <c r="J1003" s="121" t="s">
        <v>2511</v>
      </c>
    </row>
    <row r="1004" spans="2:10" x14ac:dyDescent="0.2">
      <c r="B1004" s="122" t="s">
        <v>2567</v>
      </c>
      <c r="C1004" s="122" t="s">
        <v>2566</v>
      </c>
      <c r="D1004" s="123">
        <v>14.54</v>
      </c>
      <c r="E1004" s="123"/>
      <c r="F1004" s="124">
        <v>117.99</v>
      </c>
      <c r="G1004" s="125">
        <v>0.08</v>
      </c>
      <c r="H1004" s="126">
        <f>TRUNC((J1004*$J$7),2)</f>
        <v>0.9</v>
      </c>
      <c r="J1004" s="127">
        <v>1.1599999999999999</v>
      </c>
    </row>
    <row r="1005" spans="2:10" x14ac:dyDescent="0.2">
      <c r="B1005" s="122" t="s">
        <v>3141</v>
      </c>
      <c r="C1005" s="122" t="s">
        <v>3140</v>
      </c>
      <c r="D1005" s="123">
        <v>20.8</v>
      </c>
      <c r="E1005" s="123"/>
      <c r="F1005" s="124">
        <v>117.99</v>
      </c>
      <c r="G1005" s="125">
        <v>0.08</v>
      </c>
      <c r="H1005" s="126">
        <f>TRUNC((J1005*$J$7),2)</f>
        <v>1.29</v>
      </c>
      <c r="J1005" s="127">
        <v>1.66</v>
      </c>
    </row>
    <row r="1006" spans="2:10" x14ac:dyDescent="0.2">
      <c r="B1006" s="128" t="s">
        <v>2504</v>
      </c>
      <c r="C1006" s="128"/>
      <c r="D1006" s="128"/>
      <c r="E1006" s="128"/>
      <c r="F1006" s="128"/>
      <c r="G1006" s="128"/>
      <c r="H1006" s="129">
        <f>TRUNC((J1006*$J$7),2)</f>
        <v>2.19</v>
      </c>
      <c r="J1006" s="130">
        <v>2.82</v>
      </c>
    </row>
    <row r="1007" spans="2:10" ht="21" x14ac:dyDescent="0.2">
      <c r="B1007" s="120" t="s">
        <v>2503</v>
      </c>
      <c r="C1007" s="120" t="s">
        <v>2502</v>
      </c>
      <c r="D1007" s="120"/>
      <c r="E1007" s="146" t="s">
        <v>2501</v>
      </c>
      <c r="F1007" s="120" t="s">
        <v>2500</v>
      </c>
      <c r="G1007" s="120" t="s">
        <v>2499</v>
      </c>
      <c r="H1007" s="120" t="s">
        <v>2498</v>
      </c>
      <c r="J1007" s="121" t="s">
        <v>2498</v>
      </c>
    </row>
    <row r="1008" spans="2:10" ht="22.5" x14ac:dyDescent="0.2">
      <c r="B1008" s="122" t="s">
        <v>3458</v>
      </c>
      <c r="C1008" s="122" t="s">
        <v>3457</v>
      </c>
      <c r="D1008" s="122"/>
      <c r="E1008" s="147" t="s">
        <v>2535</v>
      </c>
      <c r="F1008" s="123">
        <v>15.76</v>
      </c>
      <c r="G1008" s="125">
        <v>1.02</v>
      </c>
      <c r="H1008" s="123">
        <f>TRUNC((J1008*$J$7),2)</f>
        <v>12.54</v>
      </c>
      <c r="J1008" s="141">
        <v>16.079999999999998</v>
      </c>
    </row>
    <row r="1009" spans="2:10" x14ac:dyDescent="0.2">
      <c r="B1009" s="128" t="s">
        <v>2470</v>
      </c>
      <c r="C1009" s="128"/>
      <c r="D1009" s="128"/>
      <c r="E1009" s="128"/>
      <c r="F1009" s="128"/>
      <c r="G1009" s="128"/>
      <c r="H1009" s="142">
        <f>TRUNC((J1009*$J$7),2)</f>
        <v>12.54</v>
      </c>
      <c r="J1009" s="143">
        <v>16.079999999999998</v>
      </c>
    </row>
    <row r="1010" spans="2:10" x14ac:dyDescent="0.2">
      <c r="B1010" s="131" t="s">
        <v>2469</v>
      </c>
      <c r="C1010" s="131"/>
      <c r="D1010" s="131"/>
      <c r="E1010" s="131"/>
      <c r="F1010" s="131"/>
      <c r="G1010" s="131"/>
      <c r="H1010" s="144">
        <f>TRUNC((J1010*$J$7),2)</f>
        <v>14.74</v>
      </c>
      <c r="J1010" s="145">
        <v>18.899999999999999</v>
      </c>
    </row>
    <row r="1011" spans="2:10" x14ac:dyDescent="0.2">
      <c r="B1011" s="131" t="s">
        <v>2468</v>
      </c>
      <c r="C1011" s="131"/>
      <c r="D1011" s="131"/>
      <c r="E1011" s="131"/>
      <c r="F1011" s="131"/>
      <c r="G1011" s="131"/>
      <c r="H1011" s="132">
        <f>TRUNC((J1011*$J$7),2)</f>
        <v>0</v>
      </c>
      <c r="J1011" s="133">
        <v>0</v>
      </c>
    </row>
    <row r="1012" spans="2:10" x14ac:dyDescent="0.2">
      <c r="B1012" s="131" t="s">
        <v>2467</v>
      </c>
      <c r="C1012" s="131"/>
      <c r="D1012" s="131"/>
      <c r="E1012" s="131"/>
      <c r="F1012" s="131"/>
      <c r="G1012" s="131"/>
      <c r="H1012" s="144">
        <f>TRUNC((J1012*$J$7),2)</f>
        <v>14.74</v>
      </c>
      <c r="J1012" s="145">
        <v>18.899999999999999</v>
      </c>
    </row>
    <row r="1013" spans="2:10" s="134" customFormat="1" ht="24.75" customHeight="1" x14ac:dyDescent="0.2">
      <c r="B1013" s="118" t="s">
        <v>3456</v>
      </c>
      <c r="C1013" s="118"/>
      <c r="D1013" s="118"/>
      <c r="E1013" s="118"/>
      <c r="F1013" s="118"/>
      <c r="G1013" s="118"/>
      <c r="H1013" s="118" t="s">
        <v>3455</v>
      </c>
      <c r="J1013" s="119" t="s">
        <v>3455</v>
      </c>
    </row>
    <row r="1014" spans="2:10" x14ac:dyDescent="0.2">
      <c r="B1014" s="120" t="s">
        <v>2503</v>
      </c>
      <c r="C1014" s="120" t="s">
        <v>2514</v>
      </c>
      <c r="D1014" s="120" t="s">
        <v>2513</v>
      </c>
      <c r="E1014" s="120"/>
      <c r="F1014" s="120" t="s">
        <v>2512</v>
      </c>
      <c r="G1014" s="120" t="s">
        <v>2499</v>
      </c>
      <c r="H1014" s="120" t="s">
        <v>2511</v>
      </c>
      <c r="J1014" s="121" t="s">
        <v>2511</v>
      </c>
    </row>
    <row r="1015" spans="2:10" x14ac:dyDescent="0.2">
      <c r="B1015" s="122" t="s">
        <v>2510</v>
      </c>
      <c r="C1015" s="122" t="s">
        <v>2509</v>
      </c>
      <c r="D1015" s="123">
        <v>12.47</v>
      </c>
      <c r="E1015" s="123"/>
      <c r="F1015" s="124">
        <v>117.99</v>
      </c>
      <c r="G1015" s="125">
        <v>3.3889999999999998</v>
      </c>
      <c r="H1015" s="123">
        <f>TRUNC((J1015*$J$7),2)</f>
        <v>32.96</v>
      </c>
      <c r="J1015" s="141">
        <v>42.26</v>
      </c>
    </row>
    <row r="1016" spans="2:10" x14ac:dyDescent="0.2">
      <c r="B1016" s="128" t="s">
        <v>2504</v>
      </c>
      <c r="C1016" s="128"/>
      <c r="D1016" s="128"/>
      <c r="E1016" s="128"/>
      <c r="F1016" s="128"/>
      <c r="G1016" s="128"/>
      <c r="H1016" s="142">
        <f>TRUNC((J1016*$J$7),2)</f>
        <v>32.96</v>
      </c>
      <c r="J1016" s="143">
        <v>42.26</v>
      </c>
    </row>
    <row r="1017" spans="2:10" x14ac:dyDescent="0.2">
      <c r="B1017" s="131" t="s">
        <v>2469</v>
      </c>
      <c r="C1017" s="131"/>
      <c r="D1017" s="131"/>
      <c r="E1017" s="131"/>
      <c r="F1017" s="131"/>
      <c r="G1017" s="131"/>
      <c r="H1017" s="144">
        <f>TRUNC((J1017*$J$7),2)</f>
        <v>32.96</v>
      </c>
      <c r="J1017" s="145">
        <v>42.26</v>
      </c>
    </row>
    <row r="1018" spans="2:10" x14ac:dyDescent="0.2">
      <c r="B1018" s="131" t="s">
        <v>2468</v>
      </c>
      <c r="C1018" s="131"/>
      <c r="D1018" s="131"/>
      <c r="E1018" s="131"/>
      <c r="F1018" s="131"/>
      <c r="G1018" s="131"/>
      <c r="H1018" s="132">
        <f>TRUNC((J1018*$J$7),2)</f>
        <v>0</v>
      </c>
      <c r="J1018" s="133">
        <v>0</v>
      </c>
    </row>
    <row r="1019" spans="2:10" x14ac:dyDescent="0.2">
      <c r="B1019" s="131" t="s">
        <v>2467</v>
      </c>
      <c r="C1019" s="131"/>
      <c r="D1019" s="131"/>
      <c r="E1019" s="131"/>
      <c r="F1019" s="131"/>
      <c r="G1019" s="131"/>
      <c r="H1019" s="144">
        <f>TRUNC((J1019*$J$7),2)</f>
        <v>32.96</v>
      </c>
      <c r="J1019" s="145">
        <v>42.26</v>
      </c>
    </row>
    <row r="1020" spans="2:10" s="134" customFormat="1" ht="24.75" customHeight="1" x14ac:dyDescent="0.2">
      <c r="B1020" s="118" t="s">
        <v>3454</v>
      </c>
      <c r="C1020" s="118"/>
      <c r="D1020" s="118"/>
      <c r="E1020" s="118"/>
      <c r="F1020" s="118"/>
      <c r="G1020" s="118"/>
      <c r="H1020" s="118" t="s">
        <v>2909</v>
      </c>
      <c r="J1020" s="119" t="s">
        <v>2909</v>
      </c>
    </row>
    <row r="1021" spans="2:10" x14ac:dyDescent="0.2">
      <c r="B1021" s="120" t="s">
        <v>2503</v>
      </c>
      <c r="C1021" s="120" t="s">
        <v>2514</v>
      </c>
      <c r="D1021" s="120" t="s">
        <v>2513</v>
      </c>
      <c r="E1021" s="120"/>
      <c r="F1021" s="120" t="s">
        <v>2512</v>
      </c>
      <c r="G1021" s="120" t="s">
        <v>2499</v>
      </c>
      <c r="H1021" s="120" t="s">
        <v>2511</v>
      </c>
      <c r="J1021" s="121" t="s">
        <v>2511</v>
      </c>
    </row>
    <row r="1022" spans="2:10" x14ac:dyDescent="0.2">
      <c r="B1022" s="122" t="s">
        <v>2567</v>
      </c>
      <c r="C1022" s="122" t="s">
        <v>2566</v>
      </c>
      <c r="D1022" s="123">
        <v>14.54</v>
      </c>
      <c r="E1022" s="123"/>
      <c r="F1022" s="124">
        <v>117.99</v>
      </c>
      <c r="G1022" s="125">
        <v>0.7</v>
      </c>
      <c r="H1022" s="123">
        <f>TRUNC((J1022*$J$7),2)</f>
        <v>7.94</v>
      </c>
      <c r="J1022" s="141">
        <v>10.18</v>
      </c>
    </row>
    <row r="1023" spans="2:10" x14ac:dyDescent="0.2">
      <c r="B1023" s="122" t="s">
        <v>3141</v>
      </c>
      <c r="C1023" s="122" t="s">
        <v>3140</v>
      </c>
      <c r="D1023" s="123">
        <v>20.8</v>
      </c>
      <c r="E1023" s="123"/>
      <c r="F1023" s="124">
        <v>117.99</v>
      </c>
      <c r="G1023" s="125">
        <v>0.7</v>
      </c>
      <c r="H1023" s="123">
        <f>TRUNC((J1023*$J$7),2)</f>
        <v>11.35</v>
      </c>
      <c r="J1023" s="141">
        <v>14.56</v>
      </c>
    </row>
    <row r="1024" spans="2:10" x14ac:dyDescent="0.2">
      <c r="B1024" s="128" t="s">
        <v>2504</v>
      </c>
      <c r="C1024" s="128"/>
      <c r="D1024" s="128"/>
      <c r="E1024" s="128"/>
      <c r="F1024" s="128"/>
      <c r="G1024" s="128"/>
      <c r="H1024" s="142">
        <f>TRUNC((J1024*$J$7),2)</f>
        <v>19.29</v>
      </c>
      <c r="J1024" s="143">
        <v>24.74</v>
      </c>
    </row>
    <row r="1025" spans="2:10" ht="21" x14ac:dyDescent="0.2">
      <c r="B1025" s="120" t="s">
        <v>2503</v>
      </c>
      <c r="C1025" s="120" t="s">
        <v>2502</v>
      </c>
      <c r="D1025" s="120"/>
      <c r="E1025" s="146" t="s">
        <v>2501</v>
      </c>
      <c r="F1025" s="120" t="s">
        <v>2500</v>
      </c>
      <c r="G1025" s="120" t="s">
        <v>2499</v>
      </c>
      <c r="H1025" s="120" t="s">
        <v>2498</v>
      </c>
      <c r="J1025" s="121" t="s">
        <v>2498</v>
      </c>
    </row>
    <row r="1026" spans="2:10" ht="22.5" x14ac:dyDescent="0.2">
      <c r="B1026" s="122" t="s">
        <v>3453</v>
      </c>
      <c r="C1026" s="122" t="s">
        <v>3452</v>
      </c>
      <c r="D1026" s="122"/>
      <c r="E1026" s="147" t="s">
        <v>2471</v>
      </c>
      <c r="F1026" s="123">
        <v>28.56</v>
      </c>
      <c r="G1026" s="125">
        <v>1</v>
      </c>
      <c r="H1026" s="123">
        <f>TRUNC((J1026*$J$7),2)</f>
        <v>22.27</v>
      </c>
      <c r="J1026" s="141">
        <v>28.56</v>
      </c>
    </row>
    <row r="1027" spans="2:10" x14ac:dyDescent="0.2">
      <c r="B1027" s="128" t="s">
        <v>2470</v>
      </c>
      <c r="C1027" s="128"/>
      <c r="D1027" s="128"/>
      <c r="E1027" s="128"/>
      <c r="F1027" s="128"/>
      <c r="G1027" s="128"/>
      <c r="H1027" s="142">
        <f>TRUNC((J1027*$J$7),2)</f>
        <v>22.27</v>
      </c>
      <c r="J1027" s="143">
        <v>28.56</v>
      </c>
    </row>
    <row r="1028" spans="2:10" x14ac:dyDescent="0.2">
      <c r="B1028" s="131" t="s">
        <v>2469</v>
      </c>
      <c r="C1028" s="131"/>
      <c r="D1028" s="131"/>
      <c r="E1028" s="131"/>
      <c r="F1028" s="131"/>
      <c r="G1028" s="131"/>
      <c r="H1028" s="144">
        <f>TRUNC((J1028*$J$7),2)</f>
        <v>41.57</v>
      </c>
      <c r="J1028" s="145">
        <v>53.3</v>
      </c>
    </row>
    <row r="1029" spans="2:10" x14ac:dyDescent="0.2">
      <c r="B1029" s="131" t="s">
        <v>2468</v>
      </c>
      <c r="C1029" s="131"/>
      <c r="D1029" s="131"/>
      <c r="E1029" s="131"/>
      <c r="F1029" s="131"/>
      <c r="G1029" s="131"/>
      <c r="H1029" s="132">
        <f>TRUNC((J1029*$J$7),2)</f>
        <v>0</v>
      </c>
      <c r="J1029" s="133">
        <v>0</v>
      </c>
    </row>
    <row r="1030" spans="2:10" x14ac:dyDescent="0.2">
      <c r="B1030" s="131" t="s">
        <v>2467</v>
      </c>
      <c r="C1030" s="131"/>
      <c r="D1030" s="131"/>
      <c r="E1030" s="131"/>
      <c r="F1030" s="131"/>
      <c r="G1030" s="131"/>
      <c r="H1030" s="144">
        <f>TRUNC((J1030*$J$7),2)</f>
        <v>41.57</v>
      </c>
      <c r="J1030" s="145">
        <v>53.3</v>
      </c>
    </row>
    <row r="1031" spans="2:10" s="134" customFormat="1" ht="24.75" customHeight="1" x14ac:dyDescent="0.2">
      <c r="B1031" s="118" t="s">
        <v>3451</v>
      </c>
      <c r="C1031" s="118"/>
      <c r="D1031" s="118"/>
      <c r="E1031" s="118"/>
      <c r="F1031" s="118"/>
      <c r="G1031" s="118"/>
      <c r="H1031" s="118" t="s">
        <v>2909</v>
      </c>
      <c r="J1031" s="119" t="s">
        <v>2909</v>
      </c>
    </row>
    <row r="1032" spans="2:10" x14ac:dyDescent="0.2">
      <c r="B1032" s="120" t="s">
        <v>2503</v>
      </c>
      <c r="C1032" s="120" t="s">
        <v>2514</v>
      </c>
      <c r="D1032" s="120" t="s">
        <v>2513</v>
      </c>
      <c r="E1032" s="120"/>
      <c r="F1032" s="120" t="s">
        <v>2512</v>
      </c>
      <c r="G1032" s="120" t="s">
        <v>2499</v>
      </c>
      <c r="H1032" s="120" t="s">
        <v>2511</v>
      </c>
      <c r="J1032" s="121" t="s">
        <v>2511</v>
      </c>
    </row>
    <row r="1033" spans="2:10" x14ac:dyDescent="0.2">
      <c r="B1033" s="122" t="s">
        <v>2567</v>
      </c>
      <c r="C1033" s="122" t="s">
        <v>2566</v>
      </c>
      <c r="D1033" s="123">
        <v>14.54</v>
      </c>
      <c r="E1033" s="123"/>
      <c r="F1033" s="124">
        <v>117.99</v>
      </c>
      <c r="G1033" s="125">
        <v>1.5</v>
      </c>
      <c r="H1033" s="123">
        <f>TRUNC((J1033*$J$7),2)</f>
        <v>17.010000000000002</v>
      </c>
      <c r="J1033" s="141">
        <v>21.81</v>
      </c>
    </row>
    <row r="1034" spans="2:10" x14ac:dyDescent="0.2">
      <c r="B1034" s="122" t="s">
        <v>3141</v>
      </c>
      <c r="C1034" s="122" t="s">
        <v>3140</v>
      </c>
      <c r="D1034" s="123">
        <v>20.8</v>
      </c>
      <c r="E1034" s="123"/>
      <c r="F1034" s="124">
        <v>117.99</v>
      </c>
      <c r="G1034" s="125">
        <v>1.5</v>
      </c>
      <c r="H1034" s="123">
        <f>TRUNC((J1034*$J$7),2)</f>
        <v>24.33</v>
      </c>
      <c r="J1034" s="141">
        <v>31.2</v>
      </c>
    </row>
    <row r="1035" spans="2:10" x14ac:dyDescent="0.2">
      <c r="B1035" s="128" t="s">
        <v>2504</v>
      </c>
      <c r="C1035" s="128"/>
      <c r="D1035" s="128"/>
      <c r="E1035" s="128"/>
      <c r="F1035" s="128"/>
      <c r="G1035" s="128"/>
      <c r="H1035" s="142">
        <f>TRUNC((J1035*$J$7),2)</f>
        <v>41.34</v>
      </c>
      <c r="J1035" s="143">
        <v>53.01</v>
      </c>
    </row>
    <row r="1036" spans="2:10" ht="21" x14ac:dyDescent="0.2">
      <c r="B1036" s="120" t="s">
        <v>2503</v>
      </c>
      <c r="C1036" s="120" t="s">
        <v>2502</v>
      </c>
      <c r="D1036" s="120"/>
      <c r="E1036" s="146" t="s">
        <v>2501</v>
      </c>
      <c r="F1036" s="120" t="s">
        <v>2500</v>
      </c>
      <c r="G1036" s="120" t="s">
        <v>2499</v>
      </c>
      <c r="H1036" s="120" t="s">
        <v>2498</v>
      </c>
      <c r="J1036" s="121" t="s">
        <v>2498</v>
      </c>
    </row>
    <row r="1037" spans="2:10" ht="22.5" x14ac:dyDescent="0.2">
      <c r="B1037" s="122" t="s">
        <v>3450</v>
      </c>
      <c r="C1037" s="122" t="s">
        <v>3449</v>
      </c>
      <c r="D1037" s="122"/>
      <c r="E1037" s="147" t="s">
        <v>2471</v>
      </c>
      <c r="F1037" s="123">
        <v>63.2</v>
      </c>
      <c r="G1037" s="125">
        <v>1</v>
      </c>
      <c r="H1037" s="123">
        <f>TRUNC((J1037*$J$7),2)</f>
        <v>49.29</v>
      </c>
      <c r="J1037" s="141">
        <v>63.2</v>
      </c>
    </row>
    <row r="1038" spans="2:10" x14ac:dyDescent="0.2">
      <c r="B1038" s="128" t="s">
        <v>2470</v>
      </c>
      <c r="C1038" s="128"/>
      <c r="D1038" s="128"/>
      <c r="E1038" s="128"/>
      <c r="F1038" s="128"/>
      <c r="G1038" s="128"/>
      <c r="H1038" s="142">
        <f>TRUNC((J1038*$J$7),2)</f>
        <v>49.29</v>
      </c>
      <c r="J1038" s="143">
        <v>63.2</v>
      </c>
    </row>
    <row r="1039" spans="2:10" x14ac:dyDescent="0.2">
      <c r="B1039" s="131" t="s">
        <v>2469</v>
      </c>
      <c r="C1039" s="131"/>
      <c r="D1039" s="131"/>
      <c r="E1039" s="131"/>
      <c r="F1039" s="131"/>
      <c r="G1039" s="131"/>
      <c r="H1039" s="139">
        <f>TRUNC((J1039*$J$7),2)</f>
        <v>90.64</v>
      </c>
      <c r="J1039" s="140">
        <v>116.21</v>
      </c>
    </row>
    <row r="1040" spans="2:10" x14ac:dyDescent="0.2">
      <c r="B1040" s="131" t="s">
        <v>2468</v>
      </c>
      <c r="C1040" s="131"/>
      <c r="D1040" s="131"/>
      <c r="E1040" s="131"/>
      <c r="F1040" s="131"/>
      <c r="G1040" s="131"/>
      <c r="H1040" s="132">
        <f>TRUNC((J1040*$J$7),2)</f>
        <v>0</v>
      </c>
      <c r="J1040" s="133">
        <v>0</v>
      </c>
    </row>
    <row r="1041" spans="2:10" x14ac:dyDescent="0.2">
      <c r="B1041" s="131" t="s">
        <v>2467</v>
      </c>
      <c r="C1041" s="131"/>
      <c r="D1041" s="131"/>
      <c r="E1041" s="131"/>
      <c r="F1041" s="131"/>
      <c r="G1041" s="131"/>
      <c r="H1041" s="139">
        <f>TRUNC((J1041*$J$7),2)</f>
        <v>90.64</v>
      </c>
      <c r="J1041" s="140">
        <v>116.21</v>
      </c>
    </row>
    <row r="1042" spans="2:10" s="134" customFormat="1" ht="24.75" customHeight="1" x14ac:dyDescent="0.2">
      <c r="B1042" s="118" t="s">
        <v>3448</v>
      </c>
      <c r="C1042" s="118"/>
      <c r="D1042" s="118"/>
      <c r="E1042" s="118"/>
      <c r="F1042" s="118"/>
      <c r="G1042" s="118"/>
      <c r="H1042" s="118" t="s">
        <v>2909</v>
      </c>
      <c r="J1042" s="119" t="s">
        <v>2909</v>
      </c>
    </row>
    <row r="1043" spans="2:10" x14ac:dyDescent="0.2">
      <c r="B1043" s="120" t="s">
        <v>2503</v>
      </c>
      <c r="C1043" s="120" t="s">
        <v>2514</v>
      </c>
      <c r="D1043" s="120" t="s">
        <v>2513</v>
      </c>
      <c r="E1043" s="120"/>
      <c r="F1043" s="120" t="s">
        <v>2512</v>
      </c>
      <c r="G1043" s="120" t="s">
        <v>2499</v>
      </c>
      <c r="H1043" s="120" t="s">
        <v>2511</v>
      </c>
      <c r="J1043" s="121" t="s">
        <v>2511</v>
      </c>
    </row>
    <row r="1044" spans="2:10" x14ac:dyDescent="0.2">
      <c r="B1044" s="122" t="s">
        <v>3141</v>
      </c>
      <c r="C1044" s="122" t="s">
        <v>3140</v>
      </c>
      <c r="D1044" s="123">
        <v>20.8</v>
      </c>
      <c r="E1044" s="123"/>
      <c r="F1044" s="124">
        <v>117.99</v>
      </c>
      <c r="G1044" s="125">
        <v>0.15</v>
      </c>
      <c r="H1044" s="126">
        <f>TRUNC((J1044*$J$7),2)</f>
        <v>2.4300000000000002</v>
      </c>
      <c r="J1044" s="127">
        <v>3.12</v>
      </c>
    </row>
    <row r="1045" spans="2:10" x14ac:dyDescent="0.2">
      <c r="B1045" s="122" t="s">
        <v>2567</v>
      </c>
      <c r="C1045" s="122" t="s">
        <v>2566</v>
      </c>
      <c r="D1045" s="123">
        <v>14.54</v>
      </c>
      <c r="E1045" s="123"/>
      <c r="F1045" s="124">
        <v>117.99</v>
      </c>
      <c r="G1045" s="125">
        <v>0.15</v>
      </c>
      <c r="H1045" s="126">
        <f>TRUNC((J1045*$J$7),2)</f>
        <v>1.7</v>
      </c>
      <c r="J1045" s="127">
        <v>2.1800000000000002</v>
      </c>
    </row>
    <row r="1046" spans="2:10" x14ac:dyDescent="0.2">
      <c r="B1046" s="128" t="s">
        <v>2504</v>
      </c>
      <c r="C1046" s="128"/>
      <c r="D1046" s="128"/>
      <c r="E1046" s="128"/>
      <c r="F1046" s="128"/>
      <c r="G1046" s="128"/>
      <c r="H1046" s="129">
        <f>TRUNC((J1046*$J$7),2)</f>
        <v>4.13</v>
      </c>
      <c r="J1046" s="130">
        <v>5.3</v>
      </c>
    </row>
    <row r="1047" spans="2:10" ht="21" x14ac:dyDescent="0.2">
      <c r="B1047" s="120" t="s">
        <v>2503</v>
      </c>
      <c r="C1047" s="120" t="s">
        <v>2502</v>
      </c>
      <c r="D1047" s="120"/>
      <c r="E1047" s="146" t="s">
        <v>2501</v>
      </c>
      <c r="F1047" s="120" t="s">
        <v>2500</v>
      </c>
      <c r="G1047" s="120" t="s">
        <v>2499</v>
      </c>
      <c r="H1047" s="120" t="s">
        <v>2498</v>
      </c>
      <c r="J1047" s="121" t="s">
        <v>2498</v>
      </c>
    </row>
    <row r="1048" spans="2:10" ht="22.5" x14ac:dyDescent="0.2">
      <c r="B1048" s="122" t="s">
        <v>3447</v>
      </c>
      <c r="C1048" s="122" t="s">
        <v>3446</v>
      </c>
      <c r="D1048" s="122"/>
      <c r="E1048" s="147" t="s">
        <v>2471</v>
      </c>
      <c r="F1048" s="126">
        <v>5.85</v>
      </c>
      <c r="G1048" s="125">
        <v>1</v>
      </c>
      <c r="H1048" s="126">
        <f>TRUNC((J1048*$J$7),2)</f>
        <v>4.5599999999999996</v>
      </c>
      <c r="J1048" s="127">
        <v>5.85</v>
      </c>
    </row>
    <row r="1049" spans="2:10" x14ac:dyDescent="0.2">
      <c r="B1049" s="128" t="s">
        <v>2470</v>
      </c>
      <c r="C1049" s="128"/>
      <c r="D1049" s="128"/>
      <c r="E1049" s="128"/>
      <c r="F1049" s="128"/>
      <c r="G1049" s="128"/>
      <c r="H1049" s="129">
        <f>TRUNC((J1049*$J$7),2)</f>
        <v>4.5599999999999996</v>
      </c>
      <c r="J1049" s="130">
        <v>5.85</v>
      </c>
    </row>
    <row r="1050" spans="2:10" x14ac:dyDescent="0.2">
      <c r="B1050" s="131" t="s">
        <v>2469</v>
      </c>
      <c r="C1050" s="131"/>
      <c r="D1050" s="131"/>
      <c r="E1050" s="131"/>
      <c r="F1050" s="131"/>
      <c r="G1050" s="131"/>
      <c r="H1050" s="144">
        <f>TRUNC((J1050*$J$7),2)</f>
        <v>8.69</v>
      </c>
      <c r="J1050" s="145">
        <v>11.15</v>
      </c>
    </row>
    <row r="1051" spans="2:10" x14ac:dyDescent="0.2">
      <c r="B1051" s="131" t="s">
        <v>2468</v>
      </c>
      <c r="C1051" s="131"/>
      <c r="D1051" s="131"/>
      <c r="E1051" s="131"/>
      <c r="F1051" s="131"/>
      <c r="G1051" s="131"/>
      <c r="H1051" s="132">
        <f>TRUNC((J1051*$J$7),2)</f>
        <v>0</v>
      </c>
      <c r="J1051" s="133">
        <v>0</v>
      </c>
    </row>
    <row r="1052" spans="2:10" x14ac:dyDescent="0.2">
      <c r="B1052" s="131" t="s">
        <v>2467</v>
      </c>
      <c r="C1052" s="131"/>
      <c r="D1052" s="131"/>
      <c r="E1052" s="131"/>
      <c r="F1052" s="131"/>
      <c r="G1052" s="131"/>
      <c r="H1052" s="144">
        <f>TRUNC((J1052*$J$7),2)</f>
        <v>8.69</v>
      </c>
      <c r="J1052" s="145">
        <v>11.15</v>
      </c>
    </row>
    <row r="1053" spans="2:10" s="134" customFormat="1" ht="24.75" customHeight="1" x14ac:dyDescent="0.2">
      <c r="B1053" s="118" t="s">
        <v>3445</v>
      </c>
      <c r="C1053" s="118"/>
      <c r="D1053" s="118"/>
      <c r="E1053" s="118"/>
      <c r="F1053" s="118"/>
      <c r="G1053" s="118"/>
      <c r="H1053" s="118" t="s">
        <v>2909</v>
      </c>
      <c r="J1053" s="119" t="s">
        <v>2909</v>
      </c>
    </row>
    <row r="1054" spans="2:10" x14ac:dyDescent="0.2">
      <c r="B1054" s="120" t="s">
        <v>2503</v>
      </c>
      <c r="C1054" s="120" t="s">
        <v>2514</v>
      </c>
      <c r="D1054" s="120" t="s">
        <v>2513</v>
      </c>
      <c r="E1054" s="120"/>
      <c r="F1054" s="120" t="s">
        <v>2512</v>
      </c>
      <c r="G1054" s="120" t="s">
        <v>2499</v>
      </c>
      <c r="H1054" s="120" t="s">
        <v>2511</v>
      </c>
      <c r="J1054" s="121" t="s">
        <v>2511</v>
      </c>
    </row>
    <row r="1055" spans="2:10" x14ac:dyDescent="0.2">
      <c r="B1055" s="122" t="s">
        <v>2567</v>
      </c>
      <c r="C1055" s="122" t="s">
        <v>2566</v>
      </c>
      <c r="D1055" s="123">
        <v>14.54</v>
      </c>
      <c r="E1055" s="123"/>
      <c r="F1055" s="124">
        <v>117.99</v>
      </c>
      <c r="G1055" s="125">
        <v>2</v>
      </c>
      <c r="H1055" s="123">
        <f>TRUNC((J1055*$J$7),2)</f>
        <v>22.68</v>
      </c>
      <c r="J1055" s="141">
        <v>29.08</v>
      </c>
    </row>
    <row r="1056" spans="2:10" x14ac:dyDescent="0.2">
      <c r="B1056" s="122" t="s">
        <v>3141</v>
      </c>
      <c r="C1056" s="122" t="s">
        <v>3140</v>
      </c>
      <c r="D1056" s="123">
        <v>20.8</v>
      </c>
      <c r="E1056" s="123"/>
      <c r="F1056" s="124">
        <v>117.99</v>
      </c>
      <c r="G1056" s="125">
        <v>2</v>
      </c>
      <c r="H1056" s="123">
        <f>TRUNC((J1056*$J$7),2)</f>
        <v>32.44</v>
      </c>
      <c r="J1056" s="141">
        <v>41.6</v>
      </c>
    </row>
    <row r="1057" spans="2:10" x14ac:dyDescent="0.2">
      <c r="B1057" s="128" t="s">
        <v>2504</v>
      </c>
      <c r="C1057" s="128"/>
      <c r="D1057" s="128"/>
      <c r="E1057" s="128"/>
      <c r="F1057" s="128"/>
      <c r="G1057" s="128"/>
      <c r="H1057" s="142">
        <f>TRUNC((J1057*$J$7),2)</f>
        <v>55.13</v>
      </c>
      <c r="J1057" s="143">
        <v>70.680000000000007</v>
      </c>
    </row>
    <row r="1058" spans="2:10" ht="21" x14ac:dyDescent="0.2">
      <c r="B1058" s="120" t="s">
        <v>2503</v>
      </c>
      <c r="C1058" s="120" t="s">
        <v>2502</v>
      </c>
      <c r="D1058" s="120"/>
      <c r="E1058" s="146" t="s">
        <v>2501</v>
      </c>
      <c r="F1058" s="120" t="s">
        <v>2500</v>
      </c>
      <c r="G1058" s="120" t="s">
        <v>2499</v>
      </c>
      <c r="H1058" s="120" t="s">
        <v>2498</v>
      </c>
      <c r="J1058" s="121" t="s">
        <v>2498</v>
      </c>
    </row>
    <row r="1059" spans="2:10" ht="22.5" x14ac:dyDescent="0.2">
      <c r="B1059" s="122" t="s">
        <v>3444</v>
      </c>
      <c r="C1059" s="122" t="s">
        <v>2202</v>
      </c>
      <c r="D1059" s="122"/>
      <c r="E1059" s="147" t="s">
        <v>2471</v>
      </c>
      <c r="F1059" s="124">
        <v>247.5</v>
      </c>
      <c r="G1059" s="125">
        <v>1</v>
      </c>
      <c r="H1059" s="124">
        <f>TRUNC((J1059*$J$7),2)</f>
        <v>193.05</v>
      </c>
      <c r="J1059" s="136">
        <v>247.5</v>
      </c>
    </row>
    <row r="1060" spans="2:10" x14ac:dyDescent="0.2">
      <c r="B1060" s="128" t="s">
        <v>2470</v>
      </c>
      <c r="C1060" s="128"/>
      <c r="D1060" s="128"/>
      <c r="E1060" s="128"/>
      <c r="F1060" s="128"/>
      <c r="G1060" s="128"/>
      <c r="H1060" s="137">
        <f>TRUNC((J1060*$J$7),2)</f>
        <v>193.05</v>
      </c>
      <c r="J1060" s="138">
        <v>247.5</v>
      </c>
    </row>
    <row r="1061" spans="2:10" x14ac:dyDescent="0.2">
      <c r="B1061" s="131" t="s">
        <v>2469</v>
      </c>
      <c r="C1061" s="131"/>
      <c r="D1061" s="131"/>
      <c r="E1061" s="131"/>
      <c r="F1061" s="131"/>
      <c r="G1061" s="131"/>
      <c r="H1061" s="139">
        <f>TRUNC((J1061*$J$7),2)</f>
        <v>248.18</v>
      </c>
      <c r="J1061" s="140">
        <v>318.18</v>
      </c>
    </row>
    <row r="1062" spans="2:10" x14ac:dyDescent="0.2">
      <c r="B1062" s="131" t="s">
        <v>2468</v>
      </c>
      <c r="C1062" s="131"/>
      <c r="D1062" s="131"/>
      <c r="E1062" s="131"/>
      <c r="F1062" s="131"/>
      <c r="G1062" s="131"/>
      <c r="H1062" s="132">
        <f>TRUNC((J1062*$J$7),2)</f>
        <v>0</v>
      </c>
      <c r="J1062" s="133">
        <v>0</v>
      </c>
    </row>
    <row r="1063" spans="2:10" x14ac:dyDescent="0.2">
      <c r="B1063" s="131" t="s">
        <v>2467</v>
      </c>
      <c r="C1063" s="131"/>
      <c r="D1063" s="131"/>
      <c r="E1063" s="131"/>
      <c r="F1063" s="131"/>
      <c r="G1063" s="131"/>
      <c r="H1063" s="139">
        <f>TRUNC((J1063*$J$7),2)</f>
        <v>248.18</v>
      </c>
      <c r="J1063" s="140">
        <v>318.18</v>
      </c>
    </row>
    <row r="1064" spans="2:10" s="134" customFormat="1" ht="24.75" customHeight="1" x14ac:dyDescent="0.2">
      <c r="B1064" s="118" t="s">
        <v>3443</v>
      </c>
      <c r="C1064" s="118"/>
      <c r="D1064" s="118"/>
      <c r="E1064" s="118"/>
      <c r="F1064" s="118"/>
      <c r="G1064" s="118"/>
      <c r="H1064" s="118" t="s">
        <v>2909</v>
      </c>
      <c r="J1064" s="119" t="s">
        <v>2909</v>
      </c>
    </row>
    <row r="1065" spans="2:10" x14ac:dyDescent="0.2">
      <c r="B1065" s="120" t="s">
        <v>2503</v>
      </c>
      <c r="C1065" s="120" t="s">
        <v>2514</v>
      </c>
      <c r="D1065" s="120" t="s">
        <v>2513</v>
      </c>
      <c r="E1065" s="120"/>
      <c r="F1065" s="120" t="s">
        <v>2512</v>
      </c>
      <c r="G1065" s="120" t="s">
        <v>2499</v>
      </c>
      <c r="H1065" s="120" t="s">
        <v>2511</v>
      </c>
      <c r="J1065" s="121" t="s">
        <v>2511</v>
      </c>
    </row>
    <row r="1066" spans="2:10" x14ac:dyDescent="0.2">
      <c r="B1066" s="122" t="s">
        <v>2506</v>
      </c>
      <c r="C1066" s="122" t="s">
        <v>2505</v>
      </c>
      <c r="D1066" s="123">
        <v>20.8</v>
      </c>
      <c r="E1066" s="123"/>
      <c r="F1066" s="124">
        <v>117.99</v>
      </c>
      <c r="G1066" s="125">
        <v>1.7513000000000001</v>
      </c>
      <c r="H1066" s="123">
        <f t="shared" ref="H1066:H1073" si="41">TRUNC((J1066*$J$7),2)</f>
        <v>28.41</v>
      </c>
      <c r="J1066" s="141">
        <v>36.43</v>
      </c>
    </row>
    <row r="1067" spans="2:10" x14ac:dyDescent="0.2">
      <c r="B1067" s="122" t="s">
        <v>2573</v>
      </c>
      <c r="C1067" s="122" t="s">
        <v>2572</v>
      </c>
      <c r="D1067" s="123">
        <v>21.1</v>
      </c>
      <c r="E1067" s="123"/>
      <c r="F1067" s="124">
        <v>117.99</v>
      </c>
      <c r="G1067" s="125">
        <v>1.1599999999999999E-2</v>
      </c>
      <c r="H1067" s="126">
        <f t="shared" si="41"/>
        <v>0.18</v>
      </c>
      <c r="J1067" s="127">
        <v>0.24</v>
      </c>
    </row>
    <row r="1068" spans="2:10" x14ac:dyDescent="0.2">
      <c r="B1068" s="122" t="s">
        <v>2508</v>
      </c>
      <c r="C1068" s="122" t="s">
        <v>2507</v>
      </c>
      <c r="D1068" s="123">
        <v>14.98</v>
      </c>
      <c r="E1068" s="123"/>
      <c r="F1068" s="124">
        <v>117.99</v>
      </c>
      <c r="G1068" s="125">
        <v>1.1599999999999999E-2</v>
      </c>
      <c r="H1068" s="126">
        <f t="shared" si="41"/>
        <v>0.13</v>
      </c>
      <c r="J1068" s="127">
        <v>0.17</v>
      </c>
    </row>
    <row r="1069" spans="2:10" x14ac:dyDescent="0.2">
      <c r="B1069" s="122" t="s">
        <v>2510</v>
      </c>
      <c r="C1069" s="122" t="s">
        <v>2509</v>
      </c>
      <c r="D1069" s="123">
        <v>12.47</v>
      </c>
      <c r="E1069" s="123"/>
      <c r="F1069" s="124">
        <v>117.99</v>
      </c>
      <c r="G1069" s="125">
        <v>2.5516000000000001</v>
      </c>
      <c r="H1069" s="123">
        <f t="shared" si="41"/>
        <v>24.81</v>
      </c>
      <c r="J1069" s="141">
        <v>31.82</v>
      </c>
    </row>
    <row r="1070" spans="2:10" x14ac:dyDescent="0.2">
      <c r="B1070" s="122" t="s">
        <v>2565</v>
      </c>
      <c r="C1070" s="122" t="s">
        <v>2564</v>
      </c>
      <c r="D1070" s="123">
        <v>20.8</v>
      </c>
      <c r="E1070" s="123"/>
      <c r="F1070" s="124">
        <v>117.99</v>
      </c>
      <c r="G1070" s="125">
        <v>2.3900000000000001E-2</v>
      </c>
      <c r="H1070" s="126">
        <f t="shared" si="41"/>
        <v>0.39</v>
      </c>
      <c r="J1070" s="127">
        <v>0.5</v>
      </c>
    </row>
    <row r="1071" spans="2:10" x14ac:dyDescent="0.2">
      <c r="B1071" s="122" t="s">
        <v>2569</v>
      </c>
      <c r="C1071" s="122" t="s">
        <v>2568</v>
      </c>
      <c r="D1071" s="123">
        <v>20.8</v>
      </c>
      <c r="E1071" s="123"/>
      <c r="F1071" s="124">
        <v>117.99</v>
      </c>
      <c r="G1071" s="125">
        <v>9.8100000000000007E-2</v>
      </c>
      <c r="H1071" s="126">
        <f t="shared" si="41"/>
        <v>1.59</v>
      </c>
      <c r="J1071" s="127">
        <v>2.04</v>
      </c>
    </row>
    <row r="1072" spans="2:10" x14ac:dyDescent="0.2">
      <c r="B1072" s="122" t="s">
        <v>2567</v>
      </c>
      <c r="C1072" s="122" t="s">
        <v>2566</v>
      </c>
      <c r="D1072" s="123">
        <v>14.54</v>
      </c>
      <c r="E1072" s="123"/>
      <c r="F1072" s="124">
        <v>117.99</v>
      </c>
      <c r="G1072" s="125">
        <v>0.1231</v>
      </c>
      <c r="H1072" s="126">
        <f t="shared" si="41"/>
        <v>1.39</v>
      </c>
      <c r="J1072" s="127">
        <v>1.79</v>
      </c>
    </row>
    <row r="1073" spans="2:10" x14ac:dyDescent="0.2">
      <c r="B1073" s="128" t="s">
        <v>2504</v>
      </c>
      <c r="C1073" s="128"/>
      <c r="D1073" s="128"/>
      <c r="E1073" s="128"/>
      <c r="F1073" s="128"/>
      <c r="G1073" s="128"/>
      <c r="H1073" s="142">
        <f t="shared" si="41"/>
        <v>56.93</v>
      </c>
      <c r="J1073" s="143">
        <v>72.989999999999995</v>
      </c>
    </row>
    <row r="1074" spans="2:10" ht="21" x14ac:dyDescent="0.2">
      <c r="B1074" s="120" t="s">
        <v>2503</v>
      </c>
      <c r="C1074" s="120" t="s">
        <v>2502</v>
      </c>
      <c r="D1074" s="120"/>
      <c r="E1074" s="146" t="s">
        <v>2501</v>
      </c>
      <c r="F1074" s="120" t="s">
        <v>2500</v>
      </c>
      <c r="G1074" s="120" t="s">
        <v>2499</v>
      </c>
      <c r="H1074" s="120" t="s">
        <v>2498</v>
      </c>
      <c r="J1074" s="121" t="s">
        <v>2498</v>
      </c>
    </row>
    <row r="1075" spans="2:10" x14ac:dyDescent="0.2">
      <c r="B1075" s="122" t="s">
        <v>2541</v>
      </c>
      <c r="C1075" s="122" t="s">
        <v>2540</v>
      </c>
      <c r="D1075" s="122"/>
      <c r="E1075" s="147" t="s">
        <v>2471</v>
      </c>
      <c r="F1075" s="126">
        <v>0.41</v>
      </c>
      <c r="G1075" s="135">
        <v>60.48</v>
      </c>
      <c r="H1075" s="123">
        <f t="shared" ref="H1075:H1092" si="42">TRUNC((J1075*$J$7),2)</f>
        <v>19.34</v>
      </c>
      <c r="J1075" s="141">
        <v>24.8</v>
      </c>
    </row>
    <row r="1076" spans="2:10" x14ac:dyDescent="0.2">
      <c r="B1076" s="122" t="s">
        <v>2537</v>
      </c>
      <c r="C1076" s="122" t="s">
        <v>2536</v>
      </c>
      <c r="D1076" s="122"/>
      <c r="E1076" s="147" t="s">
        <v>2535</v>
      </c>
      <c r="F1076" s="123">
        <v>14.5</v>
      </c>
      <c r="G1076" s="125">
        <v>9.1200000000000003E-2</v>
      </c>
      <c r="H1076" s="126">
        <f t="shared" si="42"/>
        <v>1.02</v>
      </c>
      <c r="J1076" s="127">
        <v>1.32</v>
      </c>
    </row>
    <row r="1077" spans="2:10" x14ac:dyDescent="0.2">
      <c r="B1077" s="122" t="s">
        <v>2549</v>
      </c>
      <c r="C1077" s="122" t="s">
        <v>2548</v>
      </c>
      <c r="D1077" s="122"/>
      <c r="E1077" s="147" t="s">
        <v>2481</v>
      </c>
      <c r="F1077" s="123">
        <v>25.2</v>
      </c>
      <c r="G1077" s="125">
        <v>4.4999999999999997E-3</v>
      </c>
      <c r="H1077" s="126">
        <f t="shared" si="42"/>
        <v>0.08</v>
      </c>
      <c r="J1077" s="127">
        <v>0.11</v>
      </c>
    </row>
    <row r="1078" spans="2:10" x14ac:dyDescent="0.2">
      <c r="B1078" s="122" t="s">
        <v>2497</v>
      </c>
      <c r="C1078" s="122" t="s">
        <v>2496</v>
      </c>
      <c r="D1078" s="122"/>
      <c r="E1078" s="147" t="s">
        <v>2476</v>
      </c>
      <c r="F1078" s="124">
        <v>151.66</v>
      </c>
      <c r="G1078" s="125">
        <v>5.4000000000000003E-3</v>
      </c>
      <c r="H1078" s="126">
        <f t="shared" si="42"/>
        <v>0.63</v>
      </c>
      <c r="J1078" s="127">
        <v>0.82</v>
      </c>
    </row>
    <row r="1079" spans="2:10" x14ac:dyDescent="0.2">
      <c r="B1079" s="122" t="s">
        <v>2534</v>
      </c>
      <c r="C1079" s="122" t="s">
        <v>2533</v>
      </c>
      <c r="D1079" s="122"/>
      <c r="E1079" s="147" t="s">
        <v>2476</v>
      </c>
      <c r="F1079" s="124">
        <v>143.29</v>
      </c>
      <c r="G1079" s="125">
        <v>9.1999999999999998E-3</v>
      </c>
      <c r="H1079" s="126">
        <f t="shared" si="42"/>
        <v>1.02</v>
      </c>
      <c r="J1079" s="127">
        <v>1.32</v>
      </c>
    </row>
    <row r="1080" spans="2:10" x14ac:dyDescent="0.2">
      <c r="B1080" s="122" t="s">
        <v>2532</v>
      </c>
      <c r="C1080" s="122" t="s">
        <v>2531</v>
      </c>
      <c r="D1080" s="122"/>
      <c r="E1080" s="147" t="s">
        <v>2476</v>
      </c>
      <c r="F1080" s="124">
        <v>140.88</v>
      </c>
      <c r="G1080" s="125">
        <v>1.1299999999999999E-2</v>
      </c>
      <c r="H1080" s="126">
        <f t="shared" si="42"/>
        <v>1.24</v>
      </c>
      <c r="J1080" s="127">
        <v>1.59</v>
      </c>
    </row>
    <row r="1081" spans="2:10" x14ac:dyDescent="0.2">
      <c r="B1081" s="122" t="s">
        <v>2518</v>
      </c>
      <c r="C1081" s="122" t="s">
        <v>2517</v>
      </c>
      <c r="D1081" s="122"/>
      <c r="E1081" s="147" t="s">
        <v>2476</v>
      </c>
      <c r="F1081" s="124">
        <v>184.48</v>
      </c>
      <c r="G1081" s="125">
        <v>4.1200000000000001E-2</v>
      </c>
      <c r="H1081" s="126">
        <f t="shared" si="42"/>
        <v>5.92</v>
      </c>
      <c r="J1081" s="127">
        <v>7.6</v>
      </c>
    </row>
    <row r="1082" spans="2:10" x14ac:dyDescent="0.2">
      <c r="B1082" s="122" t="s">
        <v>2563</v>
      </c>
      <c r="C1082" s="122" t="s">
        <v>2562</v>
      </c>
      <c r="D1082" s="122"/>
      <c r="E1082" s="147" t="s">
        <v>2481</v>
      </c>
      <c r="F1082" s="123">
        <v>25.52</v>
      </c>
      <c r="G1082" s="125">
        <v>2.7699999999999999E-2</v>
      </c>
      <c r="H1082" s="126">
        <f t="shared" si="42"/>
        <v>0.55000000000000004</v>
      </c>
      <c r="J1082" s="127">
        <v>0.71</v>
      </c>
    </row>
    <row r="1083" spans="2:10" x14ac:dyDescent="0.2">
      <c r="B1083" s="122" t="s">
        <v>2561</v>
      </c>
      <c r="C1083" s="122" t="s">
        <v>2560</v>
      </c>
      <c r="D1083" s="122"/>
      <c r="E1083" s="147" t="s">
        <v>2481</v>
      </c>
      <c r="F1083" s="126">
        <v>8.69</v>
      </c>
      <c r="G1083" s="125">
        <v>0.1172</v>
      </c>
      <c r="H1083" s="126">
        <f t="shared" si="42"/>
        <v>0.79</v>
      </c>
      <c r="J1083" s="127">
        <v>1.02</v>
      </c>
    </row>
    <row r="1084" spans="2:10" x14ac:dyDescent="0.2">
      <c r="B1084" s="122" t="s">
        <v>2559</v>
      </c>
      <c r="C1084" s="122" t="s">
        <v>2558</v>
      </c>
      <c r="D1084" s="122"/>
      <c r="E1084" s="147" t="s">
        <v>2481</v>
      </c>
      <c r="F1084" s="123">
        <v>11.97</v>
      </c>
      <c r="G1084" s="125">
        <v>1.4081999999999999</v>
      </c>
      <c r="H1084" s="123">
        <f t="shared" si="42"/>
        <v>13.15</v>
      </c>
      <c r="J1084" s="141">
        <v>16.86</v>
      </c>
    </row>
    <row r="1085" spans="2:10" x14ac:dyDescent="0.2">
      <c r="B1085" s="122" t="s">
        <v>2543</v>
      </c>
      <c r="C1085" s="122" t="s">
        <v>2542</v>
      </c>
      <c r="D1085" s="122"/>
      <c r="E1085" s="147" t="s">
        <v>2481</v>
      </c>
      <c r="F1085" s="126">
        <v>0.99</v>
      </c>
      <c r="G1085" s="125">
        <v>6.1654</v>
      </c>
      <c r="H1085" s="126">
        <f t="shared" si="42"/>
        <v>4.75</v>
      </c>
      <c r="J1085" s="127">
        <v>6.1</v>
      </c>
    </row>
    <row r="1086" spans="2:10" x14ac:dyDescent="0.2">
      <c r="B1086" s="122" t="s">
        <v>2493</v>
      </c>
      <c r="C1086" s="122" t="s">
        <v>2492</v>
      </c>
      <c r="D1086" s="122"/>
      <c r="E1086" s="147" t="s">
        <v>2481</v>
      </c>
      <c r="F1086" s="126">
        <v>0.65</v>
      </c>
      <c r="G1086" s="135">
        <v>10.6236</v>
      </c>
      <c r="H1086" s="126">
        <f t="shared" si="42"/>
        <v>5.38</v>
      </c>
      <c r="J1086" s="127">
        <v>6.91</v>
      </c>
    </row>
    <row r="1087" spans="2:10" ht="22.5" x14ac:dyDescent="0.2">
      <c r="B1087" s="122" t="s">
        <v>3009</v>
      </c>
      <c r="C1087" s="122" t="s">
        <v>3008</v>
      </c>
      <c r="D1087" s="122"/>
      <c r="E1087" s="147" t="s">
        <v>2519</v>
      </c>
      <c r="F1087" s="123">
        <v>43.3</v>
      </c>
      <c r="G1087" s="125">
        <v>7.7299999999999994E-2</v>
      </c>
      <c r="H1087" s="126">
        <f t="shared" si="42"/>
        <v>2.61</v>
      </c>
      <c r="J1087" s="127">
        <v>3.35</v>
      </c>
    </row>
    <row r="1088" spans="2:10" x14ac:dyDescent="0.2">
      <c r="B1088" s="122" t="s">
        <v>2478</v>
      </c>
      <c r="C1088" s="122" t="s">
        <v>2477</v>
      </c>
      <c r="D1088" s="122"/>
      <c r="E1088" s="147" t="s">
        <v>2476</v>
      </c>
      <c r="F1088" s="124">
        <v>182.64</v>
      </c>
      <c r="G1088" s="125">
        <v>1.46E-2</v>
      </c>
      <c r="H1088" s="126">
        <f t="shared" si="42"/>
        <v>2.08</v>
      </c>
      <c r="J1088" s="127">
        <v>2.67</v>
      </c>
    </row>
    <row r="1089" spans="2:10" x14ac:dyDescent="0.2">
      <c r="B1089" s="128" t="s">
        <v>2470</v>
      </c>
      <c r="C1089" s="128"/>
      <c r="D1089" s="128"/>
      <c r="E1089" s="128"/>
      <c r="F1089" s="128"/>
      <c r="G1089" s="128"/>
      <c r="H1089" s="142">
        <f t="shared" si="42"/>
        <v>58.64</v>
      </c>
      <c r="J1089" s="143">
        <v>75.180000000000007</v>
      </c>
    </row>
    <row r="1090" spans="2:10" x14ac:dyDescent="0.2">
      <c r="B1090" s="131" t="s">
        <v>2469</v>
      </c>
      <c r="C1090" s="131"/>
      <c r="D1090" s="131"/>
      <c r="E1090" s="131"/>
      <c r="F1090" s="131"/>
      <c r="G1090" s="131"/>
      <c r="H1090" s="139">
        <f t="shared" si="42"/>
        <v>115.57</v>
      </c>
      <c r="J1090" s="140">
        <v>148.16999999999999</v>
      </c>
    </row>
    <row r="1091" spans="2:10" x14ac:dyDescent="0.2">
      <c r="B1091" s="131" t="s">
        <v>2468</v>
      </c>
      <c r="C1091" s="131"/>
      <c r="D1091" s="131"/>
      <c r="E1091" s="131"/>
      <c r="F1091" s="131"/>
      <c r="G1091" s="131"/>
      <c r="H1091" s="132">
        <f t="shared" si="42"/>
        <v>0</v>
      </c>
      <c r="J1091" s="133">
        <v>0</v>
      </c>
    </row>
    <row r="1092" spans="2:10" x14ac:dyDescent="0.2">
      <c r="B1092" s="131" t="s">
        <v>2467</v>
      </c>
      <c r="C1092" s="131"/>
      <c r="D1092" s="131"/>
      <c r="E1092" s="131"/>
      <c r="F1092" s="131"/>
      <c r="G1092" s="131"/>
      <c r="H1092" s="139">
        <f t="shared" si="42"/>
        <v>115.57</v>
      </c>
      <c r="J1092" s="140">
        <v>148.16999999999999</v>
      </c>
    </row>
    <row r="1093" spans="2:10" s="134" customFormat="1" ht="24.75" customHeight="1" x14ac:dyDescent="0.2">
      <c r="B1093" s="118" t="s">
        <v>3442</v>
      </c>
      <c r="C1093" s="118"/>
      <c r="D1093" s="118"/>
      <c r="E1093" s="118"/>
      <c r="F1093" s="118"/>
      <c r="G1093" s="118"/>
      <c r="H1093" s="118" t="s">
        <v>2909</v>
      </c>
      <c r="J1093" s="119" t="s">
        <v>2909</v>
      </c>
    </row>
    <row r="1094" spans="2:10" x14ac:dyDescent="0.2">
      <c r="B1094" s="120" t="s">
        <v>2503</v>
      </c>
      <c r="C1094" s="120" t="s">
        <v>2514</v>
      </c>
      <c r="D1094" s="120" t="s">
        <v>2513</v>
      </c>
      <c r="E1094" s="120"/>
      <c r="F1094" s="120" t="s">
        <v>2512</v>
      </c>
      <c r="G1094" s="120" t="s">
        <v>2499</v>
      </c>
      <c r="H1094" s="120" t="s">
        <v>2511</v>
      </c>
      <c r="J1094" s="121" t="s">
        <v>2511</v>
      </c>
    </row>
    <row r="1095" spans="2:10" x14ac:dyDescent="0.2">
      <c r="B1095" s="122" t="s">
        <v>3141</v>
      </c>
      <c r="C1095" s="122" t="s">
        <v>3140</v>
      </c>
      <c r="D1095" s="123">
        <v>20.8</v>
      </c>
      <c r="E1095" s="123"/>
      <c r="F1095" s="124">
        <v>117.99</v>
      </c>
      <c r="G1095" s="125">
        <v>3.6345000000000001</v>
      </c>
      <c r="H1095" s="123">
        <f>TRUNC((J1095*$J$7),2)</f>
        <v>58.96</v>
      </c>
      <c r="J1095" s="141">
        <v>75.599999999999994</v>
      </c>
    </row>
    <row r="1096" spans="2:10" x14ac:dyDescent="0.2">
      <c r="B1096" s="122" t="s">
        <v>2567</v>
      </c>
      <c r="C1096" s="122" t="s">
        <v>2566</v>
      </c>
      <c r="D1096" s="123">
        <v>14.54</v>
      </c>
      <c r="E1096" s="123"/>
      <c r="F1096" s="124">
        <v>117.99</v>
      </c>
      <c r="G1096" s="125">
        <v>3.6345000000000001</v>
      </c>
      <c r="H1096" s="123">
        <f>TRUNC((J1096*$J$7),2)</f>
        <v>41.22</v>
      </c>
      <c r="J1096" s="141">
        <v>52.85</v>
      </c>
    </row>
    <row r="1097" spans="2:10" x14ac:dyDescent="0.2">
      <c r="B1097" s="128" t="s">
        <v>2504</v>
      </c>
      <c r="C1097" s="128"/>
      <c r="D1097" s="128"/>
      <c r="E1097" s="128"/>
      <c r="F1097" s="128"/>
      <c r="G1097" s="128"/>
      <c r="H1097" s="137">
        <f>TRUNC((J1097*$J$7),2)</f>
        <v>100.19</v>
      </c>
      <c r="J1097" s="138">
        <v>128.44999999999999</v>
      </c>
    </row>
    <row r="1098" spans="2:10" ht="21" x14ac:dyDescent="0.2">
      <c r="B1098" s="120" t="s">
        <v>2503</v>
      </c>
      <c r="C1098" s="120" t="s">
        <v>2502</v>
      </c>
      <c r="D1098" s="120"/>
      <c r="E1098" s="146" t="s">
        <v>2501</v>
      </c>
      <c r="F1098" s="120" t="s">
        <v>2500</v>
      </c>
      <c r="G1098" s="120" t="s">
        <v>2499</v>
      </c>
      <c r="H1098" s="120" t="s">
        <v>2498</v>
      </c>
      <c r="J1098" s="121" t="s">
        <v>2498</v>
      </c>
    </row>
    <row r="1099" spans="2:10" x14ac:dyDescent="0.2">
      <c r="B1099" s="122" t="s">
        <v>3441</v>
      </c>
      <c r="C1099" s="122" t="s">
        <v>3440</v>
      </c>
      <c r="D1099" s="122"/>
      <c r="E1099" s="147" t="s">
        <v>2471</v>
      </c>
      <c r="F1099" s="123">
        <v>98.4</v>
      </c>
      <c r="G1099" s="125">
        <v>1</v>
      </c>
      <c r="H1099" s="123">
        <f t="shared" ref="H1099:H1112" si="43">TRUNC((J1099*$J$7),2)</f>
        <v>76.75</v>
      </c>
      <c r="J1099" s="141">
        <v>98.4</v>
      </c>
    </row>
    <row r="1100" spans="2:10" ht="33.75" x14ac:dyDescent="0.2">
      <c r="B1100" s="122" t="s">
        <v>3430</v>
      </c>
      <c r="C1100" s="122" t="s">
        <v>3429</v>
      </c>
      <c r="D1100" s="122"/>
      <c r="E1100" s="147" t="s">
        <v>2471</v>
      </c>
      <c r="F1100" s="123">
        <v>78.36</v>
      </c>
      <c r="G1100" s="125">
        <v>1</v>
      </c>
      <c r="H1100" s="123">
        <f t="shared" si="43"/>
        <v>61.12</v>
      </c>
      <c r="J1100" s="141">
        <v>78.36</v>
      </c>
    </row>
    <row r="1101" spans="2:10" ht="22.5" x14ac:dyDescent="0.2">
      <c r="B1101" s="122" t="s">
        <v>3420</v>
      </c>
      <c r="C1101" s="122" t="s">
        <v>3419</v>
      </c>
      <c r="D1101" s="122"/>
      <c r="E1101" s="147" t="s">
        <v>2471</v>
      </c>
      <c r="F1101" s="123">
        <v>29.46</v>
      </c>
      <c r="G1101" s="125">
        <v>1</v>
      </c>
      <c r="H1101" s="123">
        <f t="shared" si="43"/>
        <v>22.97</v>
      </c>
      <c r="J1101" s="141">
        <v>29.46</v>
      </c>
    </row>
    <row r="1102" spans="2:10" x14ac:dyDescent="0.2">
      <c r="B1102" s="122" t="s">
        <v>3418</v>
      </c>
      <c r="C1102" s="122" t="s">
        <v>3417</v>
      </c>
      <c r="D1102" s="122"/>
      <c r="E1102" s="147" t="s">
        <v>2471</v>
      </c>
      <c r="F1102" s="123">
        <v>35.39</v>
      </c>
      <c r="G1102" s="125">
        <v>1</v>
      </c>
      <c r="H1102" s="123">
        <f t="shared" si="43"/>
        <v>27.6</v>
      </c>
      <c r="J1102" s="141">
        <v>35.39</v>
      </c>
    </row>
    <row r="1103" spans="2:10" x14ac:dyDescent="0.2">
      <c r="B1103" s="122" t="s">
        <v>3416</v>
      </c>
      <c r="C1103" s="122" t="s">
        <v>3415</v>
      </c>
      <c r="D1103" s="122"/>
      <c r="E1103" s="147" t="s">
        <v>2471</v>
      </c>
      <c r="F1103" s="126">
        <v>9.4700000000000006</v>
      </c>
      <c r="G1103" s="125">
        <v>1</v>
      </c>
      <c r="H1103" s="126">
        <f t="shared" si="43"/>
        <v>7.38</v>
      </c>
      <c r="J1103" s="127">
        <v>9.4700000000000006</v>
      </c>
    </row>
    <row r="1104" spans="2:10" x14ac:dyDescent="0.2">
      <c r="B1104" s="122" t="s">
        <v>3414</v>
      </c>
      <c r="C1104" s="122" t="s">
        <v>3413</v>
      </c>
      <c r="D1104" s="122"/>
      <c r="E1104" s="147" t="s">
        <v>2471</v>
      </c>
      <c r="F1104" s="126">
        <v>6.86</v>
      </c>
      <c r="G1104" s="125">
        <v>1</v>
      </c>
      <c r="H1104" s="126">
        <f t="shared" si="43"/>
        <v>5.35</v>
      </c>
      <c r="J1104" s="127">
        <v>6.86</v>
      </c>
    </row>
    <row r="1105" spans="2:10" x14ac:dyDescent="0.2">
      <c r="B1105" s="122" t="s">
        <v>3412</v>
      </c>
      <c r="C1105" s="122" t="s">
        <v>3411</v>
      </c>
      <c r="D1105" s="122"/>
      <c r="E1105" s="147" t="s">
        <v>2471</v>
      </c>
      <c r="F1105" s="124">
        <v>112.89</v>
      </c>
      <c r="G1105" s="125">
        <v>1</v>
      </c>
      <c r="H1105" s="124">
        <f t="shared" si="43"/>
        <v>88.05</v>
      </c>
      <c r="J1105" s="136">
        <v>112.89</v>
      </c>
    </row>
    <row r="1106" spans="2:10" x14ac:dyDescent="0.2">
      <c r="B1106" s="122" t="s">
        <v>3410</v>
      </c>
      <c r="C1106" s="122" t="s">
        <v>3409</v>
      </c>
      <c r="D1106" s="122"/>
      <c r="E1106" s="147" t="s">
        <v>2471</v>
      </c>
      <c r="F1106" s="124">
        <v>113.95</v>
      </c>
      <c r="G1106" s="125">
        <v>1</v>
      </c>
      <c r="H1106" s="124">
        <f t="shared" si="43"/>
        <v>88.88</v>
      </c>
      <c r="J1106" s="136">
        <v>113.95</v>
      </c>
    </row>
    <row r="1107" spans="2:10" ht="22.5" x14ac:dyDescent="0.2">
      <c r="B1107" s="122" t="s">
        <v>3408</v>
      </c>
      <c r="C1107" s="122" t="s">
        <v>3407</v>
      </c>
      <c r="D1107" s="122"/>
      <c r="E1107" s="147" t="s">
        <v>2471</v>
      </c>
      <c r="F1107" s="123">
        <v>16.91</v>
      </c>
      <c r="G1107" s="125">
        <v>1</v>
      </c>
      <c r="H1107" s="123">
        <f t="shared" si="43"/>
        <v>13.18</v>
      </c>
      <c r="J1107" s="141">
        <v>16.91</v>
      </c>
    </row>
    <row r="1108" spans="2:10" x14ac:dyDescent="0.2">
      <c r="B1108" s="122" t="s">
        <v>3406</v>
      </c>
      <c r="C1108" s="122" t="s">
        <v>3405</v>
      </c>
      <c r="D1108" s="122"/>
      <c r="E1108" s="147" t="s">
        <v>2471</v>
      </c>
      <c r="F1108" s="126">
        <v>2.63</v>
      </c>
      <c r="G1108" s="125">
        <v>1</v>
      </c>
      <c r="H1108" s="126">
        <f t="shared" si="43"/>
        <v>2.0499999999999998</v>
      </c>
      <c r="J1108" s="127">
        <v>2.63</v>
      </c>
    </row>
    <row r="1109" spans="2:10" x14ac:dyDescent="0.2">
      <c r="B1109" s="128" t="s">
        <v>2470</v>
      </c>
      <c r="C1109" s="128"/>
      <c r="D1109" s="128"/>
      <c r="E1109" s="128"/>
      <c r="F1109" s="128"/>
      <c r="G1109" s="128"/>
      <c r="H1109" s="137">
        <f t="shared" si="43"/>
        <v>393.36</v>
      </c>
      <c r="J1109" s="138">
        <v>504.32</v>
      </c>
    </row>
    <row r="1110" spans="2:10" x14ac:dyDescent="0.2">
      <c r="B1110" s="131" t="s">
        <v>2469</v>
      </c>
      <c r="C1110" s="131"/>
      <c r="D1110" s="131"/>
      <c r="E1110" s="131"/>
      <c r="F1110" s="131"/>
      <c r="G1110" s="131"/>
      <c r="H1110" s="139">
        <f t="shared" si="43"/>
        <v>493.56</v>
      </c>
      <c r="J1110" s="140">
        <v>632.77</v>
      </c>
    </row>
    <row r="1111" spans="2:10" x14ac:dyDescent="0.2">
      <c r="B1111" s="131" t="s">
        <v>2468</v>
      </c>
      <c r="C1111" s="131"/>
      <c r="D1111" s="131"/>
      <c r="E1111" s="131"/>
      <c r="F1111" s="131"/>
      <c r="G1111" s="131"/>
      <c r="H1111" s="132">
        <f t="shared" si="43"/>
        <v>0</v>
      </c>
      <c r="J1111" s="133">
        <v>0</v>
      </c>
    </row>
    <row r="1112" spans="2:10" x14ac:dyDescent="0.2">
      <c r="B1112" s="131" t="s">
        <v>2467</v>
      </c>
      <c r="C1112" s="131"/>
      <c r="D1112" s="131"/>
      <c r="E1112" s="131"/>
      <c r="F1112" s="131"/>
      <c r="G1112" s="131"/>
      <c r="H1112" s="139">
        <f t="shared" si="43"/>
        <v>493.56</v>
      </c>
      <c r="J1112" s="140">
        <v>632.77</v>
      </c>
    </row>
    <row r="1113" spans="2:10" s="134" customFormat="1" ht="24.75" customHeight="1" x14ac:dyDescent="0.2">
      <c r="B1113" s="118" t="s">
        <v>3439</v>
      </c>
      <c r="C1113" s="118"/>
      <c r="D1113" s="118"/>
      <c r="E1113" s="118"/>
      <c r="F1113" s="118"/>
      <c r="G1113" s="118"/>
      <c r="H1113" s="118" t="s">
        <v>2909</v>
      </c>
      <c r="J1113" s="119" t="s">
        <v>2909</v>
      </c>
    </row>
    <row r="1114" spans="2:10" x14ac:dyDescent="0.2">
      <c r="B1114" s="120" t="s">
        <v>2503</v>
      </c>
      <c r="C1114" s="120" t="s">
        <v>2514</v>
      </c>
      <c r="D1114" s="120" t="s">
        <v>2513</v>
      </c>
      <c r="E1114" s="120"/>
      <c r="F1114" s="120" t="s">
        <v>2512</v>
      </c>
      <c r="G1114" s="120" t="s">
        <v>2499</v>
      </c>
      <c r="H1114" s="120" t="s">
        <v>2511</v>
      </c>
      <c r="J1114" s="121" t="s">
        <v>2511</v>
      </c>
    </row>
    <row r="1115" spans="2:10" x14ac:dyDescent="0.2">
      <c r="B1115" s="122" t="s">
        <v>2567</v>
      </c>
      <c r="C1115" s="122" t="s">
        <v>2566</v>
      </c>
      <c r="D1115" s="123">
        <v>14.54</v>
      </c>
      <c r="E1115" s="123"/>
      <c r="F1115" s="124">
        <v>117.99</v>
      </c>
      <c r="G1115" s="125">
        <v>3.6345000000000001</v>
      </c>
      <c r="H1115" s="123">
        <f>TRUNC((J1115*$J$7),2)</f>
        <v>41.22</v>
      </c>
      <c r="J1115" s="141">
        <v>52.85</v>
      </c>
    </row>
    <row r="1116" spans="2:10" x14ac:dyDescent="0.2">
      <c r="B1116" s="122" t="s">
        <v>3141</v>
      </c>
      <c r="C1116" s="122" t="s">
        <v>3140</v>
      </c>
      <c r="D1116" s="123">
        <v>20.8</v>
      </c>
      <c r="E1116" s="123"/>
      <c r="F1116" s="124">
        <v>117.99</v>
      </c>
      <c r="G1116" s="125">
        <v>3.6345000000000001</v>
      </c>
      <c r="H1116" s="123">
        <f>TRUNC((J1116*$J$7),2)</f>
        <v>58.96</v>
      </c>
      <c r="J1116" s="141">
        <v>75.599999999999994</v>
      </c>
    </row>
    <row r="1117" spans="2:10" x14ac:dyDescent="0.2">
      <c r="B1117" s="128" t="s">
        <v>2504</v>
      </c>
      <c r="C1117" s="128"/>
      <c r="D1117" s="128"/>
      <c r="E1117" s="128"/>
      <c r="F1117" s="128"/>
      <c r="G1117" s="128"/>
      <c r="H1117" s="137">
        <f>TRUNC((J1117*$J$7),2)</f>
        <v>100.19</v>
      </c>
      <c r="J1117" s="138">
        <v>128.44999999999999</v>
      </c>
    </row>
    <row r="1118" spans="2:10" ht="21" x14ac:dyDescent="0.2">
      <c r="B1118" s="120" t="s">
        <v>2503</v>
      </c>
      <c r="C1118" s="120" t="s">
        <v>2502</v>
      </c>
      <c r="D1118" s="120"/>
      <c r="E1118" s="146" t="s">
        <v>2501</v>
      </c>
      <c r="F1118" s="120" t="s">
        <v>2500</v>
      </c>
      <c r="G1118" s="120" t="s">
        <v>2499</v>
      </c>
      <c r="H1118" s="120" t="s">
        <v>2498</v>
      </c>
      <c r="J1118" s="121" t="s">
        <v>2498</v>
      </c>
    </row>
    <row r="1119" spans="2:10" x14ac:dyDescent="0.2">
      <c r="B1119" s="122" t="s">
        <v>3438</v>
      </c>
      <c r="C1119" s="122" t="s">
        <v>3437</v>
      </c>
      <c r="D1119" s="122"/>
      <c r="E1119" s="147" t="s">
        <v>2471</v>
      </c>
      <c r="F1119" s="126">
        <v>8.26</v>
      </c>
      <c r="G1119" s="125">
        <v>1</v>
      </c>
      <c r="H1119" s="126">
        <f t="shared" ref="H1119:H1132" si="44">TRUNC((J1119*$J$7),2)</f>
        <v>6.44</v>
      </c>
      <c r="J1119" s="127">
        <v>8.26</v>
      </c>
    </row>
    <row r="1120" spans="2:10" ht="22.5" x14ac:dyDescent="0.2">
      <c r="B1120" s="122" t="s">
        <v>3408</v>
      </c>
      <c r="C1120" s="122" t="s">
        <v>3407</v>
      </c>
      <c r="D1120" s="122"/>
      <c r="E1120" s="147" t="s">
        <v>2471</v>
      </c>
      <c r="F1120" s="123">
        <v>16.91</v>
      </c>
      <c r="G1120" s="125">
        <v>1</v>
      </c>
      <c r="H1120" s="123">
        <f t="shared" si="44"/>
        <v>13.18</v>
      </c>
      <c r="J1120" s="141">
        <v>16.91</v>
      </c>
    </row>
    <row r="1121" spans="2:10" x14ac:dyDescent="0.2">
      <c r="B1121" s="122" t="s">
        <v>3410</v>
      </c>
      <c r="C1121" s="122" t="s">
        <v>3409</v>
      </c>
      <c r="D1121" s="122"/>
      <c r="E1121" s="147" t="s">
        <v>2471</v>
      </c>
      <c r="F1121" s="124">
        <v>113.95</v>
      </c>
      <c r="G1121" s="125">
        <v>1</v>
      </c>
      <c r="H1121" s="124">
        <f t="shared" si="44"/>
        <v>88.88</v>
      </c>
      <c r="J1121" s="136">
        <v>113.95</v>
      </c>
    </row>
    <row r="1122" spans="2:10" x14ac:dyDescent="0.2">
      <c r="B1122" s="122" t="s">
        <v>3412</v>
      </c>
      <c r="C1122" s="122" t="s">
        <v>3411</v>
      </c>
      <c r="D1122" s="122"/>
      <c r="E1122" s="147" t="s">
        <v>2471</v>
      </c>
      <c r="F1122" s="124">
        <v>112.89</v>
      </c>
      <c r="G1122" s="125">
        <v>1</v>
      </c>
      <c r="H1122" s="124">
        <f t="shared" si="44"/>
        <v>88.05</v>
      </c>
      <c r="J1122" s="136">
        <v>112.89</v>
      </c>
    </row>
    <row r="1123" spans="2:10" x14ac:dyDescent="0.2">
      <c r="B1123" s="122" t="s">
        <v>3436</v>
      </c>
      <c r="C1123" s="122" t="s">
        <v>3435</v>
      </c>
      <c r="D1123" s="122"/>
      <c r="E1123" s="147" t="s">
        <v>2471</v>
      </c>
      <c r="F1123" s="126">
        <v>9.57</v>
      </c>
      <c r="G1123" s="125">
        <v>1</v>
      </c>
      <c r="H1123" s="126">
        <f t="shared" si="44"/>
        <v>7.46</v>
      </c>
      <c r="J1123" s="127">
        <v>9.57</v>
      </c>
    </row>
    <row r="1124" spans="2:10" x14ac:dyDescent="0.2">
      <c r="B1124" s="122" t="s">
        <v>3434</v>
      </c>
      <c r="C1124" s="122" t="s">
        <v>3433</v>
      </c>
      <c r="D1124" s="122"/>
      <c r="E1124" s="147" t="s">
        <v>2471</v>
      </c>
      <c r="F1124" s="123">
        <v>18.97</v>
      </c>
      <c r="G1124" s="125">
        <v>1</v>
      </c>
      <c r="H1124" s="123">
        <f t="shared" si="44"/>
        <v>14.79</v>
      </c>
      <c r="J1124" s="141">
        <v>18.97</v>
      </c>
    </row>
    <row r="1125" spans="2:10" x14ac:dyDescent="0.2">
      <c r="B1125" s="122" t="s">
        <v>3432</v>
      </c>
      <c r="C1125" s="122" t="s">
        <v>3431</v>
      </c>
      <c r="D1125" s="122"/>
      <c r="E1125" s="147" t="s">
        <v>2471</v>
      </c>
      <c r="F1125" s="123">
        <v>43.18</v>
      </c>
      <c r="G1125" s="125">
        <v>1</v>
      </c>
      <c r="H1125" s="123">
        <f t="shared" si="44"/>
        <v>33.68</v>
      </c>
      <c r="J1125" s="141">
        <v>43.18</v>
      </c>
    </row>
    <row r="1126" spans="2:10" ht="22.5" x14ac:dyDescent="0.2">
      <c r="B1126" s="122" t="s">
        <v>3420</v>
      </c>
      <c r="C1126" s="122" t="s">
        <v>3419</v>
      </c>
      <c r="D1126" s="122"/>
      <c r="E1126" s="147" t="s">
        <v>2471</v>
      </c>
      <c r="F1126" s="123">
        <v>29.46</v>
      </c>
      <c r="G1126" s="125">
        <v>1</v>
      </c>
      <c r="H1126" s="123">
        <f t="shared" si="44"/>
        <v>22.97</v>
      </c>
      <c r="J1126" s="141">
        <v>29.46</v>
      </c>
    </row>
    <row r="1127" spans="2:10" ht="33.75" x14ac:dyDescent="0.2">
      <c r="B1127" s="122" t="s">
        <v>3430</v>
      </c>
      <c r="C1127" s="122" t="s">
        <v>3429</v>
      </c>
      <c r="D1127" s="122"/>
      <c r="E1127" s="147" t="s">
        <v>2471</v>
      </c>
      <c r="F1127" s="123">
        <v>78.36</v>
      </c>
      <c r="G1127" s="125">
        <v>1</v>
      </c>
      <c r="H1127" s="123">
        <f t="shared" si="44"/>
        <v>61.12</v>
      </c>
      <c r="J1127" s="141">
        <v>78.36</v>
      </c>
    </row>
    <row r="1128" spans="2:10" x14ac:dyDescent="0.2">
      <c r="B1128" s="122" t="s">
        <v>3403</v>
      </c>
      <c r="C1128" s="122" t="s">
        <v>2185</v>
      </c>
      <c r="D1128" s="122"/>
      <c r="E1128" s="147" t="s">
        <v>2471</v>
      </c>
      <c r="F1128" s="124">
        <v>322.97000000000003</v>
      </c>
      <c r="G1128" s="125">
        <v>1</v>
      </c>
      <c r="H1128" s="124">
        <f t="shared" si="44"/>
        <v>251.91</v>
      </c>
      <c r="J1128" s="136">
        <v>322.97000000000003</v>
      </c>
    </row>
    <row r="1129" spans="2:10" x14ac:dyDescent="0.2">
      <c r="B1129" s="128" t="s">
        <v>2470</v>
      </c>
      <c r="C1129" s="128"/>
      <c r="D1129" s="128"/>
      <c r="E1129" s="128"/>
      <c r="F1129" s="128"/>
      <c r="G1129" s="128"/>
      <c r="H1129" s="137">
        <f t="shared" si="44"/>
        <v>588.52</v>
      </c>
      <c r="J1129" s="138">
        <v>754.52</v>
      </c>
    </row>
    <row r="1130" spans="2:10" x14ac:dyDescent="0.2">
      <c r="B1130" s="131" t="s">
        <v>2469</v>
      </c>
      <c r="C1130" s="131"/>
      <c r="D1130" s="131"/>
      <c r="E1130" s="131"/>
      <c r="F1130" s="131"/>
      <c r="G1130" s="131"/>
      <c r="H1130" s="139">
        <f t="shared" si="44"/>
        <v>688.71</v>
      </c>
      <c r="J1130" s="140">
        <v>882.97</v>
      </c>
    </row>
    <row r="1131" spans="2:10" x14ac:dyDescent="0.2">
      <c r="B1131" s="131" t="s">
        <v>2468</v>
      </c>
      <c r="C1131" s="131"/>
      <c r="D1131" s="131"/>
      <c r="E1131" s="131"/>
      <c r="F1131" s="131"/>
      <c r="G1131" s="131"/>
      <c r="H1131" s="132">
        <f t="shared" si="44"/>
        <v>0</v>
      </c>
      <c r="J1131" s="133">
        <v>0</v>
      </c>
    </row>
    <row r="1132" spans="2:10" x14ac:dyDescent="0.2">
      <c r="B1132" s="131" t="s">
        <v>2467</v>
      </c>
      <c r="C1132" s="131"/>
      <c r="D1132" s="131"/>
      <c r="E1132" s="131"/>
      <c r="F1132" s="131"/>
      <c r="G1132" s="131"/>
      <c r="H1132" s="139">
        <f t="shared" si="44"/>
        <v>688.71</v>
      </c>
      <c r="J1132" s="140">
        <v>882.97</v>
      </c>
    </row>
    <row r="1133" spans="2:10" s="134" customFormat="1" ht="24.75" customHeight="1" x14ac:dyDescent="0.2">
      <c r="B1133" s="118" t="s">
        <v>3428</v>
      </c>
      <c r="C1133" s="118"/>
      <c r="D1133" s="118"/>
      <c r="E1133" s="118"/>
      <c r="F1133" s="118"/>
      <c r="G1133" s="118"/>
      <c r="H1133" s="118" t="s">
        <v>2909</v>
      </c>
      <c r="J1133" s="119" t="s">
        <v>2909</v>
      </c>
    </row>
    <row r="1134" spans="2:10" x14ac:dyDescent="0.2">
      <c r="B1134" s="120" t="s">
        <v>2503</v>
      </c>
      <c r="C1134" s="120" t="s">
        <v>2514</v>
      </c>
      <c r="D1134" s="120" t="s">
        <v>2513</v>
      </c>
      <c r="E1134" s="120"/>
      <c r="F1134" s="120" t="s">
        <v>2512</v>
      </c>
      <c r="G1134" s="120" t="s">
        <v>2499</v>
      </c>
      <c r="H1134" s="120" t="s">
        <v>2511</v>
      </c>
      <c r="J1134" s="121" t="s">
        <v>2511</v>
      </c>
    </row>
    <row r="1135" spans="2:10" x14ac:dyDescent="0.2">
      <c r="B1135" s="122" t="s">
        <v>2567</v>
      </c>
      <c r="C1135" s="122" t="s">
        <v>2566</v>
      </c>
      <c r="D1135" s="123">
        <v>14.54</v>
      </c>
      <c r="E1135" s="123"/>
      <c r="F1135" s="124">
        <v>117.99</v>
      </c>
      <c r="G1135" s="125">
        <v>1.5</v>
      </c>
      <c r="H1135" s="123">
        <f>TRUNC((J1135*$J$7),2)</f>
        <v>17.010000000000002</v>
      </c>
      <c r="J1135" s="141">
        <v>21.81</v>
      </c>
    </row>
    <row r="1136" spans="2:10" x14ac:dyDescent="0.2">
      <c r="B1136" s="122" t="s">
        <v>3141</v>
      </c>
      <c r="C1136" s="122" t="s">
        <v>3140</v>
      </c>
      <c r="D1136" s="123">
        <v>20.8</v>
      </c>
      <c r="E1136" s="123"/>
      <c r="F1136" s="124">
        <v>117.99</v>
      </c>
      <c r="G1136" s="125">
        <v>1.5</v>
      </c>
      <c r="H1136" s="123">
        <f>TRUNC((J1136*$J$7),2)</f>
        <v>24.33</v>
      </c>
      <c r="J1136" s="141">
        <v>31.2</v>
      </c>
    </row>
    <row r="1137" spans="2:10" x14ac:dyDescent="0.2">
      <c r="B1137" s="128" t="s">
        <v>2504</v>
      </c>
      <c r="C1137" s="128"/>
      <c r="D1137" s="128"/>
      <c r="E1137" s="128"/>
      <c r="F1137" s="128"/>
      <c r="G1137" s="128"/>
      <c r="H1137" s="142">
        <f>TRUNC((J1137*$J$7),2)</f>
        <v>41.34</v>
      </c>
      <c r="J1137" s="143">
        <v>53.01</v>
      </c>
    </row>
    <row r="1138" spans="2:10" ht="21" x14ac:dyDescent="0.2">
      <c r="B1138" s="120" t="s">
        <v>2503</v>
      </c>
      <c r="C1138" s="120" t="s">
        <v>2502</v>
      </c>
      <c r="D1138" s="120"/>
      <c r="E1138" s="146" t="s">
        <v>2501</v>
      </c>
      <c r="F1138" s="120" t="s">
        <v>2500</v>
      </c>
      <c r="G1138" s="120" t="s">
        <v>2499</v>
      </c>
      <c r="H1138" s="120" t="s">
        <v>2498</v>
      </c>
      <c r="J1138" s="121" t="s">
        <v>2498</v>
      </c>
    </row>
    <row r="1139" spans="2:10" ht="22.5" x14ac:dyDescent="0.2">
      <c r="B1139" s="122" t="s">
        <v>3427</v>
      </c>
      <c r="C1139" s="122" t="s">
        <v>3426</v>
      </c>
      <c r="D1139" s="122"/>
      <c r="E1139" s="147" t="s">
        <v>2471</v>
      </c>
      <c r="F1139" s="124">
        <v>448.07</v>
      </c>
      <c r="G1139" s="125">
        <v>1</v>
      </c>
      <c r="H1139" s="124">
        <f>TRUNC((J1139*$J$7),2)</f>
        <v>349.49</v>
      </c>
      <c r="J1139" s="136">
        <v>448.07</v>
      </c>
    </row>
    <row r="1140" spans="2:10" x14ac:dyDescent="0.2">
      <c r="B1140" s="128" t="s">
        <v>2470</v>
      </c>
      <c r="C1140" s="128"/>
      <c r="D1140" s="128"/>
      <c r="E1140" s="128"/>
      <c r="F1140" s="128"/>
      <c r="G1140" s="128"/>
      <c r="H1140" s="137">
        <f>TRUNC((J1140*$J$7),2)</f>
        <v>349.49</v>
      </c>
      <c r="J1140" s="138">
        <v>448.07</v>
      </c>
    </row>
    <row r="1141" spans="2:10" x14ac:dyDescent="0.2">
      <c r="B1141" s="131" t="s">
        <v>2469</v>
      </c>
      <c r="C1141" s="131"/>
      <c r="D1141" s="131"/>
      <c r="E1141" s="131"/>
      <c r="F1141" s="131"/>
      <c r="G1141" s="131"/>
      <c r="H1141" s="139">
        <f>TRUNC((J1141*$J$7),2)</f>
        <v>390.84</v>
      </c>
      <c r="J1141" s="140">
        <v>501.08</v>
      </c>
    </row>
    <row r="1142" spans="2:10" x14ac:dyDescent="0.2">
      <c r="B1142" s="131" t="s">
        <v>2468</v>
      </c>
      <c r="C1142" s="131"/>
      <c r="D1142" s="131"/>
      <c r="E1142" s="131"/>
      <c r="F1142" s="131"/>
      <c r="G1142" s="131"/>
      <c r="H1142" s="132">
        <f>TRUNC((J1142*$J$7),2)</f>
        <v>0</v>
      </c>
      <c r="J1142" s="133">
        <v>0</v>
      </c>
    </row>
    <row r="1143" spans="2:10" x14ac:dyDescent="0.2">
      <c r="B1143" s="131" t="s">
        <v>2467</v>
      </c>
      <c r="C1143" s="131"/>
      <c r="D1143" s="131"/>
      <c r="E1143" s="131"/>
      <c r="F1143" s="131"/>
      <c r="G1143" s="131"/>
      <c r="H1143" s="139">
        <f>TRUNC((J1143*$J$7),2)</f>
        <v>390.84</v>
      </c>
      <c r="J1143" s="140">
        <v>501.08</v>
      </c>
    </row>
    <row r="1144" spans="2:10" s="134" customFormat="1" ht="24.75" customHeight="1" x14ac:dyDescent="0.2">
      <c r="B1144" s="118" t="s">
        <v>3425</v>
      </c>
      <c r="C1144" s="118"/>
      <c r="D1144" s="118"/>
      <c r="E1144" s="118"/>
      <c r="F1144" s="118"/>
      <c r="G1144" s="118"/>
      <c r="H1144" s="118" t="s">
        <v>2909</v>
      </c>
      <c r="J1144" s="119" t="s">
        <v>2909</v>
      </c>
    </row>
    <row r="1145" spans="2:10" x14ac:dyDescent="0.2">
      <c r="B1145" s="120" t="s">
        <v>2503</v>
      </c>
      <c r="C1145" s="120" t="s">
        <v>2514</v>
      </c>
      <c r="D1145" s="120" t="s">
        <v>2513</v>
      </c>
      <c r="E1145" s="120"/>
      <c r="F1145" s="120" t="s">
        <v>2512</v>
      </c>
      <c r="G1145" s="120" t="s">
        <v>2499</v>
      </c>
      <c r="H1145" s="120" t="s">
        <v>2511</v>
      </c>
      <c r="J1145" s="121" t="s">
        <v>2511</v>
      </c>
    </row>
    <row r="1146" spans="2:10" x14ac:dyDescent="0.2">
      <c r="B1146" s="122" t="s">
        <v>3141</v>
      </c>
      <c r="C1146" s="122" t="s">
        <v>3140</v>
      </c>
      <c r="D1146" s="123">
        <v>20.8</v>
      </c>
      <c r="E1146" s="123"/>
      <c r="F1146" s="124">
        <v>117.99</v>
      </c>
      <c r="G1146" s="125">
        <v>3.6345000000000001</v>
      </c>
      <c r="H1146" s="123">
        <f>TRUNC((J1146*$J$7),2)</f>
        <v>58.96</v>
      </c>
      <c r="J1146" s="141">
        <v>75.599999999999994</v>
      </c>
    </row>
    <row r="1147" spans="2:10" x14ac:dyDescent="0.2">
      <c r="B1147" s="122" t="s">
        <v>2567</v>
      </c>
      <c r="C1147" s="122" t="s">
        <v>2566</v>
      </c>
      <c r="D1147" s="123">
        <v>14.54</v>
      </c>
      <c r="E1147" s="123"/>
      <c r="F1147" s="124">
        <v>117.99</v>
      </c>
      <c r="G1147" s="125">
        <v>3.6345000000000001</v>
      </c>
      <c r="H1147" s="123">
        <f>TRUNC((J1147*$J$7),2)</f>
        <v>41.22</v>
      </c>
      <c r="J1147" s="141">
        <v>52.85</v>
      </c>
    </row>
    <row r="1148" spans="2:10" x14ac:dyDescent="0.2">
      <c r="B1148" s="128" t="s">
        <v>2504</v>
      </c>
      <c r="C1148" s="128"/>
      <c r="D1148" s="128"/>
      <c r="E1148" s="128"/>
      <c r="F1148" s="128"/>
      <c r="G1148" s="128"/>
      <c r="H1148" s="137">
        <f>TRUNC((J1148*$J$7),2)</f>
        <v>100.19</v>
      </c>
      <c r="J1148" s="138">
        <v>128.44999999999999</v>
      </c>
    </row>
    <row r="1149" spans="2:10" ht="21" x14ac:dyDescent="0.2">
      <c r="B1149" s="120" t="s">
        <v>2503</v>
      </c>
      <c r="C1149" s="120" t="s">
        <v>2502</v>
      </c>
      <c r="D1149" s="120"/>
      <c r="E1149" s="146" t="s">
        <v>2501</v>
      </c>
      <c r="F1149" s="120" t="s">
        <v>2500</v>
      </c>
      <c r="G1149" s="120" t="s">
        <v>2499</v>
      </c>
      <c r="H1149" s="120" t="s">
        <v>2498</v>
      </c>
      <c r="J1149" s="121" t="s">
        <v>2498</v>
      </c>
    </row>
    <row r="1150" spans="2:10" x14ac:dyDescent="0.2">
      <c r="B1150" s="122" t="s">
        <v>3424</v>
      </c>
      <c r="C1150" s="122" t="s">
        <v>3423</v>
      </c>
      <c r="D1150" s="122"/>
      <c r="E1150" s="147" t="s">
        <v>2471</v>
      </c>
      <c r="F1150" s="123">
        <v>97.27</v>
      </c>
      <c r="G1150" s="125">
        <v>1</v>
      </c>
      <c r="H1150" s="123">
        <f t="shared" ref="H1150:H1163" si="45">TRUNC((J1150*$J$7),2)</f>
        <v>75.87</v>
      </c>
      <c r="J1150" s="141">
        <v>97.27</v>
      </c>
    </row>
    <row r="1151" spans="2:10" ht="33.75" x14ac:dyDescent="0.2">
      <c r="B1151" s="122" t="s">
        <v>3422</v>
      </c>
      <c r="C1151" s="122" t="s">
        <v>3421</v>
      </c>
      <c r="D1151" s="122"/>
      <c r="E1151" s="147" t="s">
        <v>2471</v>
      </c>
      <c r="F1151" s="123">
        <v>77.84</v>
      </c>
      <c r="G1151" s="125">
        <v>1</v>
      </c>
      <c r="H1151" s="123">
        <f t="shared" si="45"/>
        <v>60.71</v>
      </c>
      <c r="J1151" s="141">
        <v>77.84</v>
      </c>
    </row>
    <row r="1152" spans="2:10" ht="22.5" x14ac:dyDescent="0.2">
      <c r="B1152" s="122" t="s">
        <v>3420</v>
      </c>
      <c r="C1152" s="122" t="s">
        <v>3419</v>
      </c>
      <c r="D1152" s="122"/>
      <c r="E1152" s="147" t="s">
        <v>2471</v>
      </c>
      <c r="F1152" s="123">
        <v>29.46</v>
      </c>
      <c r="G1152" s="125">
        <v>1</v>
      </c>
      <c r="H1152" s="123">
        <f t="shared" si="45"/>
        <v>22.97</v>
      </c>
      <c r="J1152" s="141">
        <v>29.46</v>
      </c>
    </row>
    <row r="1153" spans="2:10" x14ac:dyDescent="0.2">
      <c r="B1153" s="122" t="s">
        <v>3418</v>
      </c>
      <c r="C1153" s="122" t="s">
        <v>3417</v>
      </c>
      <c r="D1153" s="122"/>
      <c r="E1153" s="147" t="s">
        <v>2471</v>
      </c>
      <c r="F1153" s="123">
        <v>35.39</v>
      </c>
      <c r="G1153" s="125">
        <v>1</v>
      </c>
      <c r="H1153" s="123">
        <f t="shared" si="45"/>
        <v>27.6</v>
      </c>
      <c r="J1153" s="141">
        <v>35.39</v>
      </c>
    </row>
    <row r="1154" spans="2:10" x14ac:dyDescent="0.2">
      <c r="B1154" s="122" t="s">
        <v>3416</v>
      </c>
      <c r="C1154" s="122" t="s">
        <v>3415</v>
      </c>
      <c r="D1154" s="122"/>
      <c r="E1154" s="147" t="s">
        <v>2471</v>
      </c>
      <c r="F1154" s="126">
        <v>9.4700000000000006</v>
      </c>
      <c r="G1154" s="125">
        <v>1</v>
      </c>
      <c r="H1154" s="126">
        <f t="shared" si="45"/>
        <v>7.38</v>
      </c>
      <c r="J1154" s="127">
        <v>9.4700000000000006</v>
      </c>
    </row>
    <row r="1155" spans="2:10" x14ac:dyDescent="0.2">
      <c r="B1155" s="122" t="s">
        <v>3414</v>
      </c>
      <c r="C1155" s="122" t="s">
        <v>3413</v>
      </c>
      <c r="D1155" s="122"/>
      <c r="E1155" s="147" t="s">
        <v>2471</v>
      </c>
      <c r="F1155" s="126">
        <v>6.86</v>
      </c>
      <c r="G1155" s="125">
        <v>1</v>
      </c>
      <c r="H1155" s="126">
        <f t="shared" si="45"/>
        <v>5.35</v>
      </c>
      <c r="J1155" s="127">
        <v>6.86</v>
      </c>
    </row>
    <row r="1156" spans="2:10" x14ac:dyDescent="0.2">
      <c r="B1156" s="122" t="s">
        <v>3412</v>
      </c>
      <c r="C1156" s="122" t="s">
        <v>3411</v>
      </c>
      <c r="D1156" s="122"/>
      <c r="E1156" s="147" t="s">
        <v>2471</v>
      </c>
      <c r="F1156" s="124">
        <v>112.89</v>
      </c>
      <c r="G1156" s="125">
        <v>1</v>
      </c>
      <c r="H1156" s="124">
        <f t="shared" si="45"/>
        <v>88.05</v>
      </c>
      <c r="J1156" s="136">
        <v>112.89</v>
      </c>
    </row>
    <row r="1157" spans="2:10" x14ac:dyDescent="0.2">
      <c r="B1157" s="122" t="s">
        <v>3410</v>
      </c>
      <c r="C1157" s="122" t="s">
        <v>3409</v>
      </c>
      <c r="D1157" s="122"/>
      <c r="E1157" s="147" t="s">
        <v>2471</v>
      </c>
      <c r="F1157" s="124">
        <v>113.95</v>
      </c>
      <c r="G1157" s="125">
        <v>1</v>
      </c>
      <c r="H1157" s="124">
        <f t="shared" si="45"/>
        <v>88.88</v>
      </c>
      <c r="J1157" s="136">
        <v>113.95</v>
      </c>
    </row>
    <row r="1158" spans="2:10" ht="22.5" x14ac:dyDescent="0.2">
      <c r="B1158" s="122" t="s">
        <v>3408</v>
      </c>
      <c r="C1158" s="122" t="s">
        <v>3407</v>
      </c>
      <c r="D1158" s="122"/>
      <c r="E1158" s="147" t="s">
        <v>2471</v>
      </c>
      <c r="F1158" s="123">
        <v>16.91</v>
      </c>
      <c r="G1158" s="125">
        <v>1</v>
      </c>
      <c r="H1158" s="123">
        <f t="shared" si="45"/>
        <v>13.18</v>
      </c>
      <c r="J1158" s="141">
        <v>16.91</v>
      </c>
    </row>
    <row r="1159" spans="2:10" x14ac:dyDescent="0.2">
      <c r="B1159" s="122" t="s">
        <v>3406</v>
      </c>
      <c r="C1159" s="122" t="s">
        <v>3405</v>
      </c>
      <c r="D1159" s="122"/>
      <c r="E1159" s="147" t="s">
        <v>2471</v>
      </c>
      <c r="F1159" s="126">
        <v>2.63</v>
      </c>
      <c r="G1159" s="125">
        <v>1</v>
      </c>
      <c r="H1159" s="126">
        <f t="shared" si="45"/>
        <v>2.0499999999999998</v>
      </c>
      <c r="J1159" s="127">
        <v>2.63</v>
      </c>
    </row>
    <row r="1160" spans="2:10" x14ac:dyDescent="0.2">
      <c r="B1160" s="128" t="s">
        <v>2470</v>
      </c>
      <c r="C1160" s="128"/>
      <c r="D1160" s="128"/>
      <c r="E1160" s="128"/>
      <c r="F1160" s="128"/>
      <c r="G1160" s="128"/>
      <c r="H1160" s="137">
        <f t="shared" si="45"/>
        <v>392.08</v>
      </c>
      <c r="J1160" s="138">
        <v>502.67</v>
      </c>
    </row>
    <row r="1161" spans="2:10" x14ac:dyDescent="0.2">
      <c r="B1161" s="131" t="s">
        <v>2469</v>
      </c>
      <c r="C1161" s="131"/>
      <c r="D1161" s="131"/>
      <c r="E1161" s="131"/>
      <c r="F1161" s="131"/>
      <c r="G1161" s="131"/>
      <c r="H1161" s="139">
        <f t="shared" si="45"/>
        <v>492.27</v>
      </c>
      <c r="J1161" s="140">
        <v>631.12</v>
      </c>
    </row>
    <row r="1162" spans="2:10" x14ac:dyDescent="0.2">
      <c r="B1162" s="131" t="s">
        <v>2468</v>
      </c>
      <c r="C1162" s="131"/>
      <c r="D1162" s="131"/>
      <c r="E1162" s="131"/>
      <c r="F1162" s="131"/>
      <c r="G1162" s="131"/>
      <c r="H1162" s="132">
        <f t="shared" si="45"/>
        <v>0</v>
      </c>
      <c r="J1162" s="133">
        <v>0</v>
      </c>
    </row>
    <row r="1163" spans="2:10" x14ac:dyDescent="0.2">
      <c r="B1163" s="131" t="s">
        <v>2467</v>
      </c>
      <c r="C1163" s="131"/>
      <c r="D1163" s="131"/>
      <c r="E1163" s="131"/>
      <c r="F1163" s="131"/>
      <c r="G1163" s="131"/>
      <c r="H1163" s="139">
        <f t="shared" si="45"/>
        <v>492.27</v>
      </c>
      <c r="J1163" s="140">
        <v>631.12</v>
      </c>
    </row>
    <row r="1164" spans="2:10" s="134" customFormat="1" ht="24.75" customHeight="1" x14ac:dyDescent="0.2">
      <c r="B1164" s="118" t="s">
        <v>3404</v>
      </c>
      <c r="C1164" s="118"/>
      <c r="D1164" s="118"/>
      <c r="E1164" s="118"/>
      <c r="F1164" s="118"/>
      <c r="G1164" s="118"/>
      <c r="H1164" s="118" t="s">
        <v>2909</v>
      </c>
      <c r="J1164" s="119" t="s">
        <v>2909</v>
      </c>
    </row>
    <row r="1165" spans="2:10" x14ac:dyDescent="0.2">
      <c r="B1165" s="120" t="s">
        <v>2503</v>
      </c>
      <c r="C1165" s="120" t="s">
        <v>2514</v>
      </c>
      <c r="D1165" s="120" t="s">
        <v>2513</v>
      </c>
      <c r="E1165" s="120"/>
      <c r="F1165" s="120" t="s">
        <v>2512</v>
      </c>
      <c r="G1165" s="120" t="s">
        <v>2499</v>
      </c>
      <c r="H1165" s="120" t="s">
        <v>2511</v>
      </c>
      <c r="J1165" s="121" t="s">
        <v>2511</v>
      </c>
    </row>
    <row r="1166" spans="2:10" x14ac:dyDescent="0.2">
      <c r="B1166" s="122" t="s">
        <v>3141</v>
      </c>
      <c r="C1166" s="122" t="s">
        <v>3140</v>
      </c>
      <c r="D1166" s="123">
        <v>20.8</v>
      </c>
      <c r="E1166" s="123"/>
      <c r="F1166" s="124">
        <v>117.99</v>
      </c>
      <c r="G1166" s="125">
        <v>2.9</v>
      </c>
      <c r="H1166" s="123">
        <f>TRUNC((J1166*$J$7),2)</f>
        <v>47.04</v>
      </c>
      <c r="J1166" s="141">
        <v>60.32</v>
      </c>
    </row>
    <row r="1167" spans="2:10" x14ac:dyDescent="0.2">
      <c r="B1167" s="122" t="s">
        <v>2567</v>
      </c>
      <c r="C1167" s="122" t="s">
        <v>2566</v>
      </c>
      <c r="D1167" s="123">
        <v>14.54</v>
      </c>
      <c r="E1167" s="123"/>
      <c r="F1167" s="124">
        <v>117.99</v>
      </c>
      <c r="G1167" s="125">
        <v>2.9</v>
      </c>
      <c r="H1167" s="123">
        <f>TRUNC((J1167*$J$7),2)</f>
        <v>32.89</v>
      </c>
      <c r="J1167" s="141">
        <v>42.17</v>
      </c>
    </row>
    <row r="1168" spans="2:10" x14ac:dyDescent="0.2">
      <c r="B1168" s="128" t="s">
        <v>2504</v>
      </c>
      <c r="C1168" s="128"/>
      <c r="D1168" s="128"/>
      <c r="E1168" s="128"/>
      <c r="F1168" s="128"/>
      <c r="G1168" s="128"/>
      <c r="H1168" s="137">
        <f>TRUNC((J1168*$J$7),2)</f>
        <v>79.94</v>
      </c>
      <c r="J1168" s="138">
        <v>102.49</v>
      </c>
    </row>
    <row r="1169" spans="2:10" ht="21" x14ac:dyDescent="0.2">
      <c r="B1169" s="120" t="s">
        <v>2503</v>
      </c>
      <c r="C1169" s="120" t="s">
        <v>2502</v>
      </c>
      <c r="D1169" s="120"/>
      <c r="E1169" s="146" t="s">
        <v>2501</v>
      </c>
      <c r="F1169" s="120" t="s">
        <v>2500</v>
      </c>
      <c r="G1169" s="120" t="s">
        <v>2499</v>
      </c>
      <c r="H1169" s="120" t="s">
        <v>2498</v>
      </c>
      <c r="J1169" s="121" t="s">
        <v>2498</v>
      </c>
    </row>
    <row r="1170" spans="2:10" x14ac:dyDescent="0.2">
      <c r="B1170" s="122" t="s">
        <v>3403</v>
      </c>
      <c r="C1170" s="122" t="s">
        <v>2185</v>
      </c>
      <c r="D1170" s="122"/>
      <c r="E1170" s="147" t="s">
        <v>2471</v>
      </c>
      <c r="F1170" s="124">
        <v>322.97000000000003</v>
      </c>
      <c r="G1170" s="125">
        <v>1</v>
      </c>
      <c r="H1170" s="124">
        <f>TRUNC((J1170*$J$7),2)</f>
        <v>251.91</v>
      </c>
      <c r="J1170" s="136">
        <v>322.97000000000003</v>
      </c>
    </row>
    <row r="1171" spans="2:10" x14ac:dyDescent="0.2">
      <c r="B1171" s="128" t="s">
        <v>2470</v>
      </c>
      <c r="C1171" s="128"/>
      <c r="D1171" s="128"/>
      <c r="E1171" s="128"/>
      <c r="F1171" s="128"/>
      <c r="G1171" s="128"/>
      <c r="H1171" s="137">
        <f>TRUNC((J1171*$J$7),2)</f>
        <v>251.91</v>
      </c>
      <c r="J1171" s="138">
        <v>322.97000000000003</v>
      </c>
    </row>
    <row r="1172" spans="2:10" x14ac:dyDescent="0.2">
      <c r="B1172" s="131" t="s">
        <v>2469</v>
      </c>
      <c r="C1172" s="131"/>
      <c r="D1172" s="131"/>
      <c r="E1172" s="131"/>
      <c r="F1172" s="131"/>
      <c r="G1172" s="131"/>
      <c r="H1172" s="139">
        <f>TRUNC((J1172*$J$7),2)</f>
        <v>331.85</v>
      </c>
      <c r="J1172" s="140">
        <v>425.46</v>
      </c>
    </row>
    <row r="1173" spans="2:10" x14ac:dyDescent="0.2">
      <c r="B1173" s="131" t="s">
        <v>2468</v>
      </c>
      <c r="C1173" s="131"/>
      <c r="D1173" s="131"/>
      <c r="E1173" s="131"/>
      <c r="F1173" s="131"/>
      <c r="G1173" s="131"/>
      <c r="H1173" s="132">
        <f>TRUNC((J1173*$J$7),2)</f>
        <v>0</v>
      </c>
      <c r="J1173" s="133">
        <v>0</v>
      </c>
    </row>
    <row r="1174" spans="2:10" x14ac:dyDescent="0.2">
      <c r="B1174" s="131" t="s">
        <v>2467</v>
      </c>
      <c r="C1174" s="131"/>
      <c r="D1174" s="131"/>
      <c r="E1174" s="131"/>
      <c r="F1174" s="131"/>
      <c r="G1174" s="131"/>
      <c r="H1174" s="139">
        <f>TRUNC((J1174*$J$7),2)</f>
        <v>331.85</v>
      </c>
      <c r="J1174" s="140">
        <v>425.46</v>
      </c>
    </row>
    <row r="1175" spans="2:10" s="134" customFormat="1" ht="24.75" customHeight="1" x14ac:dyDescent="0.2">
      <c r="B1175" s="118" t="s">
        <v>3402</v>
      </c>
      <c r="C1175" s="118"/>
      <c r="D1175" s="118"/>
      <c r="E1175" s="118"/>
      <c r="F1175" s="118"/>
      <c r="G1175" s="118"/>
      <c r="H1175" s="118" t="s">
        <v>2909</v>
      </c>
      <c r="J1175" s="119" t="s">
        <v>2909</v>
      </c>
    </row>
    <row r="1176" spans="2:10" x14ac:dyDescent="0.2">
      <c r="B1176" s="120" t="s">
        <v>2503</v>
      </c>
      <c r="C1176" s="120" t="s">
        <v>2514</v>
      </c>
      <c r="D1176" s="120" t="s">
        <v>2513</v>
      </c>
      <c r="E1176" s="120"/>
      <c r="F1176" s="120" t="s">
        <v>2512</v>
      </c>
      <c r="G1176" s="120" t="s">
        <v>2499</v>
      </c>
      <c r="H1176" s="120" t="s">
        <v>2511</v>
      </c>
      <c r="J1176" s="121" t="s">
        <v>2511</v>
      </c>
    </row>
    <row r="1177" spans="2:10" x14ac:dyDescent="0.2">
      <c r="B1177" s="122" t="s">
        <v>3141</v>
      </c>
      <c r="C1177" s="122" t="s">
        <v>3140</v>
      </c>
      <c r="D1177" s="123">
        <v>20.8</v>
      </c>
      <c r="E1177" s="123"/>
      <c r="F1177" s="124">
        <v>117.99</v>
      </c>
      <c r="G1177" s="125">
        <v>0.2</v>
      </c>
      <c r="H1177" s="126">
        <f>TRUNC((J1177*$J$7),2)</f>
        <v>3.24</v>
      </c>
      <c r="J1177" s="127">
        <v>4.16</v>
      </c>
    </row>
    <row r="1178" spans="2:10" x14ac:dyDescent="0.2">
      <c r="B1178" s="122" t="s">
        <v>2567</v>
      </c>
      <c r="C1178" s="122" t="s">
        <v>2566</v>
      </c>
      <c r="D1178" s="123">
        <v>14.54</v>
      </c>
      <c r="E1178" s="123"/>
      <c r="F1178" s="124">
        <v>117.99</v>
      </c>
      <c r="G1178" s="125">
        <v>0.2</v>
      </c>
      <c r="H1178" s="126">
        <f>TRUNC((J1178*$J$7),2)</f>
        <v>2.2599999999999998</v>
      </c>
      <c r="J1178" s="127">
        <v>2.91</v>
      </c>
    </row>
    <row r="1179" spans="2:10" x14ac:dyDescent="0.2">
      <c r="B1179" s="128" t="s">
        <v>2504</v>
      </c>
      <c r="C1179" s="128"/>
      <c r="D1179" s="128"/>
      <c r="E1179" s="128"/>
      <c r="F1179" s="128"/>
      <c r="G1179" s="128"/>
      <c r="H1179" s="129">
        <f>TRUNC((J1179*$J$7),2)</f>
        <v>5.51</v>
      </c>
      <c r="J1179" s="130">
        <v>7.07</v>
      </c>
    </row>
    <row r="1180" spans="2:10" ht="21" x14ac:dyDescent="0.2">
      <c r="B1180" s="120" t="s">
        <v>2503</v>
      </c>
      <c r="C1180" s="120" t="s">
        <v>2502</v>
      </c>
      <c r="D1180" s="120"/>
      <c r="E1180" s="146" t="s">
        <v>2501</v>
      </c>
      <c r="F1180" s="120" t="s">
        <v>2500</v>
      </c>
      <c r="G1180" s="120" t="s">
        <v>2499</v>
      </c>
      <c r="H1180" s="120" t="s">
        <v>2498</v>
      </c>
      <c r="J1180" s="121" t="s">
        <v>2498</v>
      </c>
    </row>
    <row r="1181" spans="2:10" ht="22.5" x14ac:dyDescent="0.2">
      <c r="B1181" s="122" t="s">
        <v>3401</v>
      </c>
      <c r="C1181" s="122" t="s">
        <v>3400</v>
      </c>
      <c r="D1181" s="122"/>
      <c r="E1181" s="147" t="s">
        <v>2471</v>
      </c>
      <c r="F1181" s="123">
        <v>54</v>
      </c>
      <c r="G1181" s="125">
        <v>1</v>
      </c>
      <c r="H1181" s="123">
        <f>TRUNC((J1181*$J$7),2)</f>
        <v>42.12</v>
      </c>
      <c r="J1181" s="141">
        <v>54</v>
      </c>
    </row>
    <row r="1182" spans="2:10" x14ac:dyDescent="0.2">
      <c r="B1182" s="128" t="s">
        <v>2470</v>
      </c>
      <c r="C1182" s="128"/>
      <c r="D1182" s="128"/>
      <c r="E1182" s="128"/>
      <c r="F1182" s="128"/>
      <c r="G1182" s="128"/>
      <c r="H1182" s="142">
        <f>TRUNC((J1182*$J$7),2)</f>
        <v>42.12</v>
      </c>
      <c r="J1182" s="143">
        <v>54</v>
      </c>
    </row>
    <row r="1183" spans="2:10" x14ac:dyDescent="0.2">
      <c r="B1183" s="131" t="s">
        <v>2469</v>
      </c>
      <c r="C1183" s="131"/>
      <c r="D1183" s="131"/>
      <c r="E1183" s="131"/>
      <c r="F1183" s="131"/>
      <c r="G1183" s="131"/>
      <c r="H1183" s="144">
        <f>TRUNC((J1183*$J$7),2)</f>
        <v>47.63</v>
      </c>
      <c r="J1183" s="145">
        <v>61.07</v>
      </c>
    </row>
    <row r="1184" spans="2:10" x14ac:dyDescent="0.2">
      <c r="B1184" s="131" t="s">
        <v>2468</v>
      </c>
      <c r="C1184" s="131"/>
      <c r="D1184" s="131"/>
      <c r="E1184" s="131"/>
      <c r="F1184" s="131"/>
      <c r="G1184" s="131"/>
      <c r="H1184" s="132">
        <f>TRUNC((J1184*$J$7),2)</f>
        <v>0</v>
      </c>
      <c r="J1184" s="133">
        <v>0</v>
      </c>
    </row>
    <row r="1185" spans="2:10" x14ac:dyDescent="0.2">
      <c r="B1185" s="131" t="s">
        <v>2467</v>
      </c>
      <c r="C1185" s="131"/>
      <c r="D1185" s="131"/>
      <c r="E1185" s="131"/>
      <c r="F1185" s="131"/>
      <c r="G1185" s="131"/>
      <c r="H1185" s="144">
        <f>TRUNC((J1185*$J$7),2)</f>
        <v>47.63</v>
      </c>
      <c r="J1185" s="145">
        <v>61.07</v>
      </c>
    </row>
    <row r="1186" spans="2:10" s="134" customFormat="1" ht="24.75" customHeight="1" x14ac:dyDescent="0.2">
      <c r="B1186" s="118" t="s">
        <v>3399</v>
      </c>
      <c r="C1186" s="118"/>
      <c r="D1186" s="118"/>
      <c r="E1186" s="118"/>
      <c r="F1186" s="118"/>
      <c r="G1186" s="118"/>
      <c r="H1186" s="118" t="s">
        <v>2635</v>
      </c>
      <c r="J1186" s="119" t="s">
        <v>2635</v>
      </c>
    </row>
    <row r="1187" spans="2:10" x14ac:dyDescent="0.2">
      <c r="B1187" s="120" t="s">
        <v>2503</v>
      </c>
      <c r="C1187" s="120" t="s">
        <v>2514</v>
      </c>
      <c r="D1187" s="120" t="s">
        <v>2513</v>
      </c>
      <c r="E1187" s="120"/>
      <c r="F1187" s="120" t="s">
        <v>2512</v>
      </c>
      <c r="G1187" s="120" t="s">
        <v>2499</v>
      </c>
      <c r="H1187" s="120" t="s">
        <v>2511</v>
      </c>
      <c r="J1187" s="121" t="s">
        <v>2511</v>
      </c>
    </row>
    <row r="1188" spans="2:10" x14ac:dyDescent="0.2">
      <c r="B1188" s="122" t="s">
        <v>2567</v>
      </c>
      <c r="C1188" s="122" t="s">
        <v>2566</v>
      </c>
      <c r="D1188" s="123">
        <v>14.54</v>
      </c>
      <c r="E1188" s="123"/>
      <c r="F1188" s="124">
        <v>117.99</v>
      </c>
      <c r="G1188" s="125">
        <v>0.34</v>
      </c>
      <c r="H1188" s="126">
        <f>TRUNC((J1188*$J$7),2)</f>
        <v>3.85</v>
      </c>
      <c r="J1188" s="127">
        <v>4.9400000000000004</v>
      </c>
    </row>
    <row r="1189" spans="2:10" x14ac:dyDescent="0.2">
      <c r="B1189" s="122" t="s">
        <v>3141</v>
      </c>
      <c r="C1189" s="122" t="s">
        <v>3140</v>
      </c>
      <c r="D1189" s="123">
        <v>20.8</v>
      </c>
      <c r="E1189" s="123"/>
      <c r="F1189" s="124">
        <v>117.99</v>
      </c>
      <c r="G1189" s="125">
        <v>0.34</v>
      </c>
      <c r="H1189" s="126">
        <f>TRUNC((J1189*$J$7),2)</f>
        <v>5.51</v>
      </c>
      <c r="J1189" s="127">
        <v>7.07</v>
      </c>
    </row>
    <row r="1190" spans="2:10" x14ac:dyDescent="0.2">
      <c r="B1190" s="128" t="s">
        <v>2504</v>
      </c>
      <c r="C1190" s="128"/>
      <c r="D1190" s="128"/>
      <c r="E1190" s="128"/>
      <c r="F1190" s="128"/>
      <c r="G1190" s="128"/>
      <c r="H1190" s="142">
        <f>TRUNC((J1190*$J$7),2)</f>
        <v>9.36</v>
      </c>
      <c r="J1190" s="143">
        <v>12.01</v>
      </c>
    </row>
    <row r="1191" spans="2:10" ht="21" x14ac:dyDescent="0.2">
      <c r="B1191" s="120" t="s">
        <v>2503</v>
      </c>
      <c r="C1191" s="120" t="s">
        <v>2502</v>
      </c>
      <c r="D1191" s="120"/>
      <c r="E1191" s="146" t="s">
        <v>2501</v>
      </c>
      <c r="F1191" s="120" t="s">
        <v>2500</v>
      </c>
      <c r="G1191" s="120" t="s">
        <v>2499</v>
      </c>
      <c r="H1191" s="120" t="s">
        <v>2498</v>
      </c>
      <c r="J1191" s="121" t="s">
        <v>2498</v>
      </c>
    </row>
    <row r="1192" spans="2:10" ht="22.5" x14ac:dyDescent="0.2">
      <c r="B1192" s="122" t="s">
        <v>3398</v>
      </c>
      <c r="C1192" s="122" t="s">
        <v>221</v>
      </c>
      <c r="D1192" s="122"/>
      <c r="E1192" s="147" t="s">
        <v>2471</v>
      </c>
      <c r="F1192" s="126">
        <v>8.09</v>
      </c>
      <c r="G1192" s="125">
        <v>1</v>
      </c>
      <c r="H1192" s="126">
        <f>TRUNC((J1192*$J$7),2)</f>
        <v>6.31</v>
      </c>
      <c r="J1192" s="127">
        <v>8.09</v>
      </c>
    </row>
    <row r="1193" spans="2:10" x14ac:dyDescent="0.2">
      <c r="B1193" s="128" t="s">
        <v>2470</v>
      </c>
      <c r="C1193" s="128"/>
      <c r="D1193" s="128"/>
      <c r="E1193" s="128"/>
      <c r="F1193" s="128"/>
      <c r="G1193" s="128"/>
      <c r="H1193" s="129">
        <f>TRUNC((J1193*$J$7),2)</f>
        <v>6.31</v>
      </c>
      <c r="J1193" s="130">
        <v>8.09</v>
      </c>
    </row>
    <row r="1194" spans="2:10" x14ac:dyDescent="0.2">
      <c r="B1194" s="131" t="s">
        <v>2469</v>
      </c>
      <c r="C1194" s="131"/>
      <c r="D1194" s="131"/>
      <c r="E1194" s="131"/>
      <c r="F1194" s="131"/>
      <c r="G1194" s="131"/>
      <c r="H1194" s="144">
        <f>TRUNC((J1194*$J$7),2)</f>
        <v>15.67</v>
      </c>
      <c r="J1194" s="145">
        <v>20.100000000000001</v>
      </c>
    </row>
    <row r="1195" spans="2:10" x14ac:dyDescent="0.2">
      <c r="B1195" s="131" t="s">
        <v>2468</v>
      </c>
      <c r="C1195" s="131"/>
      <c r="D1195" s="131"/>
      <c r="E1195" s="131"/>
      <c r="F1195" s="131"/>
      <c r="G1195" s="131"/>
      <c r="H1195" s="132">
        <f>TRUNC((J1195*$J$7),2)</f>
        <v>0</v>
      </c>
      <c r="J1195" s="133">
        <v>0</v>
      </c>
    </row>
    <row r="1196" spans="2:10" x14ac:dyDescent="0.2">
      <c r="B1196" s="131" t="s">
        <v>2467</v>
      </c>
      <c r="C1196" s="131"/>
      <c r="D1196" s="131"/>
      <c r="E1196" s="131"/>
      <c r="F1196" s="131"/>
      <c r="G1196" s="131"/>
      <c r="H1196" s="144">
        <f>TRUNC((J1196*$J$7),2)</f>
        <v>15.67</v>
      </c>
      <c r="J1196" s="145">
        <v>20.100000000000001</v>
      </c>
    </row>
    <row r="1197" spans="2:10" s="134" customFormat="1" ht="24.75" customHeight="1" x14ac:dyDescent="0.2">
      <c r="B1197" s="118" t="s">
        <v>3397</v>
      </c>
      <c r="C1197" s="118"/>
      <c r="D1197" s="118"/>
      <c r="E1197" s="118"/>
      <c r="F1197" s="118"/>
      <c r="G1197" s="118"/>
      <c r="H1197" s="118" t="s">
        <v>2635</v>
      </c>
      <c r="J1197" s="119" t="s">
        <v>2635</v>
      </c>
    </row>
    <row r="1198" spans="2:10" x14ac:dyDescent="0.2">
      <c r="B1198" s="120" t="s">
        <v>2503</v>
      </c>
      <c r="C1198" s="120" t="s">
        <v>2514</v>
      </c>
      <c r="D1198" s="120" t="s">
        <v>2513</v>
      </c>
      <c r="E1198" s="120"/>
      <c r="F1198" s="120" t="s">
        <v>2512</v>
      </c>
      <c r="G1198" s="120" t="s">
        <v>2499</v>
      </c>
      <c r="H1198" s="120" t="s">
        <v>2511</v>
      </c>
      <c r="J1198" s="121" t="s">
        <v>2511</v>
      </c>
    </row>
    <row r="1199" spans="2:10" x14ac:dyDescent="0.2">
      <c r="B1199" s="122" t="s">
        <v>3141</v>
      </c>
      <c r="C1199" s="122" t="s">
        <v>3140</v>
      </c>
      <c r="D1199" s="123">
        <v>20.8</v>
      </c>
      <c r="E1199" s="123"/>
      <c r="F1199" s="124">
        <v>117.99</v>
      </c>
      <c r="G1199" s="125">
        <v>0.08</v>
      </c>
      <c r="H1199" s="126">
        <f>TRUNC((J1199*$J$7),2)</f>
        <v>1.29</v>
      </c>
      <c r="J1199" s="127">
        <v>1.66</v>
      </c>
    </row>
    <row r="1200" spans="2:10" x14ac:dyDescent="0.2">
      <c r="B1200" s="122" t="s">
        <v>2567</v>
      </c>
      <c r="C1200" s="122" t="s">
        <v>2566</v>
      </c>
      <c r="D1200" s="123">
        <v>14.54</v>
      </c>
      <c r="E1200" s="123"/>
      <c r="F1200" s="124">
        <v>117.99</v>
      </c>
      <c r="G1200" s="125">
        <v>0.08</v>
      </c>
      <c r="H1200" s="126">
        <f>TRUNC((J1200*$J$7),2)</f>
        <v>0.9</v>
      </c>
      <c r="J1200" s="127">
        <v>1.1599999999999999</v>
      </c>
    </row>
    <row r="1201" spans="2:10" x14ac:dyDescent="0.2">
      <c r="B1201" s="128" t="s">
        <v>2504</v>
      </c>
      <c r="C1201" s="128"/>
      <c r="D1201" s="128"/>
      <c r="E1201" s="128"/>
      <c r="F1201" s="128"/>
      <c r="G1201" s="128"/>
      <c r="H1201" s="129">
        <f>TRUNC((J1201*$J$7),2)</f>
        <v>2.19</v>
      </c>
      <c r="J1201" s="130">
        <v>2.82</v>
      </c>
    </row>
    <row r="1202" spans="2:10" ht="21" x14ac:dyDescent="0.2">
      <c r="B1202" s="120" t="s">
        <v>2503</v>
      </c>
      <c r="C1202" s="120" t="s">
        <v>2502</v>
      </c>
      <c r="D1202" s="120"/>
      <c r="E1202" s="146" t="s">
        <v>2501</v>
      </c>
      <c r="F1202" s="120" t="s">
        <v>2500</v>
      </c>
      <c r="G1202" s="120" t="s">
        <v>2499</v>
      </c>
      <c r="H1202" s="120" t="s">
        <v>2498</v>
      </c>
      <c r="J1202" s="121" t="s">
        <v>2498</v>
      </c>
    </row>
    <row r="1203" spans="2:10" ht="22.5" x14ac:dyDescent="0.2">
      <c r="B1203" s="122" t="s">
        <v>3396</v>
      </c>
      <c r="C1203" s="122" t="s">
        <v>3395</v>
      </c>
      <c r="D1203" s="122"/>
      <c r="E1203" s="147" t="s">
        <v>2471</v>
      </c>
      <c r="F1203" s="126">
        <v>2.15</v>
      </c>
      <c r="G1203" s="125">
        <v>1</v>
      </c>
      <c r="H1203" s="126">
        <f>TRUNC((J1203*$J$7),2)</f>
        <v>1.67</v>
      </c>
      <c r="J1203" s="127">
        <v>2.15</v>
      </c>
    </row>
    <row r="1204" spans="2:10" x14ac:dyDescent="0.2">
      <c r="B1204" s="128" t="s">
        <v>2470</v>
      </c>
      <c r="C1204" s="128"/>
      <c r="D1204" s="128"/>
      <c r="E1204" s="128"/>
      <c r="F1204" s="128"/>
      <c r="G1204" s="128"/>
      <c r="H1204" s="129">
        <f>TRUNC((J1204*$J$7),2)</f>
        <v>1.67</v>
      </c>
      <c r="J1204" s="130">
        <v>2.15</v>
      </c>
    </row>
    <row r="1205" spans="2:10" x14ac:dyDescent="0.2">
      <c r="B1205" s="131" t="s">
        <v>2469</v>
      </c>
      <c r="C1205" s="131"/>
      <c r="D1205" s="131"/>
      <c r="E1205" s="131"/>
      <c r="F1205" s="131"/>
      <c r="G1205" s="131"/>
      <c r="H1205" s="132">
        <f>TRUNC((J1205*$J$7),2)</f>
        <v>3.87</v>
      </c>
      <c r="J1205" s="133">
        <v>4.97</v>
      </c>
    </row>
    <row r="1206" spans="2:10" x14ac:dyDescent="0.2">
      <c r="B1206" s="131" t="s">
        <v>2468</v>
      </c>
      <c r="C1206" s="131"/>
      <c r="D1206" s="131"/>
      <c r="E1206" s="131"/>
      <c r="F1206" s="131"/>
      <c r="G1206" s="131"/>
      <c r="H1206" s="132">
        <f>TRUNC((J1206*$J$7),2)</f>
        <v>0</v>
      </c>
      <c r="J1206" s="133">
        <v>0</v>
      </c>
    </row>
    <row r="1207" spans="2:10" x14ac:dyDescent="0.2">
      <c r="B1207" s="131" t="s">
        <v>2467</v>
      </c>
      <c r="C1207" s="131"/>
      <c r="D1207" s="131"/>
      <c r="E1207" s="131"/>
      <c r="F1207" s="131"/>
      <c r="G1207" s="131"/>
      <c r="H1207" s="132">
        <f>TRUNC((J1207*$J$7),2)</f>
        <v>3.87</v>
      </c>
      <c r="J1207" s="133">
        <v>4.97</v>
      </c>
    </row>
    <row r="1208" spans="2:10" s="134" customFormat="1" ht="24.75" customHeight="1" x14ac:dyDescent="0.2">
      <c r="B1208" s="118" t="s">
        <v>3394</v>
      </c>
      <c r="C1208" s="118"/>
      <c r="D1208" s="118"/>
      <c r="E1208" s="118"/>
      <c r="F1208" s="118"/>
      <c r="G1208" s="118"/>
      <c r="H1208" s="118" t="s">
        <v>2635</v>
      </c>
      <c r="J1208" s="119" t="s">
        <v>2635</v>
      </c>
    </row>
    <row r="1209" spans="2:10" x14ac:dyDescent="0.2">
      <c r="B1209" s="120" t="s">
        <v>2503</v>
      </c>
      <c r="C1209" s="120" t="s">
        <v>2514</v>
      </c>
      <c r="D1209" s="120" t="s">
        <v>2513</v>
      </c>
      <c r="E1209" s="120"/>
      <c r="F1209" s="120" t="s">
        <v>2512</v>
      </c>
      <c r="G1209" s="120" t="s">
        <v>2499</v>
      </c>
      <c r="H1209" s="120" t="s">
        <v>2511</v>
      </c>
      <c r="J1209" s="121" t="s">
        <v>2511</v>
      </c>
    </row>
    <row r="1210" spans="2:10" x14ac:dyDescent="0.2">
      <c r="B1210" s="122" t="s">
        <v>3141</v>
      </c>
      <c r="C1210" s="122" t="s">
        <v>3140</v>
      </c>
      <c r="D1210" s="123">
        <v>20.8</v>
      </c>
      <c r="E1210" s="123"/>
      <c r="F1210" s="124">
        <v>117.99</v>
      </c>
      <c r="G1210" s="125">
        <v>0.03</v>
      </c>
      <c r="H1210" s="126">
        <f>TRUNC((J1210*$J$7),2)</f>
        <v>0.48</v>
      </c>
      <c r="J1210" s="127">
        <v>0.62</v>
      </c>
    </row>
    <row r="1211" spans="2:10" x14ac:dyDescent="0.2">
      <c r="B1211" s="122" t="s">
        <v>2567</v>
      </c>
      <c r="C1211" s="122" t="s">
        <v>2566</v>
      </c>
      <c r="D1211" s="123">
        <v>14.54</v>
      </c>
      <c r="E1211" s="123"/>
      <c r="F1211" s="124">
        <v>117.99</v>
      </c>
      <c r="G1211" s="125">
        <v>0.03</v>
      </c>
      <c r="H1211" s="126">
        <f>TRUNC((J1211*$J$7),2)</f>
        <v>0.34</v>
      </c>
      <c r="J1211" s="127">
        <v>0.44</v>
      </c>
    </row>
    <row r="1212" spans="2:10" x14ac:dyDescent="0.2">
      <c r="B1212" s="128" t="s">
        <v>2504</v>
      </c>
      <c r="C1212" s="128"/>
      <c r="D1212" s="128"/>
      <c r="E1212" s="128"/>
      <c r="F1212" s="128"/>
      <c r="G1212" s="128"/>
      <c r="H1212" s="129">
        <f>TRUNC((J1212*$J$7),2)</f>
        <v>0.82</v>
      </c>
      <c r="J1212" s="130">
        <v>1.06</v>
      </c>
    </row>
    <row r="1213" spans="2:10" ht="21" x14ac:dyDescent="0.2">
      <c r="B1213" s="120" t="s">
        <v>2503</v>
      </c>
      <c r="C1213" s="120" t="s">
        <v>2502</v>
      </c>
      <c r="D1213" s="120"/>
      <c r="E1213" s="146" t="s">
        <v>2501</v>
      </c>
      <c r="F1213" s="120" t="s">
        <v>2500</v>
      </c>
      <c r="G1213" s="120" t="s">
        <v>2499</v>
      </c>
      <c r="H1213" s="120" t="s">
        <v>2498</v>
      </c>
      <c r="J1213" s="121" t="s">
        <v>2498</v>
      </c>
    </row>
    <row r="1214" spans="2:10" ht="22.5" x14ac:dyDescent="0.2">
      <c r="B1214" s="122" t="s">
        <v>3393</v>
      </c>
      <c r="C1214" s="122" t="s">
        <v>3392</v>
      </c>
      <c r="D1214" s="122"/>
      <c r="E1214" s="147" t="s">
        <v>2471</v>
      </c>
      <c r="F1214" s="126">
        <v>0.25</v>
      </c>
      <c r="G1214" s="125">
        <v>1</v>
      </c>
      <c r="H1214" s="126">
        <f>TRUNC((J1214*$J$7),2)</f>
        <v>0.19</v>
      </c>
      <c r="J1214" s="127">
        <v>0.25</v>
      </c>
    </row>
    <row r="1215" spans="2:10" x14ac:dyDescent="0.2">
      <c r="B1215" s="128" t="s">
        <v>2470</v>
      </c>
      <c r="C1215" s="128"/>
      <c r="D1215" s="128"/>
      <c r="E1215" s="128"/>
      <c r="F1215" s="128"/>
      <c r="G1215" s="128"/>
      <c r="H1215" s="129">
        <f>TRUNC((J1215*$J$7),2)</f>
        <v>0.19</v>
      </c>
      <c r="J1215" s="130">
        <v>0.25</v>
      </c>
    </row>
    <row r="1216" spans="2:10" x14ac:dyDescent="0.2">
      <c r="B1216" s="131" t="s">
        <v>2469</v>
      </c>
      <c r="C1216" s="131"/>
      <c r="D1216" s="131"/>
      <c r="E1216" s="131"/>
      <c r="F1216" s="131"/>
      <c r="G1216" s="131"/>
      <c r="H1216" s="132">
        <f>TRUNC((J1216*$J$7),2)</f>
        <v>1.02</v>
      </c>
      <c r="J1216" s="133">
        <v>1.31</v>
      </c>
    </row>
    <row r="1217" spans="2:10" x14ac:dyDescent="0.2">
      <c r="B1217" s="131" t="s">
        <v>2468</v>
      </c>
      <c r="C1217" s="131"/>
      <c r="D1217" s="131"/>
      <c r="E1217" s="131"/>
      <c r="F1217" s="131"/>
      <c r="G1217" s="131"/>
      <c r="H1217" s="132">
        <f>TRUNC((J1217*$J$7),2)</f>
        <v>0</v>
      </c>
      <c r="J1217" s="133">
        <v>0</v>
      </c>
    </row>
    <row r="1218" spans="2:10" x14ac:dyDescent="0.2">
      <c r="B1218" s="131" t="s">
        <v>2467</v>
      </c>
      <c r="C1218" s="131"/>
      <c r="D1218" s="131"/>
      <c r="E1218" s="131"/>
      <c r="F1218" s="131"/>
      <c r="G1218" s="131"/>
      <c r="H1218" s="132">
        <f>TRUNC((J1218*$J$7),2)</f>
        <v>1.02</v>
      </c>
      <c r="J1218" s="133">
        <v>1.31</v>
      </c>
    </row>
    <row r="1219" spans="2:10" s="134" customFormat="1" ht="24.75" customHeight="1" x14ac:dyDescent="0.2">
      <c r="B1219" s="118" t="s">
        <v>3391</v>
      </c>
      <c r="C1219" s="118"/>
      <c r="D1219" s="118"/>
      <c r="E1219" s="118"/>
      <c r="F1219" s="118"/>
      <c r="G1219" s="118"/>
      <c r="H1219" s="118" t="s">
        <v>2635</v>
      </c>
      <c r="J1219" s="119" t="s">
        <v>2635</v>
      </c>
    </row>
    <row r="1220" spans="2:10" x14ac:dyDescent="0.2">
      <c r="B1220" s="120" t="s">
        <v>2503</v>
      </c>
      <c r="C1220" s="120" t="s">
        <v>2514</v>
      </c>
      <c r="D1220" s="120" t="s">
        <v>2513</v>
      </c>
      <c r="E1220" s="120"/>
      <c r="F1220" s="120" t="s">
        <v>2512</v>
      </c>
      <c r="G1220" s="120" t="s">
        <v>2499</v>
      </c>
      <c r="H1220" s="120" t="s">
        <v>2511</v>
      </c>
      <c r="J1220" s="121" t="s">
        <v>2511</v>
      </c>
    </row>
    <row r="1221" spans="2:10" x14ac:dyDescent="0.2">
      <c r="B1221" s="122" t="s">
        <v>3141</v>
      </c>
      <c r="C1221" s="122" t="s">
        <v>3140</v>
      </c>
      <c r="D1221" s="123">
        <v>20.8</v>
      </c>
      <c r="E1221" s="123"/>
      <c r="F1221" s="124">
        <v>117.99</v>
      </c>
      <c r="G1221" s="125">
        <v>0.4</v>
      </c>
      <c r="H1221" s="126">
        <f>TRUNC((J1221*$J$7),2)</f>
        <v>6.48</v>
      </c>
      <c r="J1221" s="127">
        <v>8.32</v>
      </c>
    </row>
    <row r="1222" spans="2:10" x14ac:dyDescent="0.2">
      <c r="B1222" s="122" t="s">
        <v>2567</v>
      </c>
      <c r="C1222" s="122" t="s">
        <v>2566</v>
      </c>
      <c r="D1222" s="123">
        <v>14.54</v>
      </c>
      <c r="E1222" s="123"/>
      <c r="F1222" s="124">
        <v>117.99</v>
      </c>
      <c r="G1222" s="125">
        <v>0.4</v>
      </c>
      <c r="H1222" s="126">
        <f>TRUNC((J1222*$J$7),2)</f>
        <v>4.53</v>
      </c>
      <c r="J1222" s="127">
        <v>5.82</v>
      </c>
    </row>
    <row r="1223" spans="2:10" x14ac:dyDescent="0.2">
      <c r="B1223" s="128" t="s">
        <v>2504</v>
      </c>
      <c r="C1223" s="128"/>
      <c r="D1223" s="128"/>
      <c r="E1223" s="128"/>
      <c r="F1223" s="128"/>
      <c r="G1223" s="128"/>
      <c r="H1223" s="142">
        <f>TRUNC((J1223*$J$7),2)</f>
        <v>11.02</v>
      </c>
      <c r="J1223" s="143">
        <v>14.14</v>
      </c>
    </row>
    <row r="1224" spans="2:10" ht="21" x14ac:dyDescent="0.2">
      <c r="B1224" s="120" t="s">
        <v>2503</v>
      </c>
      <c r="C1224" s="120" t="s">
        <v>2502</v>
      </c>
      <c r="D1224" s="120"/>
      <c r="E1224" s="146" t="s">
        <v>2501</v>
      </c>
      <c r="F1224" s="120" t="s">
        <v>2500</v>
      </c>
      <c r="G1224" s="120" t="s">
        <v>2499</v>
      </c>
      <c r="H1224" s="120" t="s">
        <v>2498</v>
      </c>
      <c r="J1224" s="121" t="s">
        <v>2498</v>
      </c>
    </row>
    <row r="1225" spans="2:10" ht="22.5" x14ac:dyDescent="0.2">
      <c r="B1225" s="122" t="s">
        <v>3390</v>
      </c>
      <c r="C1225" s="122" t="s">
        <v>3389</v>
      </c>
      <c r="D1225" s="122"/>
      <c r="E1225" s="147" t="s">
        <v>2471</v>
      </c>
      <c r="F1225" s="126">
        <v>7.36</v>
      </c>
      <c r="G1225" s="125">
        <v>1</v>
      </c>
      <c r="H1225" s="126">
        <f>TRUNC((J1225*$J$7),2)</f>
        <v>5.74</v>
      </c>
      <c r="J1225" s="127">
        <v>7.36</v>
      </c>
    </row>
    <row r="1226" spans="2:10" x14ac:dyDescent="0.2">
      <c r="B1226" s="128" t="s">
        <v>2470</v>
      </c>
      <c r="C1226" s="128"/>
      <c r="D1226" s="128"/>
      <c r="E1226" s="128"/>
      <c r="F1226" s="128"/>
      <c r="G1226" s="128"/>
      <c r="H1226" s="129">
        <f>TRUNC((J1226*$J$7),2)</f>
        <v>5.74</v>
      </c>
      <c r="J1226" s="130">
        <v>7.36</v>
      </c>
    </row>
    <row r="1227" spans="2:10" x14ac:dyDescent="0.2">
      <c r="B1227" s="131" t="s">
        <v>2469</v>
      </c>
      <c r="C1227" s="131"/>
      <c r="D1227" s="131"/>
      <c r="E1227" s="131"/>
      <c r="F1227" s="131"/>
      <c r="G1227" s="131"/>
      <c r="H1227" s="144">
        <f>TRUNC((J1227*$J$7),2)</f>
        <v>16.77</v>
      </c>
      <c r="J1227" s="145">
        <v>21.5</v>
      </c>
    </row>
    <row r="1228" spans="2:10" x14ac:dyDescent="0.2">
      <c r="B1228" s="131" t="s">
        <v>2468</v>
      </c>
      <c r="C1228" s="131"/>
      <c r="D1228" s="131"/>
      <c r="E1228" s="131"/>
      <c r="F1228" s="131"/>
      <c r="G1228" s="131"/>
      <c r="H1228" s="132">
        <f>TRUNC((J1228*$J$7),2)</f>
        <v>0</v>
      </c>
      <c r="J1228" s="133">
        <v>0</v>
      </c>
    </row>
    <row r="1229" spans="2:10" x14ac:dyDescent="0.2">
      <c r="B1229" s="131" t="s">
        <v>2467</v>
      </c>
      <c r="C1229" s="131"/>
      <c r="D1229" s="131"/>
      <c r="E1229" s="131"/>
      <c r="F1229" s="131"/>
      <c r="G1229" s="131"/>
      <c r="H1229" s="144">
        <f>TRUNC((J1229*$J$7),2)</f>
        <v>16.77</v>
      </c>
      <c r="J1229" s="145">
        <v>21.5</v>
      </c>
    </row>
    <row r="1230" spans="2:10" s="134" customFormat="1" ht="24.75" customHeight="1" x14ac:dyDescent="0.2">
      <c r="B1230" s="118" t="s">
        <v>3388</v>
      </c>
      <c r="C1230" s="118"/>
      <c r="D1230" s="118"/>
      <c r="E1230" s="118"/>
      <c r="F1230" s="118"/>
      <c r="G1230" s="118"/>
      <c r="H1230" s="118" t="s">
        <v>2909</v>
      </c>
      <c r="J1230" s="119" t="s">
        <v>2909</v>
      </c>
    </row>
    <row r="1231" spans="2:10" x14ac:dyDescent="0.2">
      <c r="B1231" s="120" t="s">
        <v>2503</v>
      </c>
      <c r="C1231" s="120" t="s">
        <v>2514</v>
      </c>
      <c r="D1231" s="120" t="s">
        <v>2513</v>
      </c>
      <c r="E1231" s="120"/>
      <c r="F1231" s="120" t="s">
        <v>2512</v>
      </c>
      <c r="G1231" s="120" t="s">
        <v>2499</v>
      </c>
      <c r="H1231" s="120" t="s">
        <v>2511</v>
      </c>
      <c r="J1231" s="121" t="s">
        <v>2511</v>
      </c>
    </row>
    <row r="1232" spans="2:10" x14ac:dyDescent="0.2">
      <c r="B1232" s="122" t="s">
        <v>2567</v>
      </c>
      <c r="C1232" s="122" t="s">
        <v>2566</v>
      </c>
      <c r="D1232" s="123">
        <v>14.54</v>
      </c>
      <c r="E1232" s="123"/>
      <c r="F1232" s="124">
        <v>117.99</v>
      </c>
      <c r="G1232" s="125">
        <v>0.3</v>
      </c>
      <c r="H1232" s="126">
        <f>TRUNC((J1232*$J$7),2)</f>
        <v>3.4</v>
      </c>
      <c r="J1232" s="127">
        <v>4.3600000000000003</v>
      </c>
    </row>
    <row r="1233" spans="2:10" x14ac:dyDescent="0.2">
      <c r="B1233" s="122" t="s">
        <v>3141</v>
      </c>
      <c r="C1233" s="122" t="s">
        <v>3140</v>
      </c>
      <c r="D1233" s="123">
        <v>20.8</v>
      </c>
      <c r="E1233" s="123"/>
      <c r="F1233" s="124">
        <v>117.99</v>
      </c>
      <c r="G1233" s="125">
        <v>0.3</v>
      </c>
      <c r="H1233" s="126">
        <f>TRUNC((J1233*$J$7),2)</f>
        <v>4.8600000000000003</v>
      </c>
      <c r="J1233" s="127">
        <v>6.24</v>
      </c>
    </row>
    <row r="1234" spans="2:10" x14ac:dyDescent="0.2">
      <c r="B1234" s="128" t="s">
        <v>2504</v>
      </c>
      <c r="C1234" s="128"/>
      <c r="D1234" s="128"/>
      <c r="E1234" s="128"/>
      <c r="F1234" s="128"/>
      <c r="G1234" s="128"/>
      <c r="H1234" s="142">
        <f>TRUNC((J1234*$J$7),2)</f>
        <v>8.26</v>
      </c>
      <c r="J1234" s="143">
        <v>10.6</v>
      </c>
    </row>
    <row r="1235" spans="2:10" ht="21" x14ac:dyDescent="0.2">
      <c r="B1235" s="120" t="s">
        <v>2503</v>
      </c>
      <c r="C1235" s="120" t="s">
        <v>2502</v>
      </c>
      <c r="D1235" s="120"/>
      <c r="E1235" s="146" t="s">
        <v>2501</v>
      </c>
      <c r="F1235" s="120" t="s">
        <v>2500</v>
      </c>
      <c r="G1235" s="120" t="s">
        <v>2499</v>
      </c>
      <c r="H1235" s="120" t="s">
        <v>2498</v>
      </c>
      <c r="J1235" s="121" t="s">
        <v>2498</v>
      </c>
    </row>
    <row r="1236" spans="2:10" ht="22.5" x14ac:dyDescent="0.2">
      <c r="B1236" s="122" t="s">
        <v>3387</v>
      </c>
      <c r="C1236" s="122" t="s">
        <v>2157</v>
      </c>
      <c r="D1236" s="122"/>
      <c r="E1236" s="147" t="s">
        <v>2471</v>
      </c>
      <c r="F1236" s="123">
        <v>11.58</v>
      </c>
      <c r="G1236" s="125">
        <v>1</v>
      </c>
      <c r="H1236" s="123">
        <f>TRUNC((J1236*$J$7),2)</f>
        <v>9.0299999999999994</v>
      </c>
      <c r="J1236" s="141">
        <v>11.58</v>
      </c>
    </row>
    <row r="1237" spans="2:10" x14ac:dyDescent="0.2">
      <c r="B1237" s="128" t="s">
        <v>2470</v>
      </c>
      <c r="C1237" s="128"/>
      <c r="D1237" s="128"/>
      <c r="E1237" s="128"/>
      <c r="F1237" s="128"/>
      <c r="G1237" s="128"/>
      <c r="H1237" s="142">
        <f>TRUNC((J1237*$J$7),2)</f>
        <v>9.0299999999999994</v>
      </c>
      <c r="J1237" s="143">
        <v>11.58</v>
      </c>
    </row>
    <row r="1238" spans="2:10" x14ac:dyDescent="0.2">
      <c r="B1238" s="131" t="s">
        <v>2469</v>
      </c>
      <c r="C1238" s="131"/>
      <c r="D1238" s="131"/>
      <c r="E1238" s="131"/>
      <c r="F1238" s="131"/>
      <c r="G1238" s="131"/>
      <c r="H1238" s="144">
        <f>TRUNC((J1238*$J$7),2)</f>
        <v>17.3</v>
      </c>
      <c r="J1238" s="145">
        <v>22.18</v>
      </c>
    </row>
    <row r="1239" spans="2:10" x14ac:dyDescent="0.2">
      <c r="B1239" s="131" t="s">
        <v>2468</v>
      </c>
      <c r="C1239" s="131"/>
      <c r="D1239" s="131"/>
      <c r="E1239" s="131"/>
      <c r="F1239" s="131"/>
      <c r="G1239" s="131"/>
      <c r="H1239" s="132">
        <f>TRUNC((J1239*$J$7),2)</f>
        <v>0</v>
      </c>
      <c r="J1239" s="133">
        <v>0</v>
      </c>
    </row>
    <row r="1240" spans="2:10" x14ac:dyDescent="0.2">
      <c r="B1240" s="131" t="s">
        <v>2467</v>
      </c>
      <c r="C1240" s="131"/>
      <c r="D1240" s="131"/>
      <c r="E1240" s="131"/>
      <c r="F1240" s="131"/>
      <c r="G1240" s="131"/>
      <c r="H1240" s="144">
        <f>TRUNC((J1240*$J$7),2)</f>
        <v>17.3</v>
      </c>
      <c r="J1240" s="145">
        <v>22.18</v>
      </c>
    </row>
    <row r="1241" spans="2:10" s="134" customFormat="1" ht="24.75" customHeight="1" x14ac:dyDescent="0.2">
      <c r="B1241" s="118" t="s">
        <v>3386</v>
      </c>
      <c r="C1241" s="118"/>
      <c r="D1241" s="118"/>
      <c r="E1241" s="118"/>
      <c r="F1241" s="118"/>
      <c r="G1241" s="118"/>
      <c r="H1241" s="118" t="s">
        <v>2635</v>
      </c>
      <c r="J1241" s="119" t="s">
        <v>2635</v>
      </c>
    </row>
    <row r="1242" spans="2:10" x14ac:dyDescent="0.2">
      <c r="B1242" s="120" t="s">
        <v>2503</v>
      </c>
      <c r="C1242" s="120" t="s">
        <v>2514</v>
      </c>
      <c r="D1242" s="120" t="s">
        <v>2513</v>
      </c>
      <c r="E1242" s="120"/>
      <c r="F1242" s="120" t="s">
        <v>2512</v>
      </c>
      <c r="G1242" s="120" t="s">
        <v>2499</v>
      </c>
      <c r="H1242" s="120" t="s">
        <v>2511</v>
      </c>
      <c r="J1242" s="121" t="s">
        <v>2511</v>
      </c>
    </row>
    <row r="1243" spans="2:10" x14ac:dyDescent="0.2">
      <c r="B1243" s="122" t="s">
        <v>3141</v>
      </c>
      <c r="C1243" s="122" t="s">
        <v>3140</v>
      </c>
      <c r="D1243" s="123">
        <v>20.8</v>
      </c>
      <c r="E1243" s="123"/>
      <c r="F1243" s="124">
        <v>117.99</v>
      </c>
      <c r="G1243" s="125">
        <v>0.28999999999999998</v>
      </c>
      <c r="H1243" s="126">
        <f>TRUNC((J1243*$J$7),2)</f>
        <v>4.7</v>
      </c>
      <c r="J1243" s="127">
        <v>6.03</v>
      </c>
    </row>
    <row r="1244" spans="2:10" x14ac:dyDescent="0.2">
      <c r="B1244" s="122" t="s">
        <v>2567</v>
      </c>
      <c r="C1244" s="122" t="s">
        <v>2566</v>
      </c>
      <c r="D1244" s="123">
        <v>14.54</v>
      </c>
      <c r="E1244" s="123"/>
      <c r="F1244" s="124">
        <v>117.99</v>
      </c>
      <c r="G1244" s="125">
        <v>0.28999999999999998</v>
      </c>
      <c r="H1244" s="126">
        <f>TRUNC((J1244*$J$7),2)</f>
        <v>3.29</v>
      </c>
      <c r="J1244" s="127">
        <v>4.22</v>
      </c>
    </row>
    <row r="1245" spans="2:10" x14ac:dyDescent="0.2">
      <c r="B1245" s="128" t="s">
        <v>2504</v>
      </c>
      <c r="C1245" s="128"/>
      <c r="D1245" s="128"/>
      <c r="E1245" s="128"/>
      <c r="F1245" s="128"/>
      <c r="G1245" s="128"/>
      <c r="H1245" s="142">
        <f>TRUNC((J1245*$J$7),2)</f>
        <v>7.99</v>
      </c>
      <c r="J1245" s="143">
        <v>10.25</v>
      </c>
    </row>
    <row r="1246" spans="2:10" ht="21" x14ac:dyDescent="0.2">
      <c r="B1246" s="120" t="s">
        <v>2503</v>
      </c>
      <c r="C1246" s="120" t="s">
        <v>2502</v>
      </c>
      <c r="D1246" s="120"/>
      <c r="E1246" s="146" t="s">
        <v>2501</v>
      </c>
      <c r="F1246" s="120" t="s">
        <v>2500</v>
      </c>
      <c r="G1246" s="120" t="s">
        <v>2499</v>
      </c>
      <c r="H1246" s="120" t="s">
        <v>2498</v>
      </c>
      <c r="J1246" s="121" t="s">
        <v>2498</v>
      </c>
    </row>
    <row r="1247" spans="2:10" ht="33.75" x14ac:dyDescent="0.2">
      <c r="B1247" s="122" t="s">
        <v>3385</v>
      </c>
      <c r="C1247" s="122" t="s">
        <v>1133</v>
      </c>
      <c r="D1247" s="122"/>
      <c r="E1247" s="147" t="s">
        <v>2471</v>
      </c>
      <c r="F1247" s="126">
        <v>3.94</v>
      </c>
      <c r="G1247" s="125">
        <v>1</v>
      </c>
      <c r="H1247" s="126">
        <f>TRUNC((J1247*$J$7),2)</f>
        <v>3.07</v>
      </c>
      <c r="J1247" s="127">
        <v>3.94</v>
      </c>
    </row>
    <row r="1248" spans="2:10" x14ac:dyDescent="0.2">
      <c r="B1248" s="128" t="s">
        <v>2470</v>
      </c>
      <c r="C1248" s="128"/>
      <c r="D1248" s="128"/>
      <c r="E1248" s="128"/>
      <c r="F1248" s="128"/>
      <c r="G1248" s="128"/>
      <c r="H1248" s="129">
        <f>TRUNC((J1248*$J$7),2)</f>
        <v>3.07</v>
      </c>
      <c r="J1248" s="130">
        <v>3.94</v>
      </c>
    </row>
    <row r="1249" spans="2:10" x14ac:dyDescent="0.2">
      <c r="B1249" s="131" t="s">
        <v>2469</v>
      </c>
      <c r="C1249" s="131"/>
      <c r="D1249" s="131"/>
      <c r="E1249" s="131"/>
      <c r="F1249" s="131"/>
      <c r="G1249" s="131"/>
      <c r="H1249" s="144">
        <f>TRUNC((J1249*$J$7),2)</f>
        <v>11.06</v>
      </c>
      <c r="J1249" s="145">
        <v>14.19</v>
      </c>
    </row>
    <row r="1250" spans="2:10" x14ac:dyDescent="0.2">
      <c r="B1250" s="131" t="s">
        <v>2468</v>
      </c>
      <c r="C1250" s="131"/>
      <c r="D1250" s="131"/>
      <c r="E1250" s="131"/>
      <c r="F1250" s="131"/>
      <c r="G1250" s="131"/>
      <c r="H1250" s="132">
        <f>TRUNC((J1250*$J$7),2)</f>
        <v>0</v>
      </c>
      <c r="J1250" s="133">
        <v>0</v>
      </c>
    </row>
    <row r="1251" spans="2:10" x14ac:dyDescent="0.2">
      <c r="B1251" s="131" t="s">
        <v>2467</v>
      </c>
      <c r="C1251" s="131"/>
      <c r="D1251" s="131"/>
      <c r="E1251" s="131"/>
      <c r="F1251" s="131"/>
      <c r="G1251" s="131"/>
      <c r="H1251" s="144">
        <f>TRUNC((J1251*$J$7),2)</f>
        <v>11.06</v>
      </c>
      <c r="J1251" s="145">
        <v>14.19</v>
      </c>
    </row>
    <row r="1252" spans="2:10" s="134" customFormat="1" ht="24.75" customHeight="1" x14ac:dyDescent="0.2">
      <c r="B1252" s="118" t="s">
        <v>3384</v>
      </c>
      <c r="C1252" s="118"/>
      <c r="D1252" s="118"/>
      <c r="E1252" s="118"/>
      <c r="F1252" s="118"/>
      <c r="G1252" s="118"/>
      <c r="H1252" s="118" t="s">
        <v>2909</v>
      </c>
      <c r="J1252" s="119" t="s">
        <v>2909</v>
      </c>
    </row>
    <row r="1253" spans="2:10" x14ac:dyDescent="0.2">
      <c r="B1253" s="120" t="s">
        <v>2503</v>
      </c>
      <c r="C1253" s="120" t="s">
        <v>2514</v>
      </c>
      <c r="D1253" s="120" t="s">
        <v>2513</v>
      </c>
      <c r="E1253" s="120"/>
      <c r="F1253" s="120" t="s">
        <v>2512</v>
      </c>
      <c r="G1253" s="120" t="s">
        <v>2499</v>
      </c>
      <c r="H1253" s="120" t="s">
        <v>2511</v>
      </c>
      <c r="J1253" s="121" t="s">
        <v>2511</v>
      </c>
    </row>
    <row r="1254" spans="2:10" x14ac:dyDescent="0.2">
      <c r="B1254" s="122" t="s">
        <v>2567</v>
      </c>
      <c r="C1254" s="122" t="s">
        <v>2566</v>
      </c>
      <c r="D1254" s="123">
        <v>14.54</v>
      </c>
      <c r="E1254" s="123"/>
      <c r="F1254" s="124">
        <v>117.99</v>
      </c>
      <c r="G1254" s="125">
        <v>2.2999999999999998</v>
      </c>
      <c r="H1254" s="123">
        <f>TRUNC((J1254*$J$7),2)</f>
        <v>26.08</v>
      </c>
      <c r="J1254" s="141">
        <v>33.44</v>
      </c>
    </row>
    <row r="1255" spans="2:10" x14ac:dyDescent="0.2">
      <c r="B1255" s="122" t="s">
        <v>3141</v>
      </c>
      <c r="C1255" s="122" t="s">
        <v>3140</v>
      </c>
      <c r="D1255" s="123">
        <v>20.8</v>
      </c>
      <c r="E1255" s="123"/>
      <c r="F1255" s="124">
        <v>117.99</v>
      </c>
      <c r="G1255" s="125">
        <v>2.2999999999999998</v>
      </c>
      <c r="H1255" s="123">
        <f>TRUNC((J1255*$J$7),2)</f>
        <v>37.31</v>
      </c>
      <c r="J1255" s="141">
        <v>47.84</v>
      </c>
    </row>
    <row r="1256" spans="2:10" x14ac:dyDescent="0.2">
      <c r="B1256" s="128" t="s">
        <v>2504</v>
      </c>
      <c r="C1256" s="128"/>
      <c r="D1256" s="128"/>
      <c r="E1256" s="128"/>
      <c r="F1256" s="128"/>
      <c r="G1256" s="128"/>
      <c r="H1256" s="142">
        <f>TRUNC((J1256*$J$7),2)</f>
        <v>63.39</v>
      </c>
      <c r="J1256" s="143">
        <v>81.28</v>
      </c>
    </row>
    <row r="1257" spans="2:10" ht="21" x14ac:dyDescent="0.2">
      <c r="B1257" s="120" t="s">
        <v>2503</v>
      </c>
      <c r="C1257" s="120" t="s">
        <v>2502</v>
      </c>
      <c r="D1257" s="120"/>
      <c r="E1257" s="146" t="s">
        <v>2501</v>
      </c>
      <c r="F1257" s="120" t="s">
        <v>2500</v>
      </c>
      <c r="G1257" s="120" t="s">
        <v>2499</v>
      </c>
      <c r="H1257" s="120" t="s">
        <v>2498</v>
      </c>
      <c r="J1257" s="121" t="s">
        <v>2498</v>
      </c>
    </row>
    <row r="1258" spans="2:10" ht="33.75" x14ac:dyDescent="0.2">
      <c r="B1258" s="122" t="s">
        <v>3383</v>
      </c>
      <c r="C1258" s="122" t="s">
        <v>3382</v>
      </c>
      <c r="D1258" s="122"/>
      <c r="E1258" s="147" t="s">
        <v>2471</v>
      </c>
      <c r="F1258" s="124">
        <v>107.64</v>
      </c>
      <c r="G1258" s="125">
        <v>1</v>
      </c>
      <c r="H1258" s="124">
        <f>TRUNC((J1258*$J$7),2)</f>
        <v>83.95</v>
      </c>
      <c r="J1258" s="136">
        <v>107.64</v>
      </c>
    </row>
    <row r="1259" spans="2:10" x14ac:dyDescent="0.2">
      <c r="B1259" s="128" t="s">
        <v>2470</v>
      </c>
      <c r="C1259" s="128"/>
      <c r="D1259" s="128"/>
      <c r="E1259" s="128"/>
      <c r="F1259" s="128"/>
      <c r="G1259" s="128"/>
      <c r="H1259" s="137">
        <f>TRUNC((J1259*$J$7),2)</f>
        <v>83.95</v>
      </c>
      <c r="J1259" s="138">
        <v>107.64</v>
      </c>
    </row>
    <row r="1260" spans="2:10" x14ac:dyDescent="0.2">
      <c r="B1260" s="131" t="s">
        <v>2469</v>
      </c>
      <c r="C1260" s="131"/>
      <c r="D1260" s="131"/>
      <c r="E1260" s="131"/>
      <c r="F1260" s="131"/>
      <c r="G1260" s="131"/>
      <c r="H1260" s="139">
        <f>TRUNC((J1260*$J$7),2)</f>
        <v>147.35</v>
      </c>
      <c r="J1260" s="140">
        <v>188.92</v>
      </c>
    </row>
    <row r="1261" spans="2:10" x14ac:dyDescent="0.2">
      <c r="B1261" s="131" t="s">
        <v>2468</v>
      </c>
      <c r="C1261" s="131"/>
      <c r="D1261" s="131"/>
      <c r="E1261" s="131"/>
      <c r="F1261" s="131"/>
      <c r="G1261" s="131"/>
      <c r="H1261" s="132">
        <f>TRUNC((J1261*$J$7),2)</f>
        <v>0</v>
      </c>
      <c r="J1261" s="133">
        <v>0</v>
      </c>
    </row>
    <row r="1262" spans="2:10" x14ac:dyDescent="0.2">
      <c r="B1262" s="131" t="s">
        <v>2467</v>
      </c>
      <c r="C1262" s="131"/>
      <c r="D1262" s="131"/>
      <c r="E1262" s="131"/>
      <c r="F1262" s="131"/>
      <c r="G1262" s="131"/>
      <c r="H1262" s="139">
        <f>TRUNC((J1262*$J$7),2)</f>
        <v>147.35</v>
      </c>
      <c r="J1262" s="140">
        <v>188.92</v>
      </c>
    </row>
    <row r="1263" spans="2:10" s="134" customFormat="1" ht="24.75" customHeight="1" x14ac:dyDescent="0.2">
      <c r="B1263" s="118" t="s">
        <v>3381</v>
      </c>
      <c r="C1263" s="118"/>
      <c r="D1263" s="118"/>
      <c r="E1263" s="118"/>
      <c r="F1263" s="118"/>
      <c r="G1263" s="118"/>
      <c r="H1263" s="118" t="s">
        <v>2909</v>
      </c>
      <c r="J1263" s="119" t="s">
        <v>2909</v>
      </c>
    </row>
    <row r="1264" spans="2:10" x14ac:dyDescent="0.2">
      <c r="B1264" s="120" t="s">
        <v>2503</v>
      </c>
      <c r="C1264" s="120" t="s">
        <v>2514</v>
      </c>
      <c r="D1264" s="120" t="s">
        <v>2513</v>
      </c>
      <c r="E1264" s="120"/>
      <c r="F1264" s="120" t="s">
        <v>2512</v>
      </c>
      <c r="G1264" s="120" t="s">
        <v>2499</v>
      </c>
      <c r="H1264" s="120" t="s">
        <v>2511</v>
      </c>
      <c r="J1264" s="121" t="s">
        <v>2511</v>
      </c>
    </row>
    <row r="1265" spans="2:10" x14ac:dyDescent="0.2">
      <c r="B1265" s="122" t="s">
        <v>3141</v>
      </c>
      <c r="C1265" s="122" t="s">
        <v>3140</v>
      </c>
      <c r="D1265" s="123">
        <v>20.8</v>
      </c>
      <c r="E1265" s="123"/>
      <c r="F1265" s="124">
        <v>117.99</v>
      </c>
      <c r="G1265" s="125">
        <v>2.4</v>
      </c>
      <c r="H1265" s="123">
        <f>TRUNC((J1265*$J$7),2)</f>
        <v>38.93</v>
      </c>
      <c r="J1265" s="141">
        <v>49.92</v>
      </c>
    </row>
    <row r="1266" spans="2:10" x14ac:dyDescent="0.2">
      <c r="B1266" s="122" t="s">
        <v>2567</v>
      </c>
      <c r="C1266" s="122" t="s">
        <v>2566</v>
      </c>
      <c r="D1266" s="123">
        <v>14.54</v>
      </c>
      <c r="E1266" s="123"/>
      <c r="F1266" s="124">
        <v>117.99</v>
      </c>
      <c r="G1266" s="125">
        <v>2.4</v>
      </c>
      <c r="H1266" s="123">
        <f>TRUNC((J1266*$J$7),2)</f>
        <v>27.22</v>
      </c>
      <c r="J1266" s="141">
        <v>34.9</v>
      </c>
    </row>
    <row r="1267" spans="2:10" x14ac:dyDescent="0.2">
      <c r="B1267" s="128" t="s">
        <v>2504</v>
      </c>
      <c r="C1267" s="128"/>
      <c r="D1267" s="128"/>
      <c r="E1267" s="128"/>
      <c r="F1267" s="128"/>
      <c r="G1267" s="128"/>
      <c r="H1267" s="142">
        <f>TRUNC((J1267*$J$7),2)</f>
        <v>66.150000000000006</v>
      </c>
      <c r="J1267" s="143">
        <v>84.82</v>
      </c>
    </row>
    <row r="1268" spans="2:10" ht="21" x14ac:dyDescent="0.2">
      <c r="B1268" s="120" t="s">
        <v>2503</v>
      </c>
      <c r="C1268" s="120" t="s">
        <v>2502</v>
      </c>
      <c r="D1268" s="120"/>
      <c r="E1268" s="146" t="s">
        <v>2501</v>
      </c>
      <c r="F1268" s="120" t="s">
        <v>2500</v>
      </c>
      <c r="G1268" s="120" t="s">
        <v>2499</v>
      </c>
      <c r="H1268" s="120" t="s">
        <v>2498</v>
      </c>
      <c r="J1268" s="121" t="s">
        <v>2498</v>
      </c>
    </row>
    <row r="1269" spans="2:10" ht="33.75" x14ac:dyDescent="0.2">
      <c r="B1269" s="122" t="s">
        <v>3380</v>
      </c>
      <c r="C1269" s="122" t="s">
        <v>2220</v>
      </c>
      <c r="D1269" s="122"/>
      <c r="E1269" s="147" t="s">
        <v>2471</v>
      </c>
      <c r="F1269" s="124">
        <v>165.57</v>
      </c>
      <c r="G1269" s="125">
        <v>1</v>
      </c>
      <c r="H1269" s="124">
        <f>TRUNC((J1269*$J$7),2)</f>
        <v>129.13999999999999</v>
      </c>
      <c r="J1269" s="136">
        <v>165.57</v>
      </c>
    </row>
    <row r="1270" spans="2:10" x14ac:dyDescent="0.2">
      <c r="B1270" s="128" t="s">
        <v>2470</v>
      </c>
      <c r="C1270" s="128"/>
      <c r="D1270" s="128"/>
      <c r="E1270" s="128"/>
      <c r="F1270" s="128"/>
      <c r="G1270" s="128"/>
      <c r="H1270" s="137">
        <f>TRUNC((J1270*$J$7),2)</f>
        <v>129.13999999999999</v>
      </c>
      <c r="J1270" s="138">
        <v>165.57</v>
      </c>
    </row>
    <row r="1271" spans="2:10" x14ac:dyDescent="0.2">
      <c r="B1271" s="131" t="s">
        <v>2469</v>
      </c>
      <c r="C1271" s="131"/>
      <c r="D1271" s="131"/>
      <c r="E1271" s="131"/>
      <c r="F1271" s="131"/>
      <c r="G1271" s="131"/>
      <c r="H1271" s="139">
        <f>TRUNC((J1271*$J$7),2)</f>
        <v>195.3</v>
      </c>
      <c r="J1271" s="140">
        <v>250.39</v>
      </c>
    </row>
    <row r="1272" spans="2:10" x14ac:dyDescent="0.2">
      <c r="B1272" s="131" t="s">
        <v>2468</v>
      </c>
      <c r="C1272" s="131"/>
      <c r="D1272" s="131"/>
      <c r="E1272" s="131"/>
      <c r="F1272" s="131"/>
      <c r="G1272" s="131"/>
      <c r="H1272" s="132">
        <f>TRUNC((J1272*$J$7),2)</f>
        <v>0</v>
      </c>
      <c r="J1272" s="133">
        <v>0</v>
      </c>
    </row>
    <row r="1273" spans="2:10" x14ac:dyDescent="0.2">
      <c r="B1273" s="131" t="s">
        <v>2467</v>
      </c>
      <c r="C1273" s="131"/>
      <c r="D1273" s="131"/>
      <c r="E1273" s="131"/>
      <c r="F1273" s="131"/>
      <c r="G1273" s="131"/>
      <c r="H1273" s="139">
        <f>TRUNC((J1273*$J$7),2)</f>
        <v>195.3</v>
      </c>
      <c r="J1273" s="140">
        <v>250.39</v>
      </c>
    </row>
    <row r="1274" spans="2:10" s="134" customFormat="1" ht="24.75" customHeight="1" x14ac:dyDescent="0.2">
      <c r="B1274" s="118" t="s">
        <v>3379</v>
      </c>
      <c r="C1274" s="118"/>
      <c r="D1274" s="118"/>
      <c r="E1274" s="118"/>
      <c r="F1274" s="118"/>
      <c r="G1274" s="118"/>
      <c r="H1274" s="118" t="s">
        <v>2909</v>
      </c>
      <c r="J1274" s="119" t="s">
        <v>2909</v>
      </c>
    </row>
    <row r="1275" spans="2:10" x14ac:dyDescent="0.2">
      <c r="B1275" s="120" t="s">
        <v>2503</v>
      </c>
      <c r="C1275" s="120" t="s">
        <v>2514</v>
      </c>
      <c r="D1275" s="120" t="s">
        <v>2513</v>
      </c>
      <c r="E1275" s="120"/>
      <c r="F1275" s="120" t="s">
        <v>2512</v>
      </c>
      <c r="G1275" s="120" t="s">
        <v>2499</v>
      </c>
      <c r="H1275" s="120" t="s">
        <v>2511</v>
      </c>
      <c r="J1275" s="121" t="s">
        <v>2511</v>
      </c>
    </row>
    <row r="1276" spans="2:10" x14ac:dyDescent="0.2">
      <c r="B1276" s="122" t="s">
        <v>2567</v>
      </c>
      <c r="C1276" s="122" t="s">
        <v>2566</v>
      </c>
      <c r="D1276" s="123">
        <v>14.54</v>
      </c>
      <c r="E1276" s="123"/>
      <c r="F1276" s="124">
        <v>117.99</v>
      </c>
      <c r="G1276" s="125">
        <v>0.2</v>
      </c>
      <c r="H1276" s="126">
        <f>TRUNC((J1276*$J$7),2)</f>
        <v>2.2599999999999998</v>
      </c>
      <c r="J1276" s="127">
        <v>2.91</v>
      </c>
    </row>
    <row r="1277" spans="2:10" x14ac:dyDescent="0.2">
      <c r="B1277" s="122" t="s">
        <v>3141</v>
      </c>
      <c r="C1277" s="122" t="s">
        <v>3140</v>
      </c>
      <c r="D1277" s="123">
        <v>20.8</v>
      </c>
      <c r="E1277" s="123"/>
      <c r="F1277" s="124">
        <v>117.99</v>
      </c>
      <c r="G1277" s="125">
        <v>0.2</v>
      </c>
      <c r="H1277" s="126">
        <f>TRUNC((J1277*$J$7),2)</f>
        <v>3.24</v>
      </c>
      <c r="J1277" s="127">
        <v>4.16</v>
      </c>
    </row>
    <row r="1278" spans="2:10" x14ac:dyDescent="0.2">
      <c r="B1278" s="128" t="s">
        <v>2504</v>
      </c>
      <c r="C1278" s="128"/>
      <c r="D1278" s="128"/>
      <c r="E1278" s="128"/>
      <c r="F1278" s="128"/>
      <c r="G1278" s="128"/>
      <c r="H1278" s="129">
        <f>TRUNC((J1278*$J$7),2)</f>
        <v>5.51</v>
      </c>
      <c r="J1278" s="130">
        <v>7.07</v>
      </c>
    </row>
    <row r="1279" spans="2:10" ht="21" x14ac:dyDescent="0.2">
      <c r="B1279" s="120" t="s">
        <v>2503</v>
      </c>
      <c r="C1279" s="120" t="s">
        <v>2502</v>
      </c>
      <c r="D1279" s="120"/>
      <c r="E1279" s="146" t="s">
        <v>2501</v>
      </c>
      <c r="F1279" s="120" t="s">
        <v>2500</v>
      </c>
      <c r="G1279" s="120" t="s">
        <v>2499</v>
      </c>
      <c r="H1279" s="120" t="s">
        <v>2498</v>
      </c>
      <c r="J1279" s="121" t="s">
        <v>2498</v>
      </c>
    </row>
    <row r="1280" spans="2:10" ht="22.5" x14ac:dyDescent="0.2">
      <c r="B1280" s="122" t="s">
        <v>3378</v>
      </c>
      <c r="C1280" s="122" t="s">
        <v>3377</v>
      </c>
      <c r="D1280" s="122"/>
      <c r="E1280" s="147" t="s">
        <v>2471</v>
      </c>
      <c r="F1280" s="123">
        <v>13.85</v>
      </c>
      <c r="G1280" s="125">
        <v>1</v>
      </c>
      <c r="H1280" s="123">
        <f>TRUNC((J1280*$J$7),2)</f>
        <v>10.8</v>
      </c>
      <c r="J1280" s="141">
        <v>13.85</v>
      </c>
    </row>
    <row r="1281" spans="2:10" x14ac:dyDescent="0.2">
      <c r="B1281" s="128" t="s">
        <v>2470</v>
      </c>
      <c r="C1281" s="128"/>
      <c r="D1281" s="128"/>
      <c r="E1281" s="128"/>
      <c r="F1281" s="128"/>
      <c r="G1281" s="128"/>
      <c r="H1281" s="142">
        <f>TRUNC((J1281*$J$7),2)</f>
        <v>10.8</v>
      </c>
      <c r="J1281" s="143">
        <v>13.85</v>
      </c>
    </row>
    <row r="1282" spans="2:10" x14ac:dyDescent="0.2">
      <c r="B1282" s="131" t="s">
        <v>2469</v>
      </c>
      <c r="C1282" s="131"/>
      <c r="D1282" s="131"/>
      <c r="E1282" s="131"/>
      <c r="F1282" s="131"/>
      <c r="G1282" s="131"/>
      <c r="H1282" s="144">
        <f>TRUNC((J1282*$J$7),2)</f>
        <v>16.309999999999999</v>
      </c>
      <c r="J1282" s="145">
        <v>20.92</v>
      </c>
    </row>
    <row r="1283" spans="2:10" x14ac:dyDescent="0.2">
      <c r="B1283" s="131" t="s">
        <v>2468</v>
      </c>
      <c r="C1283" s="131"/>
      <c r="D1283" s="131"/>
      <c r="E1283" s="131"/>
      <c r="F1283" s="131"/>
      <c r="G1283" s="131"/>
      <c r="H1283" s="132">
        <f>TRUNC((J1283*$J$7),2)</f>
        <v>0</v>
      </c>
      <c r="J1283" s="133">
        <v>0</v>
      </c>
    </row>
    <row r="1284" spans="2:10" x14ac:dyDescent="0.2">
      <c r="B1284" s="131" t="s">
        <v>2467</v>
      </c>
      <c r="C1284" s="131"/>
      <c r="D1284" s="131"/>
      <c r="E1284" s="131"/>
      <c r="F1284" s="131"/>
      <c r="G1284" s="131"/>
      <c r="H1284" s="144">
        <f>TRUNC((J1284*$J$7),2)</f>
        <v>16.309999999999999</v>
      </c>
      <c r="J1284" s="145">
        <v>20.92</v>
      </c>
    </row>
    <row r="1285" spans="2:10" s="134" customFormat="1" ht="24.75" customHeight="1" x14ac:dyDescent="0.2">
      <c r="B1285" s="118" t="s">
        <v>3376</v>
      </c>
      <c r="C1285" s="118"/>
      <c r="D1285" s="118"/>
      <c r="E1285" s="118"/>
      <c r="F1285" s="118"/>
      <c r="G1285" s="118"/>
      <c r="H1285" s="118" t="s">
        <v>2909</v>
      </c>
      <c r="J1285" s="119" t="s">
        <v>2909</v>
      </c>
    </row>
    <row r="1286" spans="2:10" x14ac:dyDescent="0.2">
      <c r="B1286" s="120" t="s">
        <v>2503</v>
      </c>
      <c r="C1286" s="120" t="s">
        <v>2514</v>
      </c>
      <c r="D1286" s="120" t="s">
        <v>2513</v>
      </c>
      <c r="E1286" s="120"/>
      <c r="F1286" s="120" t="s">
        <v>2512</v>
      </c>
      <c r="G1286" s="120" t="s">
        <v>2499</v>
      </c>
      <c r="H1286" s="120" t="s">
        <v>2511</v>
      </c>
      <c r="J1286" s="121" t="s">
        <v>2511</v>
      </c>
    </row>
    <row r="1287" spans="2:10" x14ac:dyDescent="0.2">
      <c r="B1287" s="122" t="s">
        <v>3141</v>
      </c>
      <c r="C1287" s="122" t="s">
        <v>3140</v>
      </c>
      <c r="D1287" s="123">
        <v>20.8</v>
      </c>
      <c r="E1287" s="123"/>
      <c r="F1287" s="124">
        <v>117.99</v>
      </c>
      <c r="G1287" s="125">
        <v>0.3</v>
      </c>
      <c r="H1287" s="126">
        <f>TRUNC((J1287*$J$7),2)</f>
        <v>4.8600000000000003</v>
      </c>
      <c r="J1287" s="127">
        <v>6.24</v>
      </c>
    </row>
    <row r="1288" spans="2:10" x14ac:dyDescent="0.2">
      <c r="B1288" s="122" t="s">
        <v>2567</v>
      </c>
      <c r="C1288" s="122" t="s">
        <v>2566</v>
      </c>
      <c r="D1288" s="123">
        <v>14.54</v>
      </c>
      <c r="E1288" s="123"/>
      <c r="F1288" s="124">
        <v>117.99</v>
      </c>
      <c r="G1288" s="125">
        <v>0.3</v>
      </c>
      <c r="H1288" s="126">
        <f>TRUNC((J1288*$J$7),2)</f>
        <v>3.4</v>
      </c>
      <c r="J1288" s="127">
        <v>4.3600000000000003</v>
      </c>
    </row>
    <row r="1289" spans="2:10" x14ac:dyDescent="0.2">
      <c r="B1289" s="128" t="s">
        <v>2504</v>
      </c>
      <c r="C1289" s="128"/>
      <c r="D1289" s="128"/>
      <c r="E1289" s="128"/>
      <c r="F1289" s="128"/>
      <c r="G1289" s="128"/>
      <c r="H1289" s="142">
        <f>TRUNC((J1289*$J$7),2)</f>
        <v>8.26</v>
      </c>
      <c r="J1289" s="143">
        <v>10.6</v>
      </c>
    </row>
    <row r="1290" spans="2:10" ht="21" x14ac:dyDescent="0.2">
      <c r="B1290" s="120" t="s">
        <v>2503</v>
      </c>
      <c r="C1290" s="120" t="s">
        <v>2502</v>
      </c>
      <c r="D1290" s="120"/>
      <c r="E1290" s="146" t="s">
        <v>2501</v>
      </c>
      <c r="F1290" s="120" t="s">
        <v>2500</v>
      </c>
      <c r="G1290" s="120" t="s">
        <v>2499</v>
      </c>
      <c r="H1290" s="120" t="s">
        <v>2498</v>
      </c>
      <c r="J1290" s="121" t="s">
        <v>2498</v>
      </c>
    </row>
    <row r="1291" spans="2:10" ht="22.5" x14ac:dyDescent="0.2">
      <c r="B1291" s="122" t="s">
        <v>3375</v>
      </c>
      <c r="C1291" s="122" t="s">
        <v>3374</v>
      </c>
      <c r="D1291" s="122"/>
      <c r="E1291" s="147" t="s">
        <v>2471</v>
      </c>
      <c r="F1291" s="126">
        <v>9.8000000000000007</v>
      </c>
      <c r="G1291" s="125">
        <v>1</v>
      </c>
      <c r="H1291" s="126">
        <f>TRUNC((J1291*$J$7),2)</f>
        <v>7.64</v>
      </c>
      <c r="J1291" s="127">
        <v>9.8000000000000007</v>
      </c>
    </row>
    <row r="1292" spans="2:10" x14ac:dyDescent="0.2">
      <c r="B1292" s="128" t="s">
        <v>2470</v>
      </c>
      <c r="C1292" s="128"/>
      <c r="D1292" s="128"/>
      <c r="E1292" s="128"/>
      <c r="F1292" s="128"/>
      <c r="G1292" s="128"/>
      <c r="H1292" s="129">
        <f>TRUNC((J1292*$J$7),2)</f>
        <v>7.64</v>
      </c>
      <c r="J1292" s="130">
        <v>9.8000000000000007</v>
      </c>
    </row>
    <row r="1293" spans="2:10" x14ac:dyDescent="0.2">
      <c r="B1293" s="131" t="s">
        <v>2469</v>
      </c>
      <c r="C1293" s="131"/>
      <c r="D1293" s="131"/>
      <c r="E1293" s="131"/>
      <c r="F1293" s="131"/>
      <c r="G1293" s="131"/>
      <c r="H1293" s="144">
        <f>TRUNC((J1293*$J$7),2)</f>
        <v>15.91</v>
      </c>
      <c r="J1293" s="145">
        <v>20.399999999999999</v>
      </c>
    </row>
    <row r="1294" spans="2:10" x14ac:dyDescent="0.2">
      <c r="B1294" s="131" t="s">
        <v>2468</v>
      </c>
      <c r="C1294" s="131"/>
      <c r="D1294" s="131"/>
      <c r="E1294" s="131"/>
      <c r="F1294" s="131"/>
      <c r="G1294" s="131"/>
      <c r="H1294" s="132">
        <f>TRUNC((J1294*$J$7),2)</f>
        <v>0</v>
      </c>
      <c r="J1294" s="133">
        <v>0</v>
      </c>
    </row>
    <row r="1295" spans="2:10" x14ac:dyDescent="0.2">
      <c r="B1295" s="131" t="s">
        <v>2467</v>
      </c>
      <c r="C1295" s="131"/>
      <c r="D1295" s="131"/>
      <c r="E1295" s="131"/>
      <c r="F1295" s="131"/>
      <c r="G1295" s="131"/>
      <c r="H1295" s="144">
        <f>TRUNC((J1295*$J$7),2)</f>
        <v>15.91</v>
      </c>
      <c r="J1295" s="145">
        <v>20.399999999999999</v>
      </c>
    </row>
    <row r="1296" spans="2:10" s="134" customFormat="1" ht="24.75" customHeight="1" x14ac:dyDescent="0.2">
      <c r="B1296" s="118" t="s">
        <v>3373</v>
      </c>
      <c r="C1296" s="118"/>
      <c r="D1296" s="118"/>
      <c r="E1296" s="118"/>
      <c r="F1296" s="118"/>
      <c r="G1296" s="118"/>
      <c r="H1296" s="118" t="s">
        <v>2909</v>
      </c>
      <c r="J1296" s="119" t="s">
        <v>2909</v>
      </c>
    </row>
    <row r="1297" spans="2:10" x14ac:dyDescent="0.2">
      <c r="B1297" s="120" t="s">
        <v>2503</v>
      </c>
      <c r="C1297" s="120" t="s">
        <v>2514</v>
      </c>
      <c r="D1297" s="120" t="s">
        <v>2513</v>
      </c>
      <c r="E1297" s="120"/>
      <c r="F1297" s="120" t="s">
        <v>2512</v>
      </c>
      <c r="G1297" s="120" t="s">
        <v>2499</v>
      </c>
      <c r="H1297" s="120" t="s">
        <v>2511</v>
      </c>
      <c r="J1297" s="121" t="s">
        <v>2511</v>
      </c>
    </row>
    <row r="1298" spans="2:10" x14ac:dyDescent="0.2">
      <c r="B1298" s="122" t="s">
        <v>2567</v>
      </c>
      <c r="C1298" s="122" t="s">
        <v>2566</v>
      </c>
      <c r="D1298" s="123">
        <v>14.54</v>
      </c>
      <c r="E1298" s="123"/>
      <c r="F1298" s="124">
        <v>117.99</v>
      </c>
      <c r="G1298" s="125">
        <v>0.35</v>
      </c>
      <c r="H1298" s="126">
        <f>TRUNC((J1298*$J$7),2)</f>
        <v>3.97</v>
      </c>
      <c r="J1298" s="127">
        <v>5.09</v>
      </c>
    </row>
    <row r="1299" spans="2:10" x14ac:dyDescent="0.2">
      <c r="B1299" s="122" t="s">
        <v>3141</v>
      </c>
      <c r="C1299" s="122" t="s">
        <v>3140</v>
      </c>
      <c r="D1299" s="123">
        <v>20.8</v>
      </c>
      <c r="E1299" s="123"/>
      <c r="F1299" s="124">
        <v>117.99</v>
      </c>
      <c r="G1299" s="125">
        <v>0.35</v>
      </c>
      <c r="H1299" s="126">
        <f>TRUNC((J1299*$J$7),2)</f>
        <v>5.67</v>
      </c>
      <c r="J1299" s="127">
        <v>7.28</v>
      </c>
    </row>
    <row r="1300" spans="2:10" x14ac:dyDescent="0.2">
      <c r="B1300" s="128" t="s">
        <v>2504</v>
      </c>
      <c r="C1300" s="128"/>
      <c r="D1300" s="128"/>
      <c r="E1300" s="128"/>
      <c r="F1300" s="128"/>
      <c r="G1300" s="128"/>
      <c r="H1300" s="142">
        <f>TRUNC((J1300*$J$7),2)</f>
        <v>9.64</v>
      </c>
      <c r="J1300" s="143">
        <v>12.37</v>
      </c>
    </row>
    <row r="1301" spans="2:10" ht="21" x14ac:dyDescent="0.2">
      <c r="B1301" s="120" t="s">
        <v>2503</v>
      </c>
      <c r="C1301" s="120" t="s">
        <v>2502</v>
      </c>
      <c r="D1301" s="120"/>
      <c r="E1301" s="146" t="s">
        <v>2501</v>
      </c>
      <c r="F1301" s="120" t="s">
        <v>2500</v>
      </c>
      <c r="G1301" s="120" t="s">
        <v>2499</v>
      </c>
      <c r="H1301" s="120" t="s">
        <v>2498</v>
      </c>
      <c r="J1301" s="121" t="s">
        <v>2498</v>
      </c>
    </row>
    <row r="1302" spans="2:10" ht="22.5" x14ac:dyDescent="0.2">
      <c r="B1302" s="122" t="s">
        <v>3372</v>
      </c>
      <c r="C1302" s="122" t="s">
        <v>3371</v>
      </c>
      <c r="D1302" s="122"/>
      <c r="E1302" s="147" t="s">
        <v>2471</v>
      </c>
      <c r="F1302" s="123">
        <v>16.39</v>
      </c>
      <c r="G1302" s="125">
        <v>1</v>
      </c>
      <c r="H1302" s="123">
        <f>TRUNC((J1302*$J$7),2)</f>
        <v>12.78</v>
      </c>
      <c r="J1302" s="141">
        <v>16.39</v>
      </c>
    </row>
    <row r="1303" spans="2:10" x14ac:dyDescent="0.2">
      <c r="B1303" s="128" t="s">
        <v>2470</v>
      </c>
      <c r="C1303" s="128"/>
      <c r="D1303" s="128"/>
      <c r="E1303" s="128"/>
      <c r="F1303" s="128"/>
      <c r="G1303" s="128"/>
      <c r="H1303" s="142">
        <f>TRUNC((J1303*$J$7),2)</f>
        <v>12.78</v>
      </c>
      <c r="J1303" s="143">
        <v>16.39</v>
      </c>
    </row>
    <row r="1304" spans="2:10" x14ac:dyDescent="0.2">
      <c r="B1304" s="131" t="s">
        <v>2469</v>
      </c>
      <c r="C1304" s="131"/>
      <c r="D1304" s="131"/>
      <c r="E1304" s="131"/>
      <c r="F1304" s="131"/>
      <c r="G1304" s="131"/>
      <c r="H1304" s="144">
        <f>TRUNC((J1304*$J$7),2)</f>
        <v>22.43</v>
      </c>
      <c r="J1304" s="145">
        <v>28.76</v>
      </c>
    </row>
    <row r="1305" spans="2:10" x14ac:dyDescent="0.2">
      <c r="B1305" s="131" t="s">
        <v>2468</v>
      </c>
      <c r="C1305" s="131"/>
      <c r="D1305" s="131"/>
      <c r="E1305" s="131"/>
      <c r="F1305" s="131"/>
      <c r="G1305" s="131"/>
      <c r="H1305" s="132">
        <f>TRUNC((J1305*$J$7),2)</f>
        <v>0</v>
      </c>
      <c r="J1305" s="133">
        <v>0</v>
      </c>
    </row>
    <row r="1306" spans="2:10" x14ac:dyDescent="0.2">
      <c r="B1306" s="131" t="s">
        <v>2467</v>
      </c>
      <c r="C1306" s="131"/>
      <c r="D1306" s="131"/>
      <c r="E1306" s="131"/>
      <c r="F1306" s="131"/>
      <c r="G1306" s="131"/>
      <c r="H1306" s="144">
        <f>TRUNC((J1306*$J$7),2)</f>
        <v>22.43</v>
      </c>
      <c r="J1306" s="145">
        <v>28.76</v>
      </c>
    </row>
    <row r="1307" spans="2:10" s="134" customFormat="1" ht="24.75" customHeight="1" x14ac:dyDescent="0.2">
      <c r="B1307" s="118" t="s">
        <v>3370</v>
      </c>
      <c r="C1307" s="118"/>
      <c r="D1307" s="118"/>
      <c r="E1307" s="118"/>
      <c r="F1307" s="118"/>
      <c r="G1307" s="118"/>
      <c r="H1307" s="118" t="s">
        <v>2909</v>
      </c>
      <c r="J1307" s="119" t="s">
        <v>2909</v>
      </c>
    </row>
    <row r="1308" spans="2:10" x14ac:dyDescent="0.2">
      <c r="B1308" s="120" t="s">
        <v>2503</v>
      </c>
      <c r="C1308" s="120" t="s">
        <v>2514</v>
      </c>
      <c r="D1308" s="120" t="s">
        <v>2513</v>
      </c>
      <c r="E1308" s="120"/>
      <c r="F1308" s="120" t="s">
        <v>2512</v>
      </c>
      <c r="G1308" s="120" t="s">
        <v>2499</v>
      </c>
      <c r="H1308" s="120" t="s">
        <v>2511</v>
      </c>
      <c r="J1308" s="121" t="s">
        <v>2511</v>
      </c>
    </row>
    <row r="1309" spans="2:10" x14ac:dyDescent="0.2">
      <c r="B1309" s="122" t="s">
        <v>3141</v>
      </c>
      <c r="C1309" s="122" t="s">
        <v>3140</v>
      </c>
      <c r="D1309" s="123">
        <v>20.8</v>
      </c>
      <c r="E1309" s="123"/>
      <c r="F1309" s="124">
        <v>117.99</v>
      </c>
      <c r="G1309" s="125">
        <v>0.47</v>
      </c>
      <c r="H1309" s="126">
        <f>TRUNC((J1309*$J$7),2)</f>
        <v>7.62</v>
      </c>
      <c r="J1309" s="127">
        <v>9.7799999999999994</v>
      </c>
    </row>
    <row r="1310" spans="2:10" x14ac:dyDescent="0.2">
      <c r="B1310" s="122" t="s">
        <v>2567</v>
      </c>
      <c r="C1310" s="122" t="s">
        <v>2566</v>
      </c>
      <c r="D1310" s="123">
        <v>14.54</v>
      </c>
      <c r="E1310" s="123"/>
      <c r="F1310" s="124">
        <v>117.99</v>
      </c>
      <c r="G1310" s="125">
        <v>0.47</v>
      </c>
      <c r="H1310" s="126">
        <f>TRUNC((J1310*$J$7),2)</f>
        <v>5.32</v>
      </c>
      <c r="J1310" s="127">
        <v>6.83</v>
      </c>
    </row>
    <row r="1311" spans="2:10" x14ac:dyDescent="0.2">
      <c r="B1311" s="128" t="s">
        <v>2504</v>
      </c>
      <c r="C1311" s="128"/>
      <c r="D1311" s="128"/>
      <c r="E1311" s="128"/>
      <c r="F1311" s="128"/>
      <c r="G1311" s="128"/>
      <c r="H1311" s="142">
        <f>TRUNC((J1311*$J$7),2)</f>
        <v>12.95</v>
      </c>
      <c r="J1311" s="143">
        <v>16.61</v>
      </c>
    </row>
    <row r="1312" spans="2:10" ht="21" x14ac:dyDescent="0.2">
      <c r="B1312" s="120" t="s">
        <v>2503</v>
      </c>
      <c r="C1312" s="120" t="s">
        <v>2502</v>
      </c>
      <c r="D1312" s="120"/>
      <c r="E1312" s="146" t="s">
        <v>2501</v>
      </c>
      <c r="F1312" s="120" t="s">
        <v>2500</v>
      </c>
      <c r="G1312" s="120" t="s">
        <v>2499</v>
      </c>
      <c r="H1312" s="120" t="s">
        <v>2498</v>
      </c>
      <c r="J1312" s="121" t="s">
        <v>2498</v>
      </c>
    </row>
    <row r="1313" spans="2:10" ht="22.5" x14ac:dyDescent="0.2">
      <c r="B1313" s="122" t="s">
        <v>3369</v>
      </c>
      <c r="C1313" s="122" t="s">
        <v>3368</v>
      </c>
      <c r="D1313" s="122"/>
      <c r="E1313" s="147" t="s">
        <v>2471</v>
      </c>
      <c r="F1313" s="123">
        <v>28.39</v>
      </c>
      <c r="G1313" s="125">
        <v>1</v>
      </c>
      <c r="H1313" s="123">
        <f>TRUNC((J1313*$J$7),2)</f>
        <v>22.14</v>
      </c>
      <c r="J1313" s="141">
        <v>28.39</v>
      </c>
    </row>
    <row r="1314" spans="2:10" x14ac:dyDescent="0.2">
      <c r="B1314" s="128" t="s">
        <v>2470</v>
      </c>
      <c r="C1314" s="128"/>
      <c r="D1314" s="128"/>
      <c r="E1314" s="128"/>
      <c r="F1314" s="128"/>
      <c r="G1314" s="128"/>
      <c r="H1314" s="142">
        <f>TRUNC((J1314*$J$7),2)</f>
        <v>22.14</v>
      </c>
      <c r="J1314" s="143">
        <v>28.39</v>
      </c>
    </row>
    <row r="1315" spans="2:10" x14ac:dyDescent="0.2">
      <c r="B1315" s="131" t="s">
        <v>2469</v>
      </c>
      <c r="C1315" s="131"/>
      <c r="D1315" s="131"/>
      <c r="E1315" s="131"/>
      <c r="F1315" s="131"/>
      <c r="G1315" s="131"/>
      <c r="H1315" s="144">
        <f>TRUNC((J1315*$J$7),2)</f>
        <v>35.1</v>
      </c>
      <c r="J1315" s="145">
        <v>45</v>
      </c>
    </row>
    <row r="1316" spans="2:10" x14ac:dyDescent="0.2">
      <c r="B1316" s="131" t="s">
        <v>2468</v>
      </c>
      <c r="C1316" s="131"/>
      <c r="D1316" s="131"/>
      <c r="E1316" s="131"/>
      <c r="F1316" s="131"/>
      <c r="G1316" s="131"/>
      <c r="H1316" s="132">
        <f>TRUNC((J1316*$J$7),2)</f>
        <v>0</v>
      </c>
      <c r="J1316" s="133">
        <v>0</v>
      </c>
    </row>
    <row r="1317" spans="2:10" x14ac:dyDescent="0.2">
      <c r="B1317" s="131" t="s">
        <v>2467</v>
      </c>
      <c r="C1317" s="131"/>
      <c r="D1317" s="131"/>
      <c r="E1317" s="131"/>
      <c r="F1317" s="131"/>
      <c r="G1317" s="131"/>
      <c r="H1317" s="144">
        <f>TRUNC((J1317*$J$7),2)</f>
        <v>35.1</v>
      </c>
      <c r="J1317" s="145">
        <v>45</v>
      </c>
    </row>
    <row r="1318" spans="2:10" s="134" customFormat="1" ht="24.75" customHeight="1" x14ac:dyDescent="0.2">
      <c r="B1318" s="118" t="s">
        <v>3367</v>
      </c>
      <c r="C1318" s="118"/>
      <c r="D1318" s="118"/>
      <c r="E1318" s="118"/>
      <c r="F1318" s="118"/>
      <c r="G1318" s="118"/>
      <c r="H1318" s="118" t="s">
        <v>2909</v>
      </c>
      <c r="J1318" s="119" t="s">
        <v>2909</v>
      </c>
    </row>
    <row r="1319" spans="2:10" x14ac:dyDescent="0.2">
      <c r="B1319" s="120" t="s">
        <v>2503</v>
      </c>
      <c r="C1319" s="120" t="s">
        <v>2514</v>
      </c>
      <c r="D1319" s="120" t="s">
        <v>2513</v>
      </c>
      <c r="E1319" s="120"/>
      <c r="F1319" s="120" t="s">
        <v>2512</v>
      </c>
      <c r="G1319" s="120" t="s">
        <v>2499</v>
      </c>
      <c r="H1319" s="120" t="s">
        <v>2511</v>
      </c>
      <c r="J1319" s="121" t="s">
        <v>2511</v>
      </c>
    </row>
    <row r="1320" spans="2:10" x14ac:dyDescent="0.2">
      <c r="B1320" s="122" t="s">
        <v>2567</v>
      </c>
      <c r="C1320" s="122" t="s">
        <v>2566</v>
      </c>
      <c r="D1320" s="123">
        <v>14.54</v>
      </c>
      <c r="E1320" s="123"/>
      <c r="F1320" s="124">
        <v>117.99</v>
      </c>
      <c r="G1320" s="125">
        <v>1</v>
      </c>
      <c r="H1320" s="123">
        <f>TRUNC((J1320*$J$7),2)</f>
        <v>11.34</v>
      </c>
      <c r="J1320" s="141">
        <v>14.54</v>
      </c>
    </row>
    <row r="1321" spans="2:10" x14ac:dyDescent="0.2">
      <c r="B1321" s="122" t="s">
        <v>3141</v>
      </c>
      <c r="C1321" s="122" t="s">
        <v>3140</v>
      </c>
      <c r="D1321" s="123">
        <v>20.8</v>
      </c>
      <c r="E1321" s="123"/>
      <c r="F1321" s="124">
        <v>117.99</v>
      </c>
      <c r="G1321" s="125">
        <v>1</v>
      </c>
      <c r="H1321" s="123">
        <f>TRUNC((J1321*$J$7),2)</f>
        <v>16.22</v>
      </c>
      <c r="J1321" s="141">
        <v>20.8</v>
      </c>
    </row>
    <row r="1322" spans="2:10" x14ac:dyDescent="0.2">
      <c r="B1322" s="128" t="s">
        <v>2504</v>
      </c>
      <c r="C1322" s="128"/>
      <c r="D1322" s="128"/>
      <c r="E1322" s="128"/>
      <c r="F1322" s="128"/>
      <c r="G1322" s="128"/>
      <c r="H1322" s="142">
        <f>TRUNC((J1322*$J$7),2)</f>
        <v>27.56</v>
      </c>
      <c r="J1322" s="143">
        <v>35.340000000000003</v>
      </c>
    </row>
    <row r="1323" spans="2:10" ht="21" x14ac:dyDescent="0.2">
      <c r="B1323" s="120" t="s">
        <v>2503</v>
      </c>
      <c r="C1323" s="120" t="s">
        <v>2502</v>
      </c>
      <c r="D1323" s="120"/>
      <c r="E1323" s="146" t="s">
        <v>2501</v>
      </c>
      <c r="F1323" s="120" t="s">
        <v>2500</v>
      </c>
      <c r="G1323" s="120" t="s">
        <v>2499</v>
      </c>
      <c r="H1323" s="120" t="s">
        <v>2498</v>
      </c>
      <c r="J1323" s="121" t="s">
        <v>2498</v>
      </c>
    </row>
    <row r="1324" spans="2:10" ht="22.5" x14ac:dyDescent="0.2">
      <c r="B1324" s="122" t="s">
        <v>3366</v>
      </c>
      <c r="C1324" s="122" t="s">
        <v>3365</v>
      </c>
      <c r="D1324" s="122"/>
      <c r="E1324" s="147" t="s">
        <v>2471</v>
      </c>
      <c r="F1324" s="123">
        <v>45.73</v>
      </c>
      <c r="G1324" s="125">
        <v>1</v>
      </c>
      <c r="H1324" s="123">
        <f>TRUNC((J1324*$J$7),2)</f>
        <v>35.659999999999997</v>
      </c>
      <c r="J1324" s="141">
        <v>45.73</v>
      </c>
    </row>
    <row r="1325" spans="2:10" x14ac:dyDescent="0.2">
      <c r="B1325" s="128" t="s">
        <v>2470</v>
      </c>
      <c r="C1325" s="128"/>
      <c r="D1325" s="128"/>
      <c r="E1325" s="128"/>
      <c r="F1325" s="128"/>
      <c r="G1325" s="128"/>
      <c r="H1325" s="142">
        <f>TRUNC((J1325*$J$7),2)</f>
        <v>35.659999999999997</v>
      </c>
      <c r="J1325" s="143">
        <v>45.73</v>
      </c>
    </row>
    <row r="1326" spans="2:10" x14ac:dyDescent="0.2">
      <c r="B1326" s="131" t="s">
        <v>2469</v>
      </c>
      <c r="C1326" s="131"/>
      <c r="D1326" s="131"/>
      <c r="E1326" s="131"/>
      <c r="F1326" s="131"/>
      <c r="G1326" s="131"/>
      <c r="H1326" s="144">
        <f>TRUNC((J1326*$J$7),2)</f>
        <v>63.23</v>
      </c>
      <c r="J1326" s="145">
        <v>81.069999999999993</v>
      </c>
    </row>
    <row r="1327" spans="2:10" x14ac:dyDescent="0.2">
      <c r="B1327" s="131" t="s">
        <v>2468</v>
      </c>
      <c r="C1327" s="131"/>
      <c r="D1327" s="131"/>
      <c r="E1327" s="131"/>
      <c r="F1327" s="131"/>
      <c r="G1327" s="131"/>
      <c r="H1327" s="132">
        <f>TRUNC((J1327*$J$7),2)</f>
        <v>0</v>
      </c>
      <c r="J1327" s="133">
        <v>0</v>
      </c>
    </row>
    <row r="1328" spans="2:10" x14ac:dyDescent="0.2">
      <c r="B1328" s="131" t="s">
        <v>2467</v>
      </c>
      <c r="C1328" s="131"/>
      <c r="D1328" s="131"/>
      <c r="E1328" s="131"/>
      <c r="F1328" s="131"/>
      <c r="G1328" s="131"/>
      <c r="H1328" s="144">
        <f>TRUNC((J1328*$J$7),2)</f>
        <v>63.23</v>
      </c>
      <c r="J1328" s="145">
        <v>81.069999999999993</v>
      </c>
    </row>
    <row r="1329" spans="2:10" s="134" customFormat="1" ht="24.75" customHeight="1" x14ac:dyDescent="0.2">
      <c r="B1329" s="118" t="s">
        <v>3364</v>
      </c>
      <c r="C1329" s="118"/>
      <c r="D1329" s="118"/>
      <c r="E1329" s="118"/>
      <c r="F1329" s="118"/>
      <c r="G1329" s="118"/>
      <c r="H1329" s="118" t="s">
        <v>2909</v>
      </c>
      <c r="J1329" s="119" t="s">
        <v>2909</v>
      </c>
    </row>
    <row r="1330" spans="2:10" x14ac:dyDescent="0.2">
      <c r="B1330" s="120" t="s">
        <v>2503</v>
      </c>
      <c r="C1330" s="120" t="s">
        <v>2514</v>
      </c>
      <c r="D1330" s="120" t="s">
        <v>2513</v>
      </c>
      <c r="E1330" s="120"/>
      <c r="F1330" s="120" t="s">
        <v>2512</v>
      </c>
      <c r="G1330" s="120" t="s">
        <v>2499</v>
      </c>
      <c r="H1330" s="120" t="s">
        <v>2511</v>
      </c>
      <c r="J1330" s="121" t="s">
        <v>2511</v>
      </c>
    </row>
    <row r="1331" spans="2:10" x14ac:dyDescent="0.2">
      <c r="B1331" s="122" t="s">
        <v>3141</v>
      </c>
      <c r="C1331" s="122" t="s">
        <v>3140</v>
      </c>
      <c r="D1331" s="123">
        <v>20.8</v>
      </c>
      <c r="E1331" s="123"/>
      <c r="F1331" s="124">
        <v>117.99</v>
      </c>
      <c r="G1331" s="125">
        <v>1.5</v>
      </c>
      <c r="H1331" s="123">
        <f>TRUNC((J1331*$J$7),2)</f>
        <v>24.33</v>
      </c>
      <c r="J1331" s="141">
        <v>31.2</v>
      </c>
    </row>
    <row r="1332" spans="2:10" x14ac:dyDescent="0.2">
      <c r="B1332" s="122" t="s">
        <v>2567</v>
      </c>
      <c r="C1332" s="122" t="s">
        <v>2566</v>
      </c>
      <c r="D1332" s="123">
        <v>14.54</v>
      </c>
      <c r="E1332" s="123"/>
      <c r="F1332" s="124">
        <v>117.99</v>
      </c>
      <c r="G1332" s="125">
        <v>1.5</v>
      </c>
      <c r="H1332" s="123">
        <f>TRUNC((J1332*$J$7),2)</f>
        <v>17.010000000000002</v>
      </c>
      <c r="J1332" s="141">
        <v>21.81</v>
      </c>
    </row>
    <row r="1333" spans="2:10" x14ac:dyDescent="0.2">
      <c r="B1333" s="128" t="s">
        <v>2504</v>
      </c>
      <c r="C1333" s="128"/>
      <c r="D1333" s="128"/>
      <c r="E1333" s="128"/>
      <c r="F1333" s="128"/>
      <c r="G1333" s="128"/>
      <c r="H1333" s="142">
        <f>TRUNC((J1333*$J$7),2)</f>
        <v>41.34</v>
      </c>
      <c r="J1333" s="143">
        <v>53.01</v>
      </c>
    </row>
    <row r="1334" spans="2:10" ht="21" x14ac:dyDescent="0.2">
      <c r="B1334" s="120" t="s">
        <v>2503</v>
      </c>
      <c r="C1334" s="120" t="s">
        <v>2502</v>
      </c>
      <c r="D1334" s="120"/>
      <c r="E1334" s="146" t="s">
        <v>2501</v>
      </c>
      <c r="F1334" s="120" t="s">
        <v>2500</v>
      </c>
      <c r="G1334" s="120" t="s">
        <v>2499</v>
      </c>
      <c r="H1334" s="120" t="s">
        <v>2498</v>
      </c>
      <c r="J1334" s="121" t="s">
        <v>2498</v>
      </c>
    </row>
    <row r="1335" spans="2:10" ht="22.5" x14ac:dyDescent="0.2">
      <c r="B1335" s="122" t="s">
        <v>3363</v>
      </c>
      <c r="C1335" s="122" t="s">
        <v>3362</v>
      </c>
      <c r="D1335" s="122"/>
      <c r="E1335" s="147" t="s">
        <v>2471</v>
      </c>
      <c r="F1335" s="123">
        <v>65.55</v>
      </c>
      <c r="G1335" s="125">
        <v>1</v>
      </c>
      <c r="H1335" s="123">
        <f>TRUNC((J1335*$J$7),2)</f>
        <v>51.12</v>
      </c>
      <c r="J1335" s="141">
        <v>65.55</v>
      </c>
    </row>
    <row r="1336" spans="2:10" x14ac:dyDescent="0.2">
      <c r="B1336" s="128" t="s">
        <v>2470</v>
      </c>
      <c r="C1336" s="128"/>
      <c r="D1336" s="128"/>
      <c r="E1336" s="128"/>
      <c r="F1336" s="128"/>
      <c r="G1336" s="128"/>
      <c r="H1336" s="142">
        <f>TRUNC((J1336*$J$7),2)</f>
        <v>51.12</v>
      </c>
      <c r="J1336" s="143">
        <v>65.55</v>
      </c>
    </row>
    <row r="1337" spans="2:10" x14ac:dyDescent="0.2">
      <c r="B1337" s="131" t="s">
        <v>2469</v>
      </c>
      <c r="C1337" s="131"/>
      <c r="D1337" s="131"/>
      <c r="E1337" s="131"/>
      <c r="F1337" s="131"/>
      <c r="G1337" s="131"/>
      <c r="H1337" s="139">
        <f>TRUNC((J1337*$J$7),2)</f>
        <v>92.47</v>
      </c>
      <c r="J1337" s="140">
        <v>118.56</v>
      </c>
    </row>
    <row r="1338" spans="2:10" x14ac:dyDescent="0.2">
      <c r="B1338" s="131" t="s">
        <v>2468</v>
      </c>
      <c r="C1338" s="131"/>
      <c r="D1338" s="131"/>
      <c r="E1338" s="131"/>
      <c r="F1338" s="131"/>
      <c r="G1338" s="131"/>
      <c r="H1338" s="132">
        <f>TRUNC((J1338*$J$7),2)</f>
        <v>0</v>
      </c>
      <c r="J1338" s="133">
        <v>0</v>
      </c>
    </row>
    <row r="1339" spans="2:10" x14ac:dyDescent="0.2">
      <c r="B1339" s="131" t="s">
        <v>2467</v>
      </c>
      <c r="C1339" s="131"/>
      <c r="D1339" s="131"/>
      <c r="E1339" s="131"/>
      <c r="F1339" s="131"/>
      <c r="G1339" s="131"/>
      <c r="H1339" s="139">
        <f>TRUNC((J1339*$J$7),2)</f>
        <v>92.47</v>
      </c>
      <c r="J1339" s="140">
        <v>118.56</v>
      </c>
    </row>
    <row r="1340" spans="2:10" s="134" customFormat="1" ht="24.75" customHeight="1" x14ac:dyDescent="0.2">
      <c r="B1340" s="118" t="s">
        <v>3361</v>
      </c>
      <c r="C1340" s="118"/>
      <c r="D1340" s="118"/>
      <c r="E1340" s="118"/>
      <c r="F1340" s="118"/>
      <c r="G1340" s="118"/>
      <c r="H1340" s="118" t="s">
        <v>2909</v>
      </c>
      <c r="J1340" s="119" t="s">
        <v>2909</v>
      </c>
    </row>
    <row r="1341" spans="2:10" x14ac:dyDescent="0.2">
      <c r="B1341" s="120" t="s">
        <v>2503</v>
      </c>
      <c r="C1341" s="120" t="s">
        <v>2514</v>
      </c>
      <c r="D1341" s="120" t="s">
        <v>2513</v>
      </c>
      <c r="E1341" s="120"/>
      <c r="F1341" s="120" t="s">
        <v>2512</v>
      </c>
      <c r="G1341" s="120" t="s">
        <v>2499</v>
      </c>
      <c r="H1341" s="120" t="s">
        <v>2511</v>
      </c>
      <c r="J1341" s="121" t="s">
        <v>2511</v>
      </c>
    </row>
    <row r="1342" spans="2:10" x14ac:dyDescent="0.2">
      <c r="B1342" s="122" t="s">
        <v>2567</v>
      </c>
      <c r="C1342" s="122" t="s">
        <v>2566</v>
      </c>
      <c r="D1342" s="123">
        <v>14.54</v>
      </c>
      <c r="E1342" s="123"/>
      <c r="F1342" s="124">
        <v>117.99</v>
      </c>
      <c r="G1342" s="125">
        <v>0.1</v>
      </c>
      <c r="H1342" s="126">
        <f>TRUNC((J1342*$J$7),2)</f>
        <v>1.1299999999999999</v>
      </c>
      <c r="J1342" s="127">
        <v>1.45</v>
      </c>
    </row>
    <row r="1343" spans="2:10" x14ac:dyDescent="0.2">
      <c r="B1343" s="122" t="s">
        <v>3141</v>
      </c>
      <c r="C1343" s="122" t="s">
        <v>3140</v>
      </c>
      <c r="D1343" s="123">
        <v>20.8</v>
      </c>
      <c r="E1343" s="123"/>
      <c r="F1343" s="124">
        <v>117.99</v>
      </c>
      <c r="G1343" s="125">
        <v>0.1</v>
      </c>
      <c r="H1343" s="126">
        <f>TRUNC((J1343*$J$7),2)</f>
        <v>1.62</v>
      </c>
      <c r="J1343" s="127">
        <v>2.08</v>
      </c>
    </row>
    <row r="1344" spans="2:10" x14ac:dyDescent="0.2">
      <c r="B1344" s="128" t="s">
        <v>2504</v>
      </c>
      <c r="C1344" s="128"/>
      <c r="D1344" s="128"/>
      <c r="E1344" s="128"/>
      <c r="F1344" s="128"/>
      <c r="G1344" s="128"/>
      <c r="H1344" s="129">
        <f>TRUNC((J1344*$J$7),2)</f>
        <v>2.75</v>
      </c>
      <c r="J1344" s="130">
        <v>3.53</v>
      </c>
    </row>
    <row r="1345" spans="2:10" ht="21" x14ac:dyDescent="0.2">
      <c r="B1345" s="120" t="s">
        <v>2503</v>
      </c>
      <c r="C1345" s="120" t="s">
        <v>2502</v>
      </c>
      <c r="D1345" s="120"/>
      <c r="E1345" s="146" t="s">
        <v>2501</v>
      </c>
      <c r="F1345" s="120" t="s">
        <v>2500</v>
      </c>
      <c r="G1345" s="120" t="s">
        <v>2499</v>
      </c>
      <c r="H1345" s="120" t="s">
        <v>2498</v>
      </c>
      <c r="J1345" s="121" t="s">
        <v>2498</v>
      </c>
    </row>
    <row r="1346" spans="2:10" ht="22.5" x14ac:dyDescent="0.2">
      <c r="B1346" s="122" t="s">
        <v>3360</v>
      </c>
      <c r="C1346" s="122" t="s">
        <v>447</v>
      </c>
      <c r="D1346" s="122"/>
      <c r="E1346" s="147" t="s">
        <v>2471</v>
      </c>
      <c r="F1346" s="126">
        <v>2.39</v>
      </c>
      <c r="G1346" s="125">
        <v>1</v>
      </c>
      <c r="H1346" s="126">
        <f>TRUNC((J1346*$J$7),2)</f>
        <v>1.86</v>
      </c>
      <c r="J1346" s="127">
        <v>2.39</v>
      </c>
    </row>
    <row r="1347" spans="2:10" x14ac:dyDescent="0.2">
      <c r="B1347" s="128" t="s">
        <v>2470</v>
      </c>
      <c r="C1347" s="128"/>
      <c r="D1347" s="128"/>
      <c r="E1347" s="128"/>
      <c r="F1347" s="128"/>
      <c r="G1347" s="128"/>
      <c r="H1347" s="129">
        <f>TRUNC((J1347*$J$7),2)</f>
        <v>1.86</v>
      </c>
      <c r="J1347" s="130">
        <v>2.39</v>
      </c>
    </row>
    <row r="1348" spans="2:10" x14ac:dyDescent="0.2">
      <c r="B1348" s="131" t="s">
        <v>2469</v>
      </c>
      <c r="C1348" s="131"/>
      <c r="D1348" s="131"/>
      <c r="E1348" s="131"/>
      <c r="F1348" s="131"/>
      <c r="G1348" s="131"/>
      <c r="H1348" s="132">
        <f>TRUNC((J1348*$J$7),2)</f>
        <v>4.6100000000000003</v>
      </c>
      <c r="J1348" s="133">
        <v>5.92</v>
      </c>
    </row>
    <row r="1349" spans="2:10" x14ac:dyDescent="0.2">
      <c r="B1349" s="131" t="s">
        <v>2468</v>
      </c>
      <c r="C1349" s="131"/>
      <c r="D1349" s="131"/>
      <c r="E1349" s="131"/>
      <c r="F1349" s="131"/>
      <c r="G1349" s="131"/>
      <c r="H1349" s="132">
        <f>TRUNC((J1349*$J$7),2)</f>
        <v>0</v>
      </c>
      <c r="J1349" s="133">
        <v>0</v>
      </c>
    </row>
    <row r="1350" spans="2:10" x14ac:dyDescent="0.2">
      <c r="B1350" s="131" t="s">
        <v>2467</v>
      </c>
      <c r="C1350" s="131"/>
      <c r="D1350" s="131"/>
      <c r="E1350" s="131"/>
      <c r="F1350" s="131"/>
      <c r="G1350" s="131"/>
      <c r="H1350" s="132">
        <f>TRUNC((J1350*$J$7),2)</f>
        <v>4.6100000000000003</v>
      </c>
      <c r="J1350" s="133">
        <v>5.92</v>
      </c>
    </row>
    <row r="1351" spans="2:10" s="134" customFormat="1" ht="24.75" customHeight="1" x14ac:dyDescent="0.2">
      <c r="B1351" s="118" t="s">
        <v>3359</v>
      </c>
      <c r="C1351" s="118"/>
      <c r="D1351" s="118"/>
      <c r="E1351" s="118"/>
      <c r="F1351" s="118"/>
      <c r="G1351" s="118"/>
      <c r="H1351" s="118" t="s">
        <v>2909</v>
      </c>
      <c r="J1351" s="119" t="s">
        <v>2909</v>
      </c>
    </row>
    <row r="1352" spans="2:10" x14ac:dyDescent="0.2">
      <c r="B1352" s="120" t="s">
        <v>2503</v>
      </c>
      <c r="C1352" s="120" t="s">
        <v>2514</v>
      </c>
      <c r="D1352" s="120" t="s">
        <v>2513</v>
      </c>
      <c r="E1352" s="120"/>
      <c r="F1352" s="120" t="s">
        <v>2512</v>
      </c>
      <c r="G1352" s="120" t="s">
        <v>2499</v>
      </c>
      <c r="H1352" s="120" t="s">
        <v>2511</v>
      </c>
      <c r="J1352" s="121" t="s">
        <v>2511</v>
      </c>
    </row>
    <row r="1353" spans="2:10" x14ac:dyDescent="0.2">
      <c r="B1353" s="122" t="s">
        <v>3141</v>
      </c>
      <c r="C1353" s="122" t="s">
        <v>3140</v>
      </c>
      <c r="D1353" s="123">
        <v>20.8</v>
      </c>
      <c r="E1353" s="123"/>
      <c r="F1353" s="124">
        <v>117.99</v>
      </c>
      <c r="G1353" s="125">
        <v>0.13</v>
      </c>
      <c r="H1353" s="126">
        <f>TRUNC((J1353*$J$7),2)</f>
        <v>2.1</v>
      </c>
      <c r="J1353" s="127">
        <v>2.7</v>
      </c>
    </row>
    <row r="1354" spans="2:10" x14ac:dyDescent="0.2">
      <c r="B1354" s="122" t="s">
        <v>2567</v>
      </c>
      <c r="C1354" s="122" t="s">
        <v>2566</v>
      </c>
      <c r="D1354" s="123">
        <v>14.54</v>
      </c>
      <c r="E1354" s="123"/>
      <c r="F1354" s="124">
        <v>117.99</v>
      </c>
      <c r="G1354" s="125">
        <v>0.13</v>
      </c>
      <c r="H1354" s="126">
        <f>TRUNC((J1354*$J$7),2)</f>
        <v>1.47</v>
      </c>
      <c r="J1354" s="127">
        <v>1.89</v>
      </c>
    </row>
    <row r="1355" spans="2:10" x14ac:dyDescent="0.2">
      <c r="B1355" s="128" t="s">
        <v>2504</v>
      </c>
      <c r="C1355" s="128"/>
      <c r="D1355" s="128"/>
      <c r="E1355" s="128"/>
      <c r="F1355" s="128"/>
      <c r="G1355" s="128"/>
      <c r="H1355" s="129">
        <f>TRUNC((J1355*$J$7),2)</f>
        <v>3.58</v>
      </c>
      <c r="J1355" s="130">
        <v>4.59</v>
      </c>
    </row>
    <row r="1356" spans="2:10" ht="21" x14ac:dyDescent="0.2">
      <c r="B1356" s="120" t="s">
        <v>2503</v>
      </c>
      <c r="C1356" s="120" t="s">
        <v>2502</v>
      </c>
      <c r="D1356" s="120"/>
      <c r="E1356" s="146" t="s">
        <v>2501</v>
      </c>
      <c r="F1356" s="120" t="s">
        <v>2500</v>
      </c>
      <c r="G1356" s="120" t="s">
        <v>2499</v>
      </c>
      <c r="H1356" s="120" t="s">
        <v>2498</v>
      </c>
      <c r="J1356" s="121" t="s">
        <v>2498</v>
      </c>
    </row>
    <row r="1357" spans="2:10" ht="22.5" x14ac:dyDescent="0.2">
      <c r="B1357" s="122" t="s">
        <v>3358</v>
      </c>
      <c r="C1357" s="122" t="s">
        <v>3357</v>
      </c>
      <c r="D1357" s="122"/>
      <c r="E1357" s="147" t="s">
        <v>2471</v>
      </c>
      <c r="F1357" s="126">
        <v>6.19</v>
      </c>
      <c r="G1357" s="125">
        <v>1</v>
      </c>
      <c r="H1357" s="126">
        <f>TRUNC((J1357*$J$7),2)</f>
        <v>4.82</v>
      </c>
      <c r="J1357" s="127">
        <v>6.19</v>
      </c>
    </row>
    <row r="1358" spans="2:10" x14ac:dyDescent="0.2">
      <c r="B1358" s="128" t="s">
        <v>2470</v>
      </c>
      <c r="C1358" s="128"/>
      <c r="D1358" s="128"/>
      <c r="E1358" s="128"/>
      <c r="F1358" s="128"/>
      <c r="G1358" s="128"/>
      <c r="H1358" s="129">
        <f>TRUNC((J1358*$J$7),2)</f>
        <v>4.82</v>
      </c>
      <c r="J1358" s="130">
        <v>6.19</v>
      </c>
    </row>
    <row r="1359" spans="2:10" x14ac:dyDescent="0.2">
      <c r="B1359" s="131" t="s">
        <v>2469</v>
      </c>
      <c r="C1359" s="131"/>
      <c r="D1359" s="131"/>
      <c r="E1359" s="131"/>
      <c r="F1359" s="131"/>
      <c r="G1359" s="131"/>
      <c r="H1359" s="144">
        <f>TRUNC((J1359*$J$7),2)</f>
        <v>8.4</v>
      </c>
      <c r="J1359" s="145">
        <v>10.78</v>
      </c>
    </row>
    <row r="1360" spans="2:10" x14ac:dyDescent="0.2">
      <c r="B1360" s="131" t="s">
        <v>2468</v>
      </c>
      <c r="C1360" s="131"/>
      <c r="D1360" s="131"/>
      <c r="E1360" s="131"/>
      <c r="F1360" s="131"/>
      <c r="G1360" s="131"/>
      <c r="H1360" s="132">
        <f>TRUNC((J1360*$J$7),2)</f>
        <v>0</v>
      </c>
      <c r="J1360" s="133">
        <v>0</v>
      </c>
    </row>
    <row r="1361" spans="2:10" x14ac:dyDescent="0.2">
      <c r="B1361" s="131" t="s">
        <v>2467</v>
      </c>
      <c r="C1361" s="131"/>
      <c r="D1361" s="131"/>
      <c r="E1361" s="131"/>
      <c r="F1361" s="131"/>
      <c r="G1361" s="131"/>
      <c r="H1361" s="144">
        <f>TRUNC((J1361*$J$7),2)</f>
        <v>8.4</v>
      </c>
      <c r="J1361" s="145">
        <v>10.78</v>
      </c>
    </row>
    <row r="1362" spans="2:10" s="134" customFormat="1" ht="24.75" customHeight="1" x14ac:dyDescent="0.2">
      <c r="B1362" s="118" t="s">
        <v>3356</v>
      </c>
      <c r="C1362" s="118"/>
      <c r="D1362" s="118"/>
      <c r="E1362" s="118"/>
      <c r="F1362" s="118"/>
      <c r="G1362" s="118"/>
      <c r="H1362" s="118" t="s">
        <v>2909</v>
      </c>
      <c r="J1362" s="119" t="s">
        <v>2909</v>
      </c>
    </row>
    <row r="1363" spans="2:10" x14ac:dyDescent="0.2">
      <c r="B1363" s="120" t="s">
        <v>2503</v>
      </c>
      <c r="C1363" s="120" t="s">
        <v>2514</v>
      </c>
      <c r="D1363" s="120" t="s">
        <v>2513</v>
      </c>
      <c r="E1363" s="120"/>
      <c r="F1363" s="120" t="s">
        <v>2512</v>
      </c>
      <c r="G1363" s="120" t="s">
        <v>2499</v>
      </c>
      <c r="H1363" s="120" t="s">
        <v>2511</v>
      </c>
      <c r="J1363" s="121" t="s">
        <v>2511</v>
      </c>
    </row>
    <row r="1364" spans="2:10" x14ac:dyDescent="0.2">
      <c r="B1364" s="122" t="s">
        <v>2567</v>
      </c>
      <c r="C1364" s="122" t="s">
        <v>2566</v>
      </c>
      <c r="D1364" s="123">
        <v>14.54</v>
      </c>
      <c r="E1364" s="123"/>
      <c r="F1364" s="124">
        <v>117.99</v>
      </c>
      <c r="G1364" s="125">
        <v>1</v>
      </c>
      <c r="H1364" s="123">
        <f>TRUNC((J1364*$J$7),2)</f>
        <v>11.34</v>
      </c>
      <c r="J1364" s="141">
        <v>14.54</v>
      </c>
    </row>
    <row r="1365" spans="2:10" x14ac:dyDescent="0.2">
      <c r="B1365" s="122" t="s">
        <v>3141</v>
      </c>
      <c r="C1365" s="122" t="s">
        <v>3140</v>
      </c>
      <c r="D1365" s="123">
        <v>20.8</v>
      </c>
      <c r="E1365" s="123"/>
      <c r="F1365" s="124">
        <v>117.99</v>
      </c>
      <c r="G1365" s="125">
        <v>1</v>
      </c>
      <c r="H1365" s="123">
        <f>TRUNC((J1365*$J$7),2)</f>
        <v>16.22</v>
      </c>
      <c r="J1365" s="141">
        <v>20.8</v>
      </c>
    </row>
    <row r="1366" spans="2:10" x14ac:dyDescent="0.2">
      <c r="B1366" s="128" t="s">
        <v>2504</v>
      </c>
      <c r="C1366" s="128"/>
      <c r="D1366" s="128"/>
      <c r="E1366" s="128"/>
      <c r="F1366" s="128"/>
      <c r="G1366" s="128"/>
      <c r="H1366" s="142">
        <f>TRUNC((J1366*$J$7),2)</f>
        <v>27.56</v>
      </c>
      <c r="J1366" s="143">
        <v>35.340000000000003</v>
      </c>
    </row>
    <row r="1367" spans="2:10" ht="21" x14ac:dyDescent="0.2">
      <c r="B1367" s="120" t="s">
        <v>2503</v>
      </c>
      <c r="C1367" s="120" t="s">
        <v>2502</v>
      </c>
      <c r="D1367" s="120"/>
      <c r="E1367" s="146" t="s">
        <v>2501</v>
      </c>
      <c r="F1367" s="120" t="s">
        <v>2500</v>
      </c>
      <c r="G1367" s="120" t="s">
        <v>2499</v>
      </c>
      <c r="H1367" s="120" t="s">
        <v>2498</v>
      </c>
      <c r="J1367" s="121" t="s">
        <v>2498</v>
      </c>
    </row>
    <row r="1368" spans="2:10" ht="22.5" x14ac:dyDescent="0.2">
      <c r="B1368" s="122" t="s">
        <v>3355</v>
      </c>
      <c r="C1368" s="122" t="s">
        <v>2377</v>
      </c>
      <c r="D1368" s="122"/>
      <c r="E1368" s="147" t="s">
        <v>2471</v>
      </c>
      <c r="F1368" s="123">
        <v>90.14</v>
      </c>
      <c r="G1368" s="125">
        <v>1</v>
      </c>
      <c r="H1368" s="123">
        <f>TRUNC((J1368*$J$7),2)</f>
        <v>70.3</v>
      </c>
      <c r="J1368" s="141">
        <v>90.14</v>
      </c>
    </row>
    <row r="1369" spans="2:10" x14ac:dyDescent="0.2">
      <c r="B1369" s="128" t="s">
        <v>2470</v>
      </c>
      <c r="C1369" s="128"/>
      <c r="D1369" s="128"/>
      <c r="E1369" s="128"/>
      <c r="F1369" s="128"/>
      <c r="G1369" s="128"/>
      <c r="H1369" s="142">
        <f>TRUNC((J1369*$J$7),2)</f>
        <v>70.3</v>
      </c>
      <c r="J1369" s="143">
        <v>90.14</v>
      </c>
    </row>
    <row r="1370" spans="2:10" x14ac:dyDescent="0.2">
      <c r="B1370" s="131" t="s">
        <v>2469</v>
      </c>
      <c r="C1370" s="131"/>
      <c r="D1370" s="131"/>
      <c r="E1370" s="131"/>
      <c r="F1370" s="131"/>
      <c r="G1370" s="131"/>
      <c r="H1370" s="139">
        <f>TRUNC((J1370*$J$7),2)</f>
        <v>97.87</v>
      </c>
      <c r="J1370" s="140">
        <v>125.48</v>
      </c>
    </row>
    <row r="1371" spans="2:10" x14ac:dyDescent="0.2">
      <c r="B1371" s="131" t="s">
        <v>2468</v>
      </c>
      <c r="C1371" s="131"/>
      <c r="D1371" s="131"/>
      <c r="E1371" s="131"/>
      <c r="F1371" s="131"/>
      <c r="G1371" s="131"/>
      <c r="H1371" s="132">
        <f>TRUNC((J1371*$J$7),2)</f>
        <v>0</v>
      </c>
      <c r="J1371" s="133">
        <v>0</v>
      </c>
    </row>
    <row r="1372" spans="2:10" x14ac:dyDescent="0.2">
      <c r="B1372" s="131" t="s">
        <v>2467</v>
      </c>
      <c r="C1372" s="131"/>
      <c r="D1372" s="131"/>
      <c r="E1372" s="131"/>
      <c r="F1372" s="131"/>
      <c r="G1372" s="131"/>
      <c r="H1372" s="139">
        <f>TRUNC((J1372*$J$7),2)</f>
        <v>97.87</v>
      </c>
      <c r="J1372" s="140">
        <v>125.48</v>
      </c>
    </row>
    <row r="1373" spans="2:10" s="134" customFormat="1" ht="24.75" customHeight="1" x14ac:dyDescent="0.2">
      <c r="B1373" s="118" t="s">
        <v>3354</v>
      </c>
      <c r="C1373" s="118"/>
      <c r="D1373" s="118"/>
      <c r="E1373" s="118"/>
      <c r="F1373" s="118"/>
      <c r="G1373" s="118"/>
      <c r="H1373" s="118" t="s">
        <v>2909</v>
      </c>
      <c r="J1373" s="119" t="s">
        <v>2909</v>
      </c>
    </row>
    <row r="1374" spans="2:10" x14ac:dyDescent="0.2">
      <c r="B1374" s="120" t="s">
        <v>2503</v>
      </c>
      <c r="C1374" s="120" t="s">
        <v>2514</v>
      </c>
      <c r="D1374" s="120" t="s">
        <v>2513</v>
      </c>
      <c r="E1374" s="120"/>
      <c r="F1374" s="120" t="s">
        <v>2512</v>
      </c>
      <c r="G1374" s="120" t="s">
        <v>2499</v>
      </c>
      <c r="H1374" s="120" t="s">
        <v>2511</v>
      </c>
      <c r="J1374" s="121" t="s">
        <v>2511</v>
      </c>
    </row>
    <row r="1375" spans="2:10" x14ac:dyDescent="0.2">
      <c r="B1375" s="122" t="s">
        <v>3141</v>
      </c>
      <c r="C1375" s="122" t="s">
        <v>3140</v>
      </c>
      <c r="D1375" s="123">
        <v>20.8</v>
      </c>
      <c r="E1375" s="123"/>
      <c r="F1375" s="124">
        <v>117.99</v>
      </c>
      <c r="G1375" s="125">
        <v>0.16</v>
      </c>
      <c r="H1375" s="126">
        <f>TRUNC((J1375*$J$7),2)</f>
        <v>2.59</v>
      </c>
      <c r="J1375" s="127">
        <v>3.33</v>
      </c>
    </row>
    <row r="1376" spans="2:10" x14ac:dyDescent="0.2">
      <c r="B1376" s="122" t="s">
        <v>2567</v>
      </c>
      <c r="C1376" s="122" t="s">
        <v>2566</v>
      </c>
      <c r="D1376" s="123">
        <v>14.54</v>
      </c>
      <c r="E1376" s="123"/>
      <c r="F1376" s="124">
        <v>117.99</v>
      </c>
      <c r="G1376" s="125">
        <v>0.16</v>
      </c>
      <c r="H1376" s="126">
        <f>TRUNC((J1376*$J$7),2)</f>
        <v>1.81</v>
      </c>
      <c r="J1376" s="127">
        <v>2.33</v>
      </c>
    </row>
    <row r="1377" spans="2:10" x14ac:dyDescent="0.2">
      <c r="B1377" s="128" t="s">
        <v>2504</v>
      </c>
      <c r="C1377" s="128"/>
      <c r="D1377" s="128"/>
      <c r="E1377" s="128"/>
      <c r="F1377" s="128"/>
      <c r="G1377" s="128"/>
      <c r="H1377" s="129">
        <f>TRUNC((J1377*$J$7),2)</f>
        <v>4.41</v>
      </c>
      <c r="J1377" s="130">
        <v>5.66</v>
      </c>
    </row>
    <row r="1378" spans="2:10" ht="21" x14ac:dyDescent="0.2">
      <c r="B1378" s="120" t="s">
        <v>2503</v>
      </c>
      <c r="C1378" s="120" t="s">
        <v>2502</v>
      </c>
      <c r="D1378" s="120"/>
      <c r="E1378" s="146" t="s">
        <v>2501</v>
      </c>
      <c r="F1378" s="120" t="s">
        <v>2500</v>
      </c>
      <c r="G1378" s="120" t="s">
        <v>2499</v>
      </c>
      <c r="H1378" s="120" t="s">
        <v>2498</v>
      </c>
      <c r="J1378" s="121" t="s">
        <v>2498</v>
      </c>
    </row>
    <row r="1379" spans="2:10" ht="22.5" x14ac:dyDescent="0.2">
      <c r="B1379" s="122" t="s">
        <v>3353</v>
      </c>
      <c r="C1379" s="122" t="s">
        <v>1976</v>
      </c>
      <c r="D1379" s="122"/>
      <c r="E1379" s="147" t="s">
        <v>2471</v>
      </c>
      <c r="F1379" s="123">
        <v>26.5</v>
      </c>
      <c r="G1379" s="125">
        <v>1</v>
      </c>
      <c r="H1379" s="123">
        <f>TRUNC((J1379*$J$7),2)</f>
        <v>20.67</v>
      </c>
      <c r="J1379" s="141">
        <v>26.5</v>
      </c>
    </row>
    <row r="1380" spans="2:10" x14ac:dyDescent="0.2">
      <c r="B1380" s="128" t="s">
        <v>2470</v>
      </c>
      <c r="C1380" s="128"/>
      <c r="D1380" s="128"/>
      <c r="E1380" s="128"/>
      <c r="F1380" s="128"/>
      <c r="G1380" s="128"/>
      <c r="H1380" s="142">
        <f>TRUNC((J1380*$J$7),2)</f>
        <v>20.67</v>
      </c>
      <c r="J1380" s="143">
        <v>26.5</v>
      </c>
    </row>
    <row r="1381" spans="2:10" x14ac:dyDescent="0.2">
      <c r="B1381" s="131" t="s">
        <v>2469</v>
      </c>
      <c r="C1381" s="131"/>
      <c r="D1381" s="131"/>
      <c r="E1381" s="131"/>
      <c r="F1381" s="131"/>
      <c r="G1381" s="131"/>
      <c r="H1381" s="144">
        <f>TRUNC((J1381*$J$7),2)</f>
        <v>25.08</v>
      </c>
      <c r="J1381" s="145">
        <v>32.159999999999997</v>
      </c>
    </row>
    <row r="1382" spans="2:10" x14ac:dyDescent="0.2">
      <c r="B1382" s="131" t="s">
        <v>2468</v>
      </c>
      <c r="C1382" s="131"/>
      <c r="D1382" s="131"/>
      <c r="E1382" s="131"/>
      <c r="F1382" s="131"/>
      <c r="G1382" s="131"/>
      <c r="H1382" s="132">
        <f>TRUNC((J1382*$J$7),2)</f>
        <v>0</v>
      </c>
      <c r="J1382" s="133">
        <v>0</v>
      </c>
    </row>
    <row r="1383" spans="2:10" x14ac:dyDescent="0.2">
      <c r="B1383" s="131" t="s">
        <v>2467</v>
      </c>
      <c r="C1383" s="131"/>
      <c r="D1383" s="131"/>
      <c r="E1383" s="131"/>
      <c r="F1383" s="131"/>
      <c r="G1383" s="131"/>
      <c r="H1383" s="144">
        <f>TRUNC((J1383*$J$7),2)</f>
        <v>25.08</v>
      </c>
      <c r="J1383" s="145">
        <v>32.159999999999997</v>
      </c>
    </row>
    <row r="1384" spans="2:10" s="134" customFormat="1" ht="24.75" customHeight="1" x14ac:dyDescent="0.2">
      <c r="B1384" s="118" t="s">
        <v>3352</v>
      </c>
      <c r="C1384" s="118"/>
      <c r="D1384" s="118"/>
      <c r="E1384" s="118"/>
      <c r="F1384" s="118"/>
      <c r="G1384" s="118"/>
      <c r="H1384" s="118" t="s">
        <v>2909</v>
      </c>
      <c r="J1384" s="119" t="s">
        <v>2909</v>
      </c>
    </row>
    <row r="1385" spans="2:10" x14ac:dyDescent="0.2">
      <c r="B1385" s="120" t="s">
        <v>2503</v>
      </c>
      <c r="C1385" s="120" t="s">
        <v>2514</v>
      </c>
      <c r="D1385" s="120" t="s">
        <v>2513</v>
      </c>
      <c r="E1385" s="120"/>
      <c r="F1385" s="120" t="s">
        <v>2512</v>
      </c>
      <c r="G1385" s="120" t="s">
        <v>2499</v>
      </c>
      <c r="H1385" s="120" t="s">
        <v>2511</v>
      </c>
      <c r="J1385" s="121" t="s">
        <v>2511</v>
      </c>
    </row>
    <row r="1386" spans="2:10" x14ac:dyDescent="0.2">
      <c r="B1386" s="122" t="s">
        <v>3141</v>
      </c>
      <c r="C1386" s="122" t="s">
        <v>3140</v>
      </c>
      <c r="D1386" s="123">
        <v>20.8</v>
      </c>
      <c r="E1386" s="123"/>
      <c r="F1386" s="124">
        <v>117.99</v>
      </c>
      <c r="G1386" s="125">
        <v>0.9</v>
      </c>
      <c r="H1386" s="123">
        <f>TRUNC((J1386*$J$7),2)</f>
        <v>14.6</v>
      </c>
      <c r="J1386" s="141">
        <v>18.72</v>
      </c>
    </row>
    <row r="1387" spans="2:10" x14ac:dyDescent="0.2">
      <c r="B1387" s="122" t="s">
        <v>2567</v>
      </c>
      <c r="C1387" s="122" t="s">
        <v>2566</v>
      </c>
      <c r="D1387" s="123">
        <v>14.54</v>
      </c>
      <c r="E1387" s="123"/>
      <c r="F1387" s="124">
        <v>117.99</v>
      </c>
      <c r="G1387" s="125">
        <v>0.9</v>
      </c>
      <c r="H1387" s="123">
        <f>TRUNC((J1387*$J$7),2)</f>
        <v>10.210000000000001</v>
      </c>
      <c r="J1387" s="141">
        <v>13.09</v>
      </c>
    </row>
    <row r="1388" spans="2:10" x14ac:dyDescent="0.2">
      <c r="B1388" s="128" t="s">
        <v>2504</v>
      </c>
      <c r="C1388" s="128"/>
      <c r="D1388" s="128"/>
      <c r="E1388" s="128"/>
      <c r="F1388" s="128"/>
      <c r="G1388" s="128"/>
      <c r="H1388" s="142">
        <f>TRUNC((J1388*$J$7),2)</f>
        <v>24.81</v>
      </c>
      <c r="J1388" s="143">
        <v>31.81</v>
      </c>
    </row>
    <row r="1389" spans="2:10" ht="21" x14ac:dyDescent="0.2">
      <c r="B1389" s="120" t="s">
        <v>2503</v>
      </c>
      <c r="C1389" s="120" t="s">
        <v>2502</v>
      </c>
      <c r="D1389" s="120"/>
      <c r="E1389" s="146" t="s">
        <v>2501</v>
      </c>
      <c r="F1389" s="120" t="s">
        <v>2500</v>
      </c>
      <c r="G1389" s="120" t="s">
        <v>2499</v>
      </c>
      <c r="H1389" s="120" t="s">
        <v>2498</v>
      </c>
      <c r="J1389" s="121" t="s">
        <v>2498</v>
      </c>
    </row>
    <row r="1390" spans="2:10" x14ac:dyDescent="0.2">
      <c r="B1390" s="122" t="s">
        <v>3351</v>
      </c>
      <c r="C1390" s="122" t="s">
        <v>1100</v>
      </c>
      <c r="D1390" s="122"/>
      <c r="E1390" s="147" t="s">
        <v>2471</v>
      </c>
      <c r="F1390" s="124">
        <v>316.3</v>
      </c>
      <c r="G1390" s="125">
        <v>1</v>
      </c>
      <c r="H1390" s="124">
        <f>TRUNC((J1390*$J$7),2)</f>
        <v>246.71</v>
      </c>
      <c r="J1390" s="136">
        <v>316.3</v>
      </c>
    </row>
    <row r="1391" spans="2:10" x14ac:dyDescent="0.2">
      <c r="B1391" s="128" t="s">
        <v>2470</v>
      </c>
      <c r="C1391" s="128"/>
      <c r="D1391" s="128"/>
      <c r="E1391" s="128"/>
      <c r="F1391" s="128"/>
      <c r="G1391" s="128"/>
      <c r="H1391" s="137">
        <f>TRUNC((J1391*$J$7),2)</f>
        <v>246.71</v>
      </c>
      <c r="J1391" s="138">
        <v>316.3</v>
      </c>
    </row>
    <row r="1392" spans="2:10" x14ac:dyDescent="0.2">
      <c r="B1392" s="131" t="s">
        <v>2469</v>
      </c>
      <c r="C1392" s="131"/>
      <c r="D1392" s="131"/>
      <c r="E1392" s="131"/>
      <c r="F1392" s="131"/>
      <c r="G1392" s="131"/>
      <c r="H1392" s="139">
        <f>TRUNC((J1392*$J$7),2)</f>
        <v>271.52</v>
      </c>
      <c r="J1392" s="140">
        <v>348.11</v>
      </c>
    </row>
    <row r="1393" spans="2:10" x14ac:dyDescent="0.2">
      <c r="B1393" s="131" t="s">
        <v>2468</v>
      </c>
      <c r="C1393" s="131"/>
      <c r="D1393" s="131"/>
      <c r="E1393" s="131"/>
      <c r="F1393" s="131"/>
      <c r="G1393" s="131"/>
      <c r="H1393" s="132">
        <f>TRUNC((J1393*$J$7),2)</f>
        <v>0</v>
      </c>
      <c r="J1393" s="133">
        <v>0</v>
      </c>
    </row>
    <row r="1394" spans="2:10" x14ac:dyDescent="0.2">
      <c r="B1394" s="131" t="s">
        <v>2467</v>
      </c>
      <c r="C1394" s="131"/>
      <c r="D1394" s="131"/>
      <c r="E1394" s="131"/>
      <c r="F1394" s="131"/>
      <c r="G1394" s="131"/>
      <c r="H1394" s="139">
        <f>TRUNC((J1394*$J$7),2)</f>
        <v>271.52</v>
      </c>
      <c r="J1394" s="140">
        <v>348.11</v>
      </c>
    </row>
    <row r="1395" spans="2:10" s="134" customFormat="1" ht="24.75" customHeight="1" x14ac:dyDescent="0.2">
      <c r="B1395" s="118" t="s">
        <v>3350</v>
      </c>
      <c r="C1395" s="118"/>
      <c r="D1395" s="118"/>
      <c r="E1395" s="118"/>
      <c r="F1395" s="118"/>
      <c r="G1395" s="118"/>
      <c r="H1395" s="118" t="s">
        <v>2909</v>
      </c>
      <c r="J1395" s="119" t="s">
        <v>2909</v>
      </c>
    </row>
    <row r="1396" spans="2:10" x14ac:dyDescent="0.2">
      <c r="B1396" s="120" t="s">
        <v>2503</v>
      </c>
      <c r="C1396" s="120" t="s">
        <v>2514</v>
      </c>
      <c r="D1396" s="120" t="s">
        <v>2513</v>
      </c>
      <c r="E1396" s="120"/>
      <c r="F1396" s="120" t="s">
        <v>2512</v>
      </c>
      <c r="G1396" s="120" t="s">
        <v>2499</v>
      </c>
      <c r="H1396" s="120" t="s">
        <v>2511</v>
      </c>
      <c r="J1396" s="121" t="s">
        <v>2511</v>
      </c>
    </row>
    <row r="1397" spans="2:10" x14ac:dyDescent="0.2">
      <c r="B1397" s="122" t="s">
        <v>2567</v>
      </c>
      <c r="C1397" s="122" t="s">
        <v>2566</v>
      </c>
      <c r="D1397" s="123">
        <v>14.54</v>
      </c>
      <c r="E1397" s="123"/>
      <c r="F1397" s="124">
        <v>117.99</v>
      </c>
      <c r="G1397" s="125">
        <v>1</v>
      </c>
      <c r="H1397" s="123">
        <f>TRUNC((J1397*$J$7),2)</f>
        <v>11.34</v>
      </c>
      <c r="J1397" s="141">
        <v>14.54</v>
      </c>
    </row>
    <row r="1398" spans="2:10" x14ac:dyDescent="0.2">
      <c r="B1398" s="122" t="s">
        <v>3141</v>
      </c>
      <c r="C1398" s="122" t="s">
        <v>3140</v>
      </c>
      <c r="D1398" s="123">
        <v>20.8</v>
      </c>
      <c r="E1398" s="123"/>
      <c r="F1398" s="124">
        <v>117.99</v>
      </c>
      <c r="G1398" s="125">
        <v>1</v>
      </c>
      <c r="H1398" s="123">
        <f>TRUNC((J1398*$J$7),2)</f>
        <v>16.22</v>
      </c>
      <c r="J1398" s="141">
        <v>20.8</v>
      </c>
    </row>
    <row r="1399" spans="2:10" x14ac:dyDescent="0.2">
      <c r="B1399" s="128" t="s">
        <v>2504</v>
      </c>
      <c r="C1399" s="128"/>
      <c r="D1399" s="128"/>
      <c r="E1399" s="128"/>
      <c r="F1399" s="128"/>
      <c r="G1399" s="128"/>
      <c r="H1399" s="142">
        <f>TRUNC((J1399*$J$7),2)</f>
        <v>27.56</v>
      </c>
      <c r="J1399" s="143">
        <v>35.340000000000003</v>
      </c>
    </row>
    <row r="1400" spans="2:10" ht="21" x14ac:dyDescent="0.2">
      <c r="B1400" s="120" t="s">
        <v>2503</v>
      </c>
      <c r="C1400" s="120" t="s">
        <v>2502</v>
      </c>
      <c r="D1400" s="120"/>
      <c r="E1400" s="146" t="s">
        <v>2501</v>
      </c>
      <c r="F1400" s="120" t="s">
        <v>2500</v>
      </c>
      <c r="G1400" s="120" t="s">
        <v>2499</v>
      </c>
      <c r="H1400" s="120" t="s">
        <v>2498</v>
      </c>
      <c r="J1400" s="121" t="s">
        <v>2498</v>
      </c>
    </row>
    <row r="1401" spans="2:10" ht="22.5" x14ac:dyDescent="0.2">
      <c r="B1401" s="122" t="s">
        <v>3349</v>
      </c>
      <c r="C1401" s="122" t="s">
        <v>3348</v>
      </c>
      <c r="D1401" s="122"/>
      <c r="E1401" s="147" t="s">
        <v>2471</v>
      </c>
      <c r="F1401" s="123">
        <v>89.26</v>
      </c>
      <c r="G1401" s="125">
        <v>1</v>
      </c>
      <c r="H1401" s="123">
        <f>TRUNC((J1401*$J$7),2)</f>
        <v>69.62</v>
      </c>
      <c r="J1401" s="141">
        <v>89.26</v>
      </c>
    </row>
    <row r="1402" spans="2:10" x14ac:dyDescent="0.2">
      <c r="B1402" s="128" t="s">
        <v>2470</v>
      </c>
      <c r="C1402" s="128"/>
      <c r="D1402" s="128"/>
      <c r="E1402" s="128"/>
      <c r="F1402" s="128"/>
      <c r="G1402" s="128"/>
      <c r="H1402" s="142">
        <f>TRUNC((J1402*$J$7),2)</f>
        <v>69.62</v>
      </c>
      <c r="J1402" s="143">
        <v>89.26</v>
      </c>
    </row>
    <row r="1403" spans="2:10" x14ac:dyDescent="0.2">
      <c r="B1403" s="131" t="s">
        <v>2469</v>
      </c>
      <c r="C1403" s="131"/>
      <c r="D1403" s="131"/>
      <c r="E1403" s="131"/>
      <c r="F1403" s="131"/>
      <c r="G1403" s="131"/>
      <c r="H1403" s="139">
        <f>TRUNC((J1403*$J$7),2)</f>
        <v>97.18</v>
      </c>
      <c r="J1403" s="140">
        <v>124.6</v>
      </c>
    </row>
    <row r="1404" spans="2:10" x14ac:dyDescent="0.2">
      <c r="B1404" s="131" t="s">
        <v>2468</v>
      </c>
      <c r="C1404" s="131"/>
      <c r="D1404" s="131"/>
      <c r="E1404" s="131"/>
      <c r="F1404" s="131"/>
      <c r="G1404" s="131"/>
      <c r="H1404" s="132">
        <f>TRUNC((J1404*$J$7),2)</f>
        <v>0</v>
      </c>
      <c r="J1404" s="133">
        <v>0</v>
      </c>
    </row>
    <row r="1405" spans="2:10" x14ac:dyDescent="0.2">
      <c r="B1405" s="131" t="s">
        <v>2467</v>
      </c>
      <c r="C1405" s="131"/>
      <c r="D1405" s="131"/>
      <c r="E1405" s="131"/>
      <c r="F1405" s="131"/>
      <c r="G1405" s="131"/>
      <c r="H1405" s="139">
        <f>TRUNC((J1405*$J$7),2)</f>
        <v>97.18</v>
      </c>
      <c r="J1405" s="140">
        <v>124.6</v>
      </c>
    </row>
    <row r="1406" spans="2:10" s="134" customFormat="1" ht="24.75" customHeight="1" x14ac:dyDescent="0.2">
      <c r="B1406" s="118" t="s">
        <v>3347</v>
      </c>
      <c r="C1406" s="118"/>
      <c r="D1406" s="118"/>
      <c r="E1406" s="118"/>
      <c r="F1406" s="118"/>
      <c r="G1406" s="118"/>
      <c r="H1406" s="118" t="s">
        <v>2515</v>
      </c>
      <c r="J1406" s="119" t="s">
        <v>2515</v>
      </c>
    </row>
    <row r="1407" spans="2:10" x14ac:dyDescent="0.2">
      <c r="B1407" s="120" t="s">
        <v>2503</v>
      </c>
      <c r="C1407" s="120" t="s">
        <v>2514</v>
      </c>
      <c r="D1407" s="120" t="s">
        <v>2513</v>
      </c>
      <c r="E1407" s="120"/>
      <c r="F1407" s="120" t="s">
        <v>2512</v>
      </c>
      <c r="G1407" s="120" t="s">
        <v>2499</v>
      </c>
      <c r="H1407" s="120" t="s">
        <v>2511</v>
      </c>
      <c r="J1407" s="121" t="s">
        <v>2511</v>
      </c>
    </row>
    <row r="1408" spans="2:10" x14ac:dyDescent="0.2">
      <c r="B1408" s="122" t="s">
        <v>3141</v>
      </c>
      <c r="C1408" s="122" t="s">
        <v>3140</v>
      </c>
      <c r="D1408" s="123">
        <v>20.8</v>
      </c>
      <c r="E1408" s="123"/>
      <c r="F1408" s="124">
        <v>117.99</v>
      </c>
      <c r="G1408" s="125">
        <v>0.17</v>
      </c>
      <c r="H1408" s="126">
        <f>TRUNC((J1408*$J$7),2)</f>
        <v>2.76</v>
      </c>
      <c r="J1408" s="127">
        <v>3.54</v>
      </c>
    </row>
    <row r="1409" spans="2:10" x14ac:dyDescent="0.2">
      <c r="B1409" s="122" t="s">
        <v>2567</v>
      </c>
      <c r="C1409" s="122" t="s">
        <v>2566</v>
      </c>
      <c r="D1409" s="123">
        <v>14.54</v>
      </c>
      <c r="E1409" s="123"/>
      <c r="F1409" s="124">
        <v>117.99</v>
      </c>
      <c r="G1409" s="125">
        <v>0.17</v>
      </c>
      <c r="H1409" s="126">
        <f>TRUNC((J1409*$J$7),2)</f>
        <v>1.92</v>
      </c>
      <c r="J1409" s="127">
        <v>2.4700000000000002</v>
      </c>
    </row>
    <row r="1410" spans="2:10" x14ac:dyDescent="0.2">
      <c r="B1410" s="128" t="s">
        <v>2504</v>
      </c>
      <c r="C1410" s="128"/>
      <c r="D1410" s="128"/>
      <c r="E1410" s="128"/>
      <c r="F1410" s="128"/>
      <c r="G1410" s="128"/>
      <c r="H1410" s="129">
        <f>TRUNC((J1410*$J$7),2)</f>
        <v>4.68</v>
      </c>
      <c r="J1410" s="130">
        <v>6.01</v>
      </c>
    </row>
    <row r="1411" spans="2:10" ht="21" x14ac:dyDescent="0.2">
      <c r="B1411" s="120" t="s">
        <v>2503</v>
      </c>
      <c r="C1411" s="120" t="s">
        <v>2502</v>
      </c>
      <c r="D1411" s="120"/>
      <c r="E1411" s="146" t="s">
        <v>2501</v>
      </c>
      <c r="F1411" s="120" t="s">
        <v>2500</v>
      </c>
      <c r="G1411" s="120" t="s">
        <v>2499</v>
      </c>
      <c r="H1411" s="120" t="s">
        <v>2498</v>
      </c>
      <c r="J1411" s="121" t="s">
        <v>2498</v>
      </c>
    </row>
    <row r="1412" spans="2:10" ht="33.75" x14ac:dyDescent="0.2">
      <c r="B1412" s="122" t="s">
        <v>3346</v>
      </c>
      <c r="C1412" s="122" t="s">
        <v>3345</v>
      </c>
      <c r="D1412" s="122"/>
      <c r="E1412" s="147" t="s">
        <v>2535</v>
      </c>
      <c r="F1412" s="126">
        <v>2.4</v>
      </c>
      <c r="G1412" s="125">
        <v>1</v>
      </c>
      <c r="H1412" s="126">
        <f>TRUNC((J1412*$J$7),2)</f>
        <v>1.87</v>
      </c>
      <c r="J1412" s="127">
        <v>2.4</v>
      </c>
    </row>
    <row r="1413" spans="2:10" x14ac:dyDescent="0.2">
      <c r="B1413" s="128" t="s">
        <v>2470</v>
      </c>
      <c r="C1413" s="128"/>
      <c r="D1413" s="128"/>
      <c r="E1413" s="128"/>
      <c r="F1413" s="128"/>
      <c r="G1413" s="128"/>
      <c r="H1413" s="129">
        <f>TRUNC((J1413*$J$7),2)</f>
        <v>1.87</v>
      </c>
      <c r="J1413" s="130">
        <v>2.4</v>
      </c>
    </row>
    <row r="1414" spans="2:10" x14ac:dyDescent="0.2">
      <c r="B1414" s="131" t="s">
        <v>2469</v>
      </c>
      <c r="C1414" s="131"/>
      <c r="D1414" s="131"/>
      <c r="E1414" s="131"/>
      <c r="F1414" s="131"/>
      <c r="G1414" s="131"/>
      <c r="H1414" s="132">
        <f>TRUNC((J1414*$J$7),2)</f>
        <v>6.55</v>
      </c>
      <c r="J1414" s="133">
        <v>8.41</v>
      </c>
    </row>
    <row r="1415" spans="2:10" x14ac:dyDescent="0.2">
      <c r="B1415" s="131" t="s">
        <v>2468</v>
      </c>
      <c r="C1415" s="131"/>
      <c r="D1415" s="131"/>
      <c r="E1415" s="131"/>
      <c r="F1415" s="131"/>
      <c r="G1415" s="131"/>
      <c r="H1415" s="132">
        <f>TRUNC((J1415*$J$7),2)</f>
        <v>0</v>
      </c>
      <c r="J1415" s="133">
        <v>0</v>
      </c>
    </row>
    <row r="1416" spans="2:10" x14ac:dyDescent="0.2">
      <c r="B1416" s="131" t="s">
        <v>2467</v>
      </c>
      <c r="C1416" s="131"/>
      <c r="D1416" s="131"/>
      <c r="E1416" s="131"/>
      <c r="F1416" s="131"/>
      <c r="G1416" s="131"/>
      <c r="H1416" s="132">
        <f>TRUNC((J1416*$J$7),2)</f>
        <v>6.55</v>
      </c>
      <c r="J1416" s="133">
        <v>8.41</v>
      </c>
    </row>
    <row r="1417" spans="2:10" s="134" customFormat="1" ht="24.75" customHeight="1" x14ac:dyDescent="0.2">
      <c r="B1417" s="118" t="s">
        <v>3344</v>
      </c>
      <c r="C1417" s="118"/>
      <c r="D1417" s="118"/>
      <c r="E1417" s="118"/>
      <c r="F1417" s="118"/>
      <c r="G1417" s="118"/>
      <c r="H1417" s="118" t="s">
        <v>2515</v>
      </c>
      <c r="J1417" s="119" t="s">
        <v>2515</v>
      </c>
    </row>
    <row r="1418" spans="2:10" x14ac:dyDescent="0.2">
      <c r="B1418" s="120" t="s">
        <v>2503</v>
      </c>
      <c r="C1418" s="120" t="s">
        <v>2514</v>
      </c>
      <c r="D1418" s="120" t="s">
        <v>2513</v>
      </c>
      <c r="E1418" s="120"/>
      <c r="F1418" s="120" t="s">
        <v>2512</v>
      </c>
      <c r="G1418" s="120" t="s">
        <v>2499</v>
      </c>
      <c r="H1418" s="120" t="s">
        <v>2511</v>
      </c>
      <c r="J1418" s="121" t="s">
        <v>2511</v>
      </c>
    </row>
    <row r="1419" spans="2:10" x14ac:dyDescent="0.2">
      <c r="B1419" s="122" t="s">
        <v>3141</v>
      </c>
      <c r="C1419" s="122" t="s">
        <v>3140</v>
      </c>
      <c r="D1419" s="123">
        <v>20.8</v>
      </c>
      <c r="E1419" s="123"/>
      <c r="F1419" s="124">
        <v>117.99</v>
      </c>
      <c r="G1419" s="125">
        <v>0.5</v>
      </c>
      <c r="H1419" s="123">
        <f>TRUNC((J1419*$J$7),2)</f>
        <v>8.11</v>
      </c>
      <c r="J1419" s="141">
        <v>10.4</v>
      </c>
    </row>
    <row r="1420" spans="2:10" x14ac:dyDescent="0.2">
      <c r="B1420" s="122" t="s">
        <v>2567</v>
      </c>
      <c r="C1420" s="122" t="s">
        <v>2566</v>
      </c>
      <c r="D1420" s="123">
        <v>14.54</v>
      </c>
      <c r="E1420" s="123"/>
      <c r="F1420" s="124">
        <v>117.99</v>
      </c>
      <c r="G1420" s="125">
        <v>0.5</v>
      </c>
      <c r="H1420" s="126">
        <f>TRUNC((J1420*$J$7),2)</f>
        <v>5.67</v>
      </c>
      <c r="J1420" s="127">
        <v>7.27</v>
      </c>
    </row>
    <row r="1421" spans="2:10" x14ac:dyDescent="0.2">
      <c r="B1421" s="128" t="s">
        <v>2504</v>
      </c>
      <c r="C1421" s="128"/>
      <c r="D1421" s="128"/>
      <c r="E1421" s="128"/>
      <c r="F1421" s="128"/>
      <c r="G1421" s="128"/>
      <c r="H1421" s="142">
        <f>TRUNC((J1421*$J$7),2)</f>
        <v>13.78</v>
      </c>
      <c r="J1421" s="143">
        <v>17.670000000000002</v>
      </c>
    </row>
    <row r="1422" spans="2:10" ht="21" x14ac:dyDescent="0.2">
      <c r="B1422" s="120" t="s">
        <v>2503</v>
      </c>
      <c r="C1422" s="120" t="s">
        <v>2502</v>
      </c>
      <c r="D1422" s="120"/>
      <c r="E1422" s="146" t="s">
        <v>2501</v>
      </c>
      <c r="F1422" s="120" t="s">
        <v>2500</v>
      </c>
      <c r="G1422" s="120" t="s">
        <v>2499</v>
      </c>
      <c r="H1422" s="120" t="s">
        <v>2498</v>
      </c>
      <c r="J1422" s="121" t="s">
        <v>2498</v>
      </c>
    </row>
    <row r="1423" spans="2:10" ht="33.75" x14ac:dyDescent="0.2">
      <c r="B1423" s="122" t="s">
        <v>3343</v>
      </c>
      <c r="C1423" s="122" t="s">
        <v>3342</v>
      </c>
      <c r="D1423" s="122"/>
      <c r="E1423" s="147" t="s">
        <v>2535</v>
      </c>
      <c r="F1423" s="126">
        <v>5.15</v>
      </c>
      <c r="G1423" s="125">
        <v>1</v>
      </c>
      <c r="H1423" s="126">
        <f>TRUNC((J1423*$J$7),2)</f>
        <v>4.01</v>
      </c>
      <c r="J1423" s="127">
        <v>5.15</v>
      </c>
    </row>
    <row r="1424" spans="2:10" x14ac:dyDescent="0.2">
      <c r="B1424" s="128" t="s">
        <v>2470</v>
      </c>
      <c r="C1424" s="128"/>
      <c r="D1424" s="128"/>
      <c r="E1424" s="128"/>
      <c r="F1424" s="128"/>
      <c r="G1424" s="128"/>
      <c r="H1424" s="129">
        <f>TRUNC((J1424*$J$7),2)</f>
        <v>4.01</v>
      </c>
      <c r="J1424" s="130">
        <v>5.15</v>
      </c>
    </row>
    <row r="1425" spans="2:10" x14ac:dyDescent="0.2">
      <c r="B1425" s="131" t="s">
        <v>2469</v>
      </c>
      <c r="C1425" s="131"/>
      <c r="D1425" s="131"/>
      <c r="E1425" s="131"/>
      <c r="F1425" s="131"/>
      <c r="G1425" s="131"/>
      <c r="H1425" s="144">
        <f>TRUNC((J1425*$J$7),2)</f>
        <v>17.79</v>
      </c>
      <c r="J1425" s="145">
        <v>22.82</v>
      </c>
    </row>
    <row r="1426" spans="2:10" x14ac:dyDescent="0.2">
      <c r="B1426" s="131" t="s">
        <v>2468</v>
      </c>
      <c r="C1426" s="131"/>
      <c r="D1426" s="131"/>
      <c r="E1426" s="131"/>
      <c r="F1426" s="131"/>
      <c r="G1426" s="131"/>
      <c r="H1426" s="132">
        <f>TRUNC((J1426*$J$7),2)</f>
        <v>0</v>
      </c>
      <c r="J1426" s="133">
        <v>0</v>
      </c>
    </row>
    <row r="1427" spans="2:10" x14ac:dyDescent="0.2">
      <c r="B1427" s="131" t="s">
        <v>2467</v>
      </c>
      <c r="C1427" s="131"/>
      <c r="D1427" s="131"/>
      <c r="E1427" s="131"/>
      <c r="F1427" s="131"/>
      <c r="G1427" s="131"/>
      <c r="H1427" s="144">
        <f>TRUNC((J1427*$J$7),2)</f>
        <v>17.79</v>
      </c>
      <c r="J1427" s="145">
        <v>22.82</v>
      </c>
    </row>
    <row r="1428" spans="2:10" s="134" customFormat="1" ht="24.75" customHeight="1" x14ac:dyDescent="0.2">
      <c r="B1428" s="118" t="s">
        <v>3341</v>
      </c>
      <c r="C1428" s="118"/>
      <c r="D1428" s="118"/>
      <c r="E1428" s="118"/>
      <c r="F1428" s="118"/>
      <c r="G1428" s="118"/>
      <c r="H1428" s="118" t="s">
        <v>2515</v>
      </c>
      <c r="J1428" s="119" t="s">
        <v>2515</v>
      </c>
    </row>
    <row r="1429" spans="2:10" x14ac:dyDescent="0.2">
      <c r="B1429" s="120" t="s">
        <v>2503</v>
      </c>
      <c r="C1429" s="120" t="s">
        <v>2514</v>
      </c>
      <c r="D1429" s="120" t="s">
        <v>2513</v>
      </c>
      <c r="E1429" s="120"/>
      <c r="F1429" s="120" t="s">
        <v>2512</v>
      </c>
      <c r="G1429" s="120" t="s">
        <v>2499</v>
      </c>
      <c r="H1429" s="120" t="s">
        <v>2511</v>
      </c>
      <c r="J1429" s="121" t="s">
        <v>2511</v>
      </c>
    </row>
    <row r="1430" spans="2:10" x14ac:dyDescent="0.2">
      <c r="B1430" s="122" t="s">
        <v>2567</v>
      </c>
      <c r="C1430" s="122" t="s">
        <v>2566</v>
      </c>
      <c r="D1430" s="123">
        <v>14.54</v>
      </c>
      <c r="E1430" s="123"/>
      <c r="F1430" s="124">
        <v>117.99</v>
      </c>
      <c r="G1430" s="125">
        <v>0.8</v>
      </c>
      <c r="H1430" s="123">
        <f>TRUNC((J1430*$J$7),2)</f>
        <v>9.07</v>
      </c>
      <c r="J1430" s="141">
        <v>11.63</v>
      </c>
    </row>
    <row r="1431" spans="2:10" x14ac:dyDescent="0.2">
      <c r="B1431" s="122" t="s">
        <v>3141</v>
      </c>
      <c r="C1431" s="122" t="s">
        <v>3140</v>
      </c>
      <c r="D1431" s="123">
        <v>20.8</v>
      </c>
      <c r="E1431" s="123"/>
      <c r="F1431" s="124">
        <v>117.99</v>
      </c>
      <c r="G1431" s="125">
        <v>0.8</v>
      </c>
      <c r="H1431" s="123">
        <f>TRUNC((J1431*$J$7),2)</f>
        <v>12.97</v>
      </c>
      <c r="J1431" s="141">
        <v>16.64</v>
      </c>
    </row>
    <row r="1432" spans="2:10" x14ac:dyDescent="0.2">
      <c r="B1432" s="128" t="s">
        <v>2504</v>
      </c>
      <c r="C1432" s="128"/>
      <c r="D1432" s="128"/>
      <c r="E1432" s="128"/>
      <c r="F1432" s="128"/>
      <c r="G1432" s="128"/>
      <c r="H1432" s="142">
        <f>TRUNC((J1432*$J$7),2)</f>
        <v>22.05</v>
      </c>
      <c r="J1432" s="143">
        <v>28.27</v>
      </c>
    </row>
    <row r="1433" spans="2:10" ht="21" x14ac:dyDescent="0.2">
      <c r="B1433" s="120" t="s">
        <v>2503</v>
      </c>
      <c r="C1433" s="120" t="s">
        <v>2502</v>
      </c>
      <c r="D1433" s="120"/>
      <c r="E1433" s="146" t="s">
        <v>2501</v>
      </c>
      <c r="F1433" s="120" t="s">
        <v>2500</v>
      </c>
      <c r="G1433" s="120" t="s">
        <v>2499</v>
      </c>
      <c r="H1433" s="120" t="s">
        <v>2498</v>
      </c>
      <c r="J1433" s="121" t="s">
        <v>2498</v>
      </c>
    </row>
    <row r="1434" spans="2:10" ht="33.75" x14ac:dyDescent="0.2">
      <c r="B1434" s="122" t="s">
        <v>3340</v>
      </c>
      <c r="C1434" s="122" t="s">
        <v>3339</v>
      </c>
      <c r="D1434" s="122"/>
      <c r="E1434" s="147" t="s">
        <v>2535</v>
      </c>
      <c r="F1434" s="126">
        <v>8.32</v>
      </c>
      <c r="G1434" s="125">
        <v>1</v>
      </c>
      <c r="H1434" s="126">
        <f>TRUNC((J1434*$J$7),2)</f>
        <v>6.48</v>
      </c>
      <c r="J1434" s="127">
        <v>8.32</v>
      </c>
    </row>
    <row r="1435" spans="2:10" x14ac:dyDescent="0.2">
      <c r="B1435" s="128" t="s">
        <v>2470</v>
      </c>
      <c r="C1435" s="128"/>
      <c r="D1435" s="128"/>
      <c r="E1435" s="128"/>
      <c r="F1435" s="128"/>
      <c r="G1435" s="128"/>
      <c r="H1435" s="129">
        <f>TRUNC((J1435*$J$7),2)</f>
        <v>6.48</v>
      </c>
      <c r="J1435" s="130">
        <v>8.32</v>
      </c>
    </row>
    <row r="1436" spans="2:10" x14ac:dyDescent="0.2">
      <c r="B1436" s="131" t="s">
        <v>2469</v>
      </c>
      <c r="C1436" s="131"/>
      <c r="D1436" s="131"/>
      <c r="E1436" s="131"/>
      <c r="F1436" s="131"/>
      <c r="G1436" s="131"/>
      <c r="H1436" s="144">
        <f>TRUNC((J1436*$J$7),2)</f>
        <v>28.54</v>
      </c>
      <c r="J1436" s="145">
        <v>36.590000000000003</v>
      </c>
    </row>
    <row r="1437" spans="2:10" x14ac:dyDescent="0.2">
      <c r="B1437" s="131" t="s">
        <v>2468</v>
      </c>
      <c r="C1437" s="131"/>
      <c r="D1437" s="131"/>
      <c r="E1437" s="131"/>
      <c r="F1437" s="131"/>
      <c r="G1437" s="131"/>
      <c r="H1437" s="132">
        <f>TRUNC((J1437*$J$7),2)</f>
        <v>0</v>
      </c>
      <c r="J1437" s="133">
        <v>0</v>
      </c>
    </row>
    <row r="1438" spans="2:10" x14ac:dyDescent="0.2">
      <c r="B1438" s="131" t="s">
        <v>2467</v>
      </c>
      <c r="C1438" s="131"/>
      <c r="D1438" s="131"/>
      <c r="E1438" s="131"/>
      <c r="F1438" s="131"/>
      <c r="G1438" s="131"/>
      <c r="H1438" s="144">
        <f>TRUNC((J1438*$J$7),2)</f>
        <v>28.54</v>
      </c>
      <c r="J1438" s="145">
        <v>36.590000000000003</v>
      </c>
    </row>
    <row r="1439" spans="2:10" s="134" customFormat="1" ht="24.75" customHeight="1" x14ac:dyDescent="0.2">
      <c r="B1439" s="118" t="s">
        <v>3338</v>
      </c>
      <c r="C1439" s="118"/>
      <c r="D1439" s="118"/>
      <c r="E1439" s="118"/>
      <c r="F1439" s="118"/>
      <c r="G1439" s="118"/>
      <c r="H1439" s="118" t="s">
        <v>2515</v>
      </c>
      <c r="J1439" s="119" t="s">
        <v>2515</v>
      </c>
    </row>
    <row r="1440" spans="2:10" x14ac:dyDescent="0.2">
      <c r="B1440" s="120" t="s">
        <v>2503</v>
      </c>
      <c r="C1440" s="120" t="s">
        <v>2514</v>
      </c>
      <c r="D1440" s="120" t="s">
        <v>2513</v>
      </c>
      <c r="E1440" s="120"/>
      <c r="F1440" s="120" t="s">
        <v>2512</v>
      </c>
      <c r="G1440" s="120" t="s">
        <v>2499</v>
      </c>
      <c r="H1440" s="120" t="s">
        <v>2511</v>
      </c>
      <c r="J1440" s="121" t="s">
        <v>2511</v>
      </c>
    </row>
    <row r="1441" spans="2:10" x14ac:dyDescent="0.2">
      <c r="B1441" s="122" t="s">
        <v>3141</v>
      </c>
      <c r="C1441" s="122" t="s">
        <v>3140</v>
      </c>
      <c r="D1441" s="123">
        <v>20.8</v>
      </c>
      <c r="E1441" s="123"/>
      <c r="F1441" s="124">
        <v>117.99</v>
      </c>
      <c r="G1441" s="125">
        <v>0.17</v>
      </c>
      <c r="H1441" s="126">
        <f>TRUNC((J1441*$J$7),2)</f>
        <v>2.76</v>
      </c>
      <c r="J1441" s="127">
        <v>3.54</v>
      </c>
    </row>
    <row r="1442" spans="2:10" x14ac:dyDescent="0.2">
      <c r="B1442" s="122" t="s">
        <v>2567</v>
      </c>
      <c r="C1442" s="122" t="s">
        <v>2566</v>
      </c>
      <c r="D1442" s="123">
        <v>14.54</v>
      </c>
      <c r="E1442" s="123"/>
      <c r="F1442" s="124">
        <v>117.99</v>
      </c>
      <c r="G1442" s="125">
        <v>0.17</v>
      </c>
      <c r="H1442" s="126">
        <f>TRUNC((J1442*$J$7),2)</f>
        <v>1.92</v>
      </c>
      <c r="J1442" s="127">
        <v>2.4700000000000002</v>
      </c>
    </row>
    <row r="1443" spans="2:10" x14ac:dyDescent="0.2">
      <c r="B1443" s="128" t="s">
        <v>2504</v>
      </c>
      <c r="C1443" s="128"/>
      <c r="D1443" s="128"/>
      <c r="E1443" s="128"/>
      <c r="F1443" s="128"/>
      <c r="G1443" s="128"/>
      <c r="H1443" s="129">
        <f>TRUNC((J1443*$J$7),2)</f>
        <v>4.68</v>
      </c>
      <c r="J1443" s="130">
        <v>6.01</v>
      </c>
    </row>
    <row r="1444" spans="2:10" ht="21" x14ac:dyDescent="0.2">
      <c r="B1444" s="120" t="s">
        <v>2503</v>
      </c>
      <c r="C1444" s="120" t="s">
        <v>2502</v>
      </c>
      <c r="D1444" s="120"/>
      <c r="E1444" s="146" t="s">
        <v>2501</v>
      </c>
      <c r="F1444" s="120" t="s">
        <v>2500</v>
      </c>
      <c r="G1444" s="120" t="s">
        <v>2499</v>
      </c>
      <c r="H1444" s="120" t="s">
        <v>2498</v>
      </c>
      <c r="J1444" s="121" t="s">
        <v>2498</v>
      </c>
    </row>
    <row r="1445" spans="2:10" ht="22.5" x14ac:dyDescent="0.2">
      <c r="B1445" s="122" t="s">
        <v>3337</v>
      </c>
      <c r="C1445" s="122" t="s">
        <v>1113</v>
      </c>
      <c r="D1445" s="122"/>
      <c r="E1445" s="147" t="s">
        <v>2535</v>
      </c>
      <c r="F1445" s="126">
        <v>4.76</v>
      </c>
      <c r="G1445" s="125">
        <v>1</v>
      </c>
      <c r="H1445" s="126">
        <f>TRUNC((J1445*$J$7),2)</f>
        <v>3.71</v>
      </c>
      <c r="J1445" s="127">
        <v>4.76</v>
      </c>
    </row>
    <row r="1446" spans="2:10" x14ac:dyDescent="0.2">
      <c r="B1446" s="128" t="s">
        <v>2470</v>
      </c>
      <c r="C1446" s="128"/>
      <c r="D1446" s="128"/>
      <c r="E1446" s="128"/>
      <c r="F1446" s="128"/>
      <c r="G1446" s="128"/>
      <c r="H1446" s="129">
        <f>TRUNC((J1446*$J$7),2)</f>
        <v>3.71</v>
      </c>
      <c r="J1446" s="130">
        <v>4.76</v>
      </c>
    </row>
    <row r="1447" spans="2:10" x14ac:dyDescent="0.2">
      <c r="B1447" s="131" t="s">
        <v>2469</v>
      </c>
      <c r="C1447" s="131"/>
      <c r="D1447" s="131"/>
      <c r="E1447" s="131"/>
      <c r="F1447" s="131"/>
      <c r="G1447" s="131"/>
      <c r="H1447" s="144">
        <f>TRUNC((J1447*$J$7),2)</f>
        <v>8.4</v>
      </c>
      <c r="J1447" s="145">
        <v>10.77</v>
      </c>
    </row>
    <row r="1448" spans="2:10" x14ac:dyDescent="0.2">
      <c r="B1448" s="131" t="s">
        <v>2468</v>
      </c>
      <c r="C1448" s="131"/>
      <c r="D1448" s="131"/>
      <c r="E1448" s="131"/>
      <c r="F1448" s="131"/>
      <c r="G1448" s="131"/>
      <c r="H1448" s="132">
        <f>TRUNC((J1448*$J$7),2)</f>
        <v>0</v>
      </c>
      <c r="J1448" s="133">
        <v>0</v>
      </c>
    </row>
    <row r="1449" spans="2:10" x14ac:dyDescent="0.2">
      <c r="B1449" s="131" t="s">
        <v>2467</v>
      </c>
      <c r="C1449" s="131"/>
      <c r="D1449" s="131"/>
      <c r="E1449" s="131"/>
      <c r="F1449" s="131"/>
      <c r="G1449" s="131"/>
      <c r="H1449" s="144">
        <f>TRUNC((J1449*$J$7),2)</f>
        <v>8.4</v>
      </c>
      <c r="J1449" s="145">
        <v>10.77</v>
      </c>
    </row>
    <row r="1450" spans="2:10" s="134" customFormat="1" ht="24.75" customHeight="1" x14ac:dyDescent="0.2">
      <c r="B1450" s="118" t="s">
        <v>3336</v>
      </c>
      <c r="C1450" s="118"/>
      <c r="D1450" s="118"/>
      <c r="E1450" s="118"/>
      <c r="F1450" s="118"/>
      <c r="G1450" s="118"/>
      <c r="H1450" s="118" t="s">
        <v>2515</v>
      </c>
      <c r="J1450" s="119" t="s">
        <v>2515</v>
      </c>
    </row>
    <row r="1451" spans="2:10" x14ac:dyDescent="0.2">
      <c r="B1451" s="120" t="s">
        <v>2503</v>
      </c>
      <c r="C1451" s="120" t="s">
        <v>2514</v>
      </c>
      <c r="D1451" s="120" t="s">
        <v>2513</v>
      </c>
      <c r="E1451" s="120"/>
      <c r="F1451" s="120" t="s">
        <v>2512</v>
      </c>
      <c r="G1451" s="120" t="s">
        <v>2499</v>
      </c>
      <c r="H1451" s="120" t="s">
        <v>2511</v>
      </c>
      <c r="J1451" s="121" t="s">
        <v>2511</v>
      </c>
    </row>
    <row r="1452" spans="2:10" x14ac:dyDescent="0.2">
      <c r="B1452" s="122" t="s">
        <v>2567</v>
      </c>
      <c r="C1452" s="122" t="s">
        <v>2566</v>
      </c>
      <c r="D1452" s="123">
        <v>14.54</v>
      </c>
      <c r="E1452" s="123"/>
      <c r="F1452" s="124">
        <v>117.99</v>
      </c>
      <c r="G1452" s="125">
        <v>0.2</v>
      </c>
      <c r="H1452" s="126">
        <f>TRUNC((J1452*$J$7),2)</f>
        <v>2.2599999999999998</v>
      </c>
      <c r="J1452" s="127">
        <v>2.91</v>
      </c>
    </row>
    <row r="1453" spans="2:10" x14ac:dyDescent="0.2">
      <c r="B1453" s="122" t="s">
        <v>3141</v>
      </c>
      <c r="C1453" s="122" t="s">
        <v>3140</v>
      </c>
      <c r="D1453" s="123">
        <v>20.8</v>
      </c>
      <c r="E1453" s="123"/>
      <c r="F1453" s="124">
        <v>117.99</v>
      </c>
      <c r="G1453" s="125">
        <v>0.2</v>
      </c>
      <c r="H1453" s="126">
        <f>TRUNC((J1453*$J$7),2)</f>
        <v>3.24</v>
      </c>
      <c r="J1453" s="127">
        <v>4.16</v>
      </c>
    </row>
    <row r="1454" spans="2:10" x14ac:dyDescent="0.2">
      <c r="B1454" s="128" t="s">
        <v>2504</v>
      </c>
      <c r="C1454" s="128"/>
      <c r="D1454" s="128"/>
      <c r="E1454" s="128"/>
      <c r="F1454" s="128"/>
      <c r="G1454" s="128"/>
      <c r="H1454" s="129">
        <f>TRUNC((J1454*$J$7),2)</f>
        <v>5.51</v>
      </c>
      <c r="J1454" s="130">
        <v>7.07</v>
      </c>
    </row>
    <row r="1455" spans="2:10" ht="21" x14ac:dyDescent="0.2">
      <c r="B1455" s="120" t="s">
        <v>2503</v>
      </c>
      <c r="C1455" s="120" t="s">
        <v>2502</v>
      </c>
      <c r="D1455" s="120"/>
      <c r="E1455" s="146" t="s">
        <v>2501</v>
      </c>
      <c r="F1455" s="120" t="s">
        <v>2500</v>
      </c>
      <c r="G1455" s="120" t="s">
        <v>2499</v>
      </c>
      <c r="H1455" s="120" t="s">
        <v>2498</v>
      </c>
      <c r="J1455" s="121" t="s">
        <v>2498</v>
      </c>
    </row>
    <row r="1456" spans="2:10" ht="22.5" x14ac:dyDescent="0.2">
      <c r="B1456" s="122" t="s">
        <v>3335</v>
      </c>
      <c r="C1456" s="122" t="s">
        <v>2040</v>
      </c>
      <c r="D1456" s="122"/>
      <c r="E1456" s="147" t="s">
        <v>2535</v>
      </c>
      <c r="F1456" s="126">
        <v>7.22</v>
      </c>
      <c r="G1456" s="125">
        <v>1</v>
      </c>
      <c r="H1456" s="126">
        <f>TRUNC((J1456*$J$7),2)</f>
        <v>5.63</v>
      </c>
      <c r="J1456" s="127">
        <v>7.22</v>
      </c>
    </row>
    <row r="1457" spans="2:10" x14ac:dyDescent="0.2">
      <c r="B1457" s="128" t="s">
        <v>2470</v>
      </c>
      <c r="C1457" s="128"/>
      <c r="D1457" s="128"/>
      <c r="E1457" s="128"/>
      <c r="F1457" s="128"/>
      <c r="G1457" s="128"/>
      <c r="H1457" s="129">
        <f>TRUNC((J1457*$J$7),2)</f>
        <v>5.63</v>
      </c>
      <c r="J1457" s="130">
        <v>7.22</v>
      </c>
    </row>
    <row r="1458" spans="2:10" x14ac:dyDescent="0.2">
      <c r="B1458" s="131" t="s">
        <v>2469</v>
      </c>
      <c r="C1458" s="131"/>
      <c r="D1458" s="131"/>
      <c r="E1458" s="131"/>
      <c r="F1458" s="131"/>
      <c r="G1458" s="131"/>
      <c r="H1458" s="144">
        <f>TRUNC((J1458*$J$7),2)</f>
        <v>11.14</v>
      </c>
      <c r="J1458" s="145">
        <v>14.29</v>
      </c>
    </row>
    <row r="1459" spans="2:10" x14ac:dyDescent="0.2">
      <c r="B1459" s="131" t="s">
        <v>2468</v>
      </c>
      <c r="C1459" s="131"/>
      <c r="D1459" s="131"/>
      <c r="E1459" s="131"/>
      <c r="F1459" s="131"/>
      <c r="G1459" s="131"/>
      <c r="H1459" s="132">
        <f>TRUNC((J1459*$J$7),2)</f>
        <v>0</v>
      </c>
      <c r="J1459" s="133">
        <v>0</v>
      </c>
    </row>
    <row r="1460" spans="2:10" x14ac:dyDescent="0.2">
      <c r="B1460" s="131" t="s">
        <v>2467</v>
      </c>
      <c r="C1460" s="131"/>
      <c r="D1460" s="131"/>
      <c r="E1460" s="131"/>
      <c r="F1460" s="131"/>
      <c r="G1460" s="131"/>
      <c r="H1460" s="144">
        <f>TRUNC((J1460*$J$7),2)</f>
        <v>11.14</v>
      </c>
      <c r="J1460" s="145">
        <v>14.29</v>
      </c>
    </row>
    <row r="1461" spans="2:10" s="134" customFormat="1" ht="24.75" customHeight="1" x14ac:dyDescent="0.2">
      <c r="B1461" s="118" t="s">
        <v>3334</v>
      </c>
      <c r="C1461" s="118"/>
      <c r="D1461" s="118"/>
      <c r="E1461" s="118"/>
      <c r="F1461" s="118"/>
      <c r="G1461" s="118"/>
      <c r="H1461" s="118" t="s">
        <v>2515</v>
      </c>
      <c r="J1461" s="119" t="s">
        <v>2515</v>
      </c>
    </row>
    <row r="1462" spans="2:10" x14ac:dyDescent="0.2">
      <c r="B1462" s="120" t="s">
        <v>2503</v>
      </c>
      <c r="C1462" s="120" t="s">
        <v>2514</v>
      </c>
      <c r="D1462" s="120" t="s">
        <v>2513</v>
      </c>
      <c r="E1462" s="120"/>
      <c r="F1462" s="120" t="s">
        <v>2512</v>
      </c>
      <c r="G1462" s="120" t="s">
        <v>2499</v>
      </c>
      <c r="H1462" s="120" t="s">
        <v>2511</v>
      </c>
      <c r="J1462" s="121" t="s">
        <v>2511</v>
      </c>
    </row>
    <row r="1463" spans="2:10" x14ac:dyDescent="0.2">
      <c r="B1463" s="122" t="s">
        <v>3141</v>
      </c>
      <c r="C1463" s="122" t="s">
        <v>3140</v>
      </c>
      <c r="D1463" s="123">
        <v>20.8</v>
      </c>
      <c r="E1463" s="123"/>
      <c r="F1463" s="124">
        <v>117.99</v>
      </c>
      <c r="G1463" s="125">
        <v>0.37</v>
      </c>
      <c r="H1463" s="126">
        <f>TRUNC((J1463*$J$7),2)</f>
        <v>6</v>
      </c>
      <c r="J1463" s="127">
        <v>7.7</v>
      </c>
    </row>
    <row r="1464" spans="2:10" x14ac:dyDescent="0.2">
      <c r="B1464" s="122" t="s">
        <v>2567</v>
      </c>
      <c r="C1464" s="122" t="s">
        <v>2566</v>
      </c>
      <c r="D1464" s="123">
        <v>14.54</v>
      </c>
      <c r="E1464" s="123"/>
      <c r="F1464" s="124">
        <v>117.99</v>
      </c>
      <c r="G1464" s="125">
        <v>0.37</v>
      </c>
      <c r="H1464" s="126">
        <f>TRUNC((J1464*$J$7),2)</f>
        <v>4.1900000000000004</v>
      </c>
      <c r="J1464" s="127">
        <v>5.38</v>
      </c>
    </row>
    <row r="1465" spans="2:10" x14ac:dyDescent="0.2">
      <c r="B1465" s="128" t="s">
        <v>2504</v>
      </c>
      <c r="C1465" s="128"/>
      <c r="D1465" s="128"/>
      <c r="E1465" s="128"/>
      <c r="F1465" s="128"/>
      <c r="G1465" s="128"/>
      <c r="H1465" s="142">
        <f>TRUNC((J1465*$J$7),2)</f>
        <v>10.199999999999999</v>
      </c>
      <c r="J1465" s="143">
        <v>13.08</v>
      </c>
    </row>
    <row r="1466" spans="2:10" ht="21" x14ac:dyDescent="0.2">
      <c r="B1466" s="120" t="s">
        <v>2503</v>
      </c>
      <c r="C1466" s="120" t="s">
        <v>2502</v>
      </c>
      <c r="D1466" s="120"/>
      <c r="E1466" s="146" t="s">
        <v>2501</v>
      </c>
      <c r="F1466" s="120" t="s">
        <v>2500</v>
      </c>
      <c r="G1466" s="120" t="s">
        <v>2499</v>
      </c>
      <c r="H1466" s="120" t="s">
        <v>2498</v>
      </c>
      <c r="J1466" s="121" t="s">
        <v>2498</v>
      </c>
    </row>
    <row r="1467" spans="2:10" ht="22.5" x14ac:dyDescent="0.2">
      <c r="B1467" s="122" t="s">
        <v>3333</v>
      </c>
      <c r="C1467" s="122" t="s">
        <v>2196</v>
      </c>
      <c r="D1467" s="122"/>
      <c r="E1467" s="147" t="s">
        <v>2535</v>
      </c>
      <c r="F1467" s="123">
        <v>12.26</v>
      </c>
      <c r="G1467" s="125">
        <v>1</v>
      </c>
      <c r="H1467" s="123">
        <f>TRUNC((J1467*$J$7),2)</f>
        <v>9.56</v>
      </c>
      <c r="J1467" s="141">
        <v>12.26</v>
      </c>
    </row>
    <row r="1468" spans="2:10" x14ac:dyDescent="0.2">
      <c r="B1468" s="128" t="s">
        <v>2470</v>
      </c>
      <c r="C1468" s="128"/>
      <c r="D1468" s="128"/>
      <c r="E1468" s="128"/>
      <c r="F1468" s="128"/>
      <c r="G1468" s="128"/>
      <c r="H1468" s="142">
        <f>TRUNC((J1468*$J$7),2)</f>
        <v>9.56</v>
      </c>
      <c r="J1468" s="143">
        <v>12.26</v>
      </c>
    </row>
    <row r="1469" spans="2:10" x14ac:dyDescent="0.2">
      <c r="B1469" s="131" t="s">
        <v>2469</v>
      </c>
      <c r="C1469" s="131"/>
      <c r="D1469" s="131"/>
      <c r="E1469" s="131"/>
      <c r="F1469" s="131"/>
      <c r="G1469" s="131"/>
      <c r="H1469" s="144">
        <f>TRUNC((J1469*$J$7),2)</f>
        <v>19.760000000000002</v>
      </c>
      <c r="J1469" s="145">
        <v>25.34</v>
      </c>
    </row>
    <row r="1470" spans="2:10" x14ac:dyDescent="0.2">
      <c r="B1470" s="131" t="s">
        <v>2468</v>
      </c>
      <c r="C1470" s="131"/>
      <c r="D1470" s="131"/>
      <c r="E1470" s="131"/>
      <c r="F1470" s="131"/>
      <c r="G1470" s="131"/>
      <c r="H1470" s="132">
        <f>TRUNC((J1470*$J$7),2)</f>
        <v>0</v>
      </c>
      <c r="J1470" s="133">
        <v>0</v>
      </c>
    </row>
    <row r="1471" spans="2:10" x14ac:dyDescent="0.2">
      <c r="B1471" s="131" t="s">
        <v>2467</v>
      </c>
      <c r="C1471" s="131"/>
      <c r="D1471" s="131"/>
      <c r="E1471" s="131"/>
      <c r="F1471" s="131"/>
      <c r="G1471" s="131"/>
      <c r="H1471" s="144">
        <f>TRUNC((J1471*$J$7),2)</f>
        <v>19.760000000000002</v>
      </c>
      <c r="J1471" s="145">
        <v>25.34</v>
      </c>
    </row>
    <row r="1472" spans="2:10" s="134" customFormat="1" ht="24.75" customHeight="1" x14ac:dyDescent="0.2">
      <c r="B1472" s="118" t="s">
        <v>3332</v>
      </c>
      <c r="C1472" s="118"/>
      <c r="D1472" s="118"/>
      <c r="E1472" s="118"/>
      <c r="F1472" s="118"/>
      <c r="G1472" s="118"/>
      <c r="H1472" s="118" t="s">
        <v>2515</v>
      </c>
      <c r="J1472" s="119" t="s">
        <v>2515</v>
      </c>
    </row>
    <row r="1473" spans="2:10" x14ac:dyDescent="0.2">
      <c r="B1473" s="120" t="s">
        <v>2503</v>
      </c>
      <c r="C1473" s="120" t="s">
        <v>2514</v>
      </c>
      <c r="D1473" s="120" t="s">
        <v>2513</v>
      </c>
      <c r="E1473" s="120"/>
      <c r="F1473" s="120" t="s">
        <v>2512</v>
      </c>
      <c r="G1473" s="120" t="s">
        <v>2499</v>
      </c>
      <c r="H1473" s="120" t="s">
        <v>2511</v>
      </c>
      <c r="J1473" s="121" t="s">
        <v>2511</v>
      </c>
    </row>
    <row r="1474" spans="2:10" x14ac:dyDescent="0.2">
      <c r="B1474" s="122" t="s">
        <v>2567</v>
      </c>
      <c r="C1474" s="122" t="s">
        <v>2566</v>
      </c>
      <c r="D1474" s="123">
        <v>14.54</v>
      </c>
      <c r="E1474" s="123"/>
      <c r="F1474" s="124">
        <v>117.99</v>
      </c>
      <c r="G1474" s="125">
        <v>0.3</v>
      </c>
      <c r="H1474" s="126">
        <f>TRUNC((J1474*$J$7),2)</f>
        <v>3.4</v>
      </c>
      <c r="J1474" s="127">
        <v>4.3600000000000003</v>
      </c>
    </row>
    <row r="1475" spans="2:10" x14ac:dyDescent="0.2">
      <c r="B1475" s="122" t="s">
        <v>3141</v>
      </c>
      <c r="C1475" s="122" t="s">
        <v>3140</v>
      </c>
      <c r="D1475" s="123">
        <v>20.8</v>
      </c>
      <c r="E1475" s="123"/>
      <c r="F1475" s="124">
        <v>117.99</v>
      </c>
      <c r="G1475" s="125">
        <v>0.3</v>
      </c>
      <c r="H1475" s="126">
        <f>TRUNC((J1475*$J$7),2)</f>
        <v>4.8600000000000003</v>
      </c>
      <c r="J1475" s="127">
        <v>6.24</v>
      </c>
    </row>
    <row r="1476" spans="2:10" x14ac:dyDescent="0.2">
      <c r="B1476" s="128" t="s">
        <v>2504</v>
      </c>
      <c r="C1476" s="128"/>
      <c r="D1476" s="128"/>
      <c r="E1476" s="128"/>
      <c r="F1476" s="128"/>
      <c r="G1476" s="128"/>
      <c r="H1476" s="142">
        <f>TRUNC((J1476*$J$7),2)</f>
        <v>8.26</v>
      </c>
      <c r="J1476" s="143">
        <v>10.6</v>
      </c>
    </row>
    <row r="1477" spans="2:10" ht="21" x14ac:dyDescent="0.2">
      <c r="B1477" s="120" t="s">
        <v>2503</v>
      </c>
      <c r="C1477" s="120" t="s">
        <v>2502</v>
      </c>
      <c r="D1477" s="120"/>
      <c r="E1477" s="146" t="s">
        <v>2501</v>
      </c>
      <c r="F1477" s="120" t="s">
        <v>2500</v>
      </c>
      <c r="G1477" s="120" t="s">
        <v>2499</v>
      </c>
      <c r="H1477" s="120" t="s">
        <v>2498</v>
      </c>
      <c r="J1477" s="121" t="s">
        <v>2498</v>
      </c>
    </row>
    <row r="1478" spans="2:10" ht="22.5" x14ac:dyDescent="0.2">
      <c r="B1478" s="122" t="s">
        <v>3331</v>
      </c>
      <c r="C1478" s="122" t="s">
        <v>3330</v>
      </c>
      <c r="D1478" s="122"/>
      <c r="E1478" s="147" t="s">
        <v>2535</v>
      </c>
      <c r="F1478" s="123">
        <v>32.729999999999997</v>
      </c>
      <c r="G1478" s="125">
        <v>1</v>
      </c>
      <c r="H1478" s="123">
        <f>TRUNC((J1478*$J$7),2)</f>
        <v>25.52</v>
      </c>
      <c r="J1478" s="141">
        <v>32.729999999999997</v>
      </c>
    </row>
    <row r="1479" spans="2:10" x14ac:dyDescent="0.2">
      <c r="B1479" s="128" t="s">
        <v>2470</v>
      </c>
      <c r="C1479" s="128"/>
      <c r="D1479" s="128"/>
      <c r="E1479" s="128"/>
      <c r="F1479" s="128"/>
      <c r="G1479" s="128"/>
      <c r="H1479" s="142">
        <f>TRUNC((J1479*$J$7),2)</f>
        <v>25.52</v>
      </c>
      <c r="J1479" s="143">
        <v>32.729999999999997</v>
      </c>
    </row>
    <row r="1480" spans="2:10" x14ac:dyDescent="0.2">
      <c r="B1480" s="131" t="s">
        <v>2469</v>
      </c>
      <c r="C1480" s="131"/>
      <c r="D1480" s="131"/>
      <c r="E1480" s="131"/>
      <c r="F1480" s="131"/>
      <c r="G1480" s="131"/>
      <c r="H1480" s="144">
        <f>TRUNC((J1480*$J$7),2)</f>
        <v>33.79</v>
      </c>
      <c r="J1480" s="145">
        <v>43.33</v>
      </c>
    </row>
    <row r="1481" spans="2:10" x14ac:dyDescent="0.2">
      <c r="B1481" s="131" t="s">
        <v>2468</v>
      </c>
      <c r="C1481" s="131"/>
      <c r="D1481" s="131"/>
      <c r="E1481" s="131"/>
      <c r="F1481" s="131"/>
      <c r="G1481" s="131"/>
      <c r="H1481" s="132">
        <f>TRUNC((J1481*$J$7),2)</f>
        <v>0</v>
      </c>
      <c r="J1481" s="133">
        <v>0</v>
      </c>
    </row>
    <row r="1482" spans="2:10" x14ac:dyDescent="0.2">
      <c r="B1482" s="131" t="s">
        <v>2467</v>
      </c>
      <c r="C1482" s="131"/>
      <c r="D1482" s="131"/>
      <c r="E1482" s="131"/>
      <c r="F1482" s="131"/>
      <c r="G1482" s="131"/>
      <c r="H1482" s="144">
        <f>TRUNC((J1482*$J$7),2)</f>
        <v>33.79</v>
      </c>
      <c r="J1482" s="145">
        <v>43.33</v>
      </c>
    </row>
    <row r="1483" spans="2:10" s="134" customFormat="1" ht="24.75" customHeight="1" x14ac:dyDescent="0.2">
      <c r="B1483" s="118" t="s">
        <v>3329</v>
      </c>
      <c r="C1483" s="118"/>
      <c r="D1483" s="118"/>
      <c r="E1483" s="118"/>
      <c r="F1483" s="118"/>
      <c r="G1483" s="118"/>
      <c r="H1483" s="118" t="s">
        <v>2515</v>
      </c>
      <c r="J1483" s="119" t="s">
        <v>2515</v>
      </c>
    </row>
    <row r="1484" spans="2:10" x14ac:dyDescent="0.2">
      <c r="B1484" s="120" t="s">
        <v>2503</v>
      </c>
      <c r="C1484" s="120" t="s">
        <v>2514</v>
      </c>
      <c r="D1484" s="120" t="s">
        <v>2513</v>
      </c>
      <c r="E1484" s="120"/>
      <c r="F1484" s="120" t="s">
        <v>2512</v>
      </c>
      <c r="G1484" s="120" t="s">
        <v>2499</v>
      </c>
      <c r="H1484" s="120" t="s">
        <v>2511</v>
      </c>
      <c r="J1484" s="121" t="s">
        <v>2511</v>
      </c>
    </row>
    <row r="1485" spans="2:10" x14ac:dyDescent="0.2">
      <c r="B1485" s="122" t="s">
        <v>2567</v>
      </c>
      <c r="C1485" s="122" t="s">
        <v>2566</v>
      </c>
      <c r="D1485" s="123">
        <v>14.54</v>
      </c>
      <c r="E1485" s="123"/>
      <c r="F1485" s="124">
        <v>117.99</v>
      </c>
      <c r="G1485" s="125">
        <v>0.8</v>
      </c>
      <c r="H1485" s="123">
        <f>TRUNC((J1485*$J$7),2)</f>
        <v>9.07</v>
      </c>
      <c r="J1485" s="141">
        <v>11.63</v>
      </c>
    </row>
    <row r="1486" spans="2:10" x14ac:dyDescent="0.2">
      <c r="B1486" s="122" t="s">
        <v>3141</v>
      </c>
      <c r="C1486" s="122" t="s">
        <v>3140</v>
      </c>
      <c r="D1486" s="123">
        <v>20.8</v>
      </c>
      <c r="E1486" s="123"/>
      <c r="F1486" s="124">
        <v>117.99</v>
      </c>
      <c r="G1486" s="125">
        <v>0.8</v>
      </c>
      <c r="H1486" s="123">
        <f>TRUNC((J1486*$J$7),2)</f>
        <v>12.97</v>
      </c>
      <c r="J1486" s="141">
        <v>16.64</v>
      </c>
    </row>
    <row r="1487" spans="2:10" x14ac:dyDescent="0.2">
      <c r="B1487" s="128" t="s">
        <v>2504</v>
      </c>
      <c r="C1487" s="128"/>
      <c r="D1487" s="128"/>
      <c r="E1487" s="128"/>
      <c r="F1487" s="128"/>
      <c r="G1487" s="128"/>
      <c r="H1487" s="142">
        <f>TRUNC((J1487*$J$7),2)</f>
        <v>22.05</v>
      </c>
      <c r="J1487" s="143">
        <v>28.27</v>
      </c>
    </row>
    <row r="1488" spans="2:10" ht="21" x14ac:dyDescent="0.2">
      <c r="B1488" s="120" t="s">
        <v>2503</v>
      </c>
      <c r="C1488" s="120" t="s">
        <v>2502</v>
      </c>
      <c r="D1488" s="120"/>
      <c r="E1488" s="146" t="s">
        <v>2501</v>
      </c>
      <c r="F1488" s="120" t="s">
        <v>2500</v>
      </c>
      <c r="G1488" s="120" t="s">
        <v>2499</v>
      </c>
      <c r="H1488" s="120" t="s">
        <v>2498</v>
      </c>
      <c r="J1488" s="121" t="s">
        <v>2498</v>
      </c>
    </row>
    <row r="1489" spans="2:10" ht="22.5" x14ac:dyDescent="0.2">
      <c r="B1489" s="122" t="s">
        <v>3328</v>
      </c>
      <c r="C1489" s="122" t="s">
        <v>3327</v>
      </c>
      <c r="D1489" s="122"/>
      <c r="E1489" s="147" t="s">
        <v>2535</v>
      </c>
      <c r="F1489" s="123">
        <v>78</v>
      </c>
      <c r="G1489" s="125">
        <v>1</v>
      </c>
      <c r="H1489" s="123">
        <f>TRUNC((J1489*$J$7),2)</f>
        <v>60.84</v>
      </c>
      <c r="J1489" s="141">
        <v>78</v>
      </c>
    </row>
    <row r="1490" spans="2:10" x14ac:dyDescent="0.2">
      <c r="B1490" s="128" t="s">
        <v>2470</v>
      </c>
      <c r="C1490" s="128"/>
      <c r="D1490" s="128"/>
      <c r="E1490" s="128"/>
      <c r="F1490" s="128"/>
      <c r="G1490" s="128"/>
      <c r="H1490" s="142">
        <f>TRUNC((J1490*$J$7),2)</f>
        <v>60.84</v>
      </c>
      <c r="J1490" s="143">
        <v>78</v>
      </c>
    </row>
    <row r="1491" spans="2:10" x14ac:dyDescent="0.2">
      <c r="B1491" s="131" t="s">
        <v>2469</v>
      </c>
      <c r="C1491" s="131"/>
      <c r="D1491" s="131"/>
      <c r="E1491" s="131"/>
      <c r="F1491" s="131"/>
      <c r="G1491" s="131"/>
      <c r="H1491" s="139">
        <f>TRUNC((J1491*$J$7),2)</f>
        <v>82.89</v>
      </c>
      <c r="J1491" s="140">
        <v>106.27</v>
      </c>
    </row>
    <row r="1492" spans="2:10" x14ac:dyDescent="0.2">
      <c r="B1492" s="131" t="s">
        <v>2468</v>
      </c>
      <c r="C1492" s="131"/>
      <c r="D1492" s="131"/>
      <c r="E1492" s="131"/>
      <c r="F1492" s="131"/>
      <c r="G1492" s="131"/>
      <c r="H1492" s="132">
        <f>TRUNC((J1492*$J$7),2)</f>
        <v>0</v>
      </c>
      <c r="J1492" s="133">
        <v>0</v>
      </c>
    </row>
    <row r="1493" spans="2:10" x14ac:dyDescent="0.2">
      <c r="B1493" s="131" t="s">
        <v>2467</v>
      </c>
      <c r="C1493" s="131"/>
      <c r="D1493" s="131"/>
      <c r="E1493" s="131"/>
      <c r="F1493" s="131"/>
      <c r="G1493" s="131"/>
      <c r="H1493" s="139">
        <f>TRUNC((J1493*$J$7),2)</f>
        <v>82.89</v>
      </c>
      <c r="J1493" s="140">
        <v>106.27</v>
      </c>
    </row>
    <row r="1494" spans="2:10" s="134" customFormat="1" ht="24.75" customHeight="1" x14ac:dyDescent="0.2">
      <c r="B1494" s="118" t="s">
        <v>3326</v>
      </c>
      <c r="C1494" s="118"/>
      <c r="D1494" s="118"/>
      <c r="E1494" s="118"/>
      <c r="F1494" s="118"/>
      <c r="G1494" s="118"/>
      <c r="H1494" s="118" t="s">
        <v>2515</v>
      </c>
      <c r="J1494" s="119" t="s">
        <v>2515</v>
      </c>
    </row>
    <row r="1495" spans="2:10" x14ac:dyDescent="0.2">
      <c r="B1495" s="120" t="s">
        <v>2503</v>
      </c>
      <c r="C1495" s="120" t="s">
        <v>2514</v>
      </c>
      <c r="D1495" s="120" t="s">
        <v>2513</v>
      </c>
      <c r="E1495" s="120"/>
      <c r="F1495" s="120" t="s">
        <v>2512</v>
      </c>
      <c r="G1495" s="120" t="s">
        <v>2499</v>
      </c>
      <c r="H1495" s="120" t="s">
        <v>2511</v>
      </c>
      <c r="J1495" s="121" t="s">
        <v>2511</v>
      </c>
    </row>
    <row r="1496" spans="2:10" x14ac:dyDescent="0.2">
      <c r="B1496" s="122" t="s">
        <v>3141</v>
      </c>
      <c r="C1496" s="122" t="s">
        <v>3140</v>
      </c>
      <c r="D1496" s="123">
        <v>20.8</v>
      </c>
      <c r="E1496" s="123"/>
      <c r="F1496" s="124">
        <v>117.99</v>
      </c>
      <c r="G1496" s="125">
        <v>1.4</v>
      </c>
      <c r="H1496" s="123">
        <f>TRUNC((J1496*$J$7),2)</f>
        <v>22.71</v>
      </c>
      <c r="J1496" s="141">
        <v>29.12</v>
      </c>
    </row>
    <row r="1497" spans="2:10" x14ac:dyDescent="0.2">
      <c r="B1497" s="122" t="s">
        <v>2567</v>
      </c>
      <c r="C1497" s="122" t="s">
        <v>2566</v>
      </c>
      <c r="D1497" s="123">
        <v>14.54</v>
      </c>
      <c r="E1497" s="123"/>
      <c r="F1497" s="124">
        <v>117.99</v>
      </c>
      <c r="G1497" s="125">
        <v>1.4</v>
      </c>
      <c r="H1497" s="123">
        <f>TRUNC((J1497*$J$7),2)</f>
        <v>15.88</v>
      </c>
      <c r="J1497" s="141">
        <v>20.36</v>
      </c>
    </row>
    <row r="1498" spans="2:10" x14ac:dyDescent="0.2">
      <c r="B1498" s="128" t="s">
        <v>2504</v>
      </c>
      <c r="C1498" s="128"/>
      <c r="D1498" s="128"/>
      <c r="E1498" s="128"/>
      <c r="F1498" s="128"/>
      <c r="G1498" s="128"/>
      <c r="H1498" s="142">
        <f>TRUNC((J1498*$J$7),2)</f>
        <v>38.590000000000003</v>
      </c>
      <c r="J1498" s="143">
        <v>49.48</v>
      </c>
    </row>
    <row r="1499" spans="2:10" ht="21" x14ac:dyDescent="0.2">
      <c r="B1499" s="120" t="s">
        <v>2503</v>
      </c>
      <c r="C1499" s="120" t="s">
        <v>2502</v>
      </c>
      <c r="D1499" s="120"/>
      <c r="E1499" s="146" t="s">
        <v>2501</v>
      </c>
      <c r="F1499" s="120" t="s">
        <v>2500</v>
      </c>
      <c r="G1499" s="120" t="s">
        <v>2499</v>
      </c>
      <c r="H1499" s="120" t="s">
        <v>2498</v>
      </c>
      <c r="J1499" s="121" t="s">
        <v>2498</v>
      </c>
    </row>
    <row r="1500" spans="2:10" ht="22.5" x14ac:dyDescent="0.2">
      <c r="B1500" s="122" t="s">
        <v>3325</v>
      </c>
      <c r="C1500" s="122" t="s">
        <v>3324</v>
      </c>
      <c r="D1500" s="122"/>
      <c r="E1500" s="147" t="s">
        <v>2535</v>
      </c>
      <c r="F1500" s="123">
        <v>80.209999999999994</v>
      </c>
      <c r="G1500" s="125">
        <v>1</v>
      </c>
      <c r="H1500" s="123">
        <f>TRUNC((J1500*$J$7),2)</f>
        <v>62.56</v>
      </c>
      <c r="J1500" s="141">
        <v>80.209999999999994</v>
      </c>
    </row>
    <row r="1501" spans="2:10" x14ac:dyDescent="0.2">
      <c r="B1501" s="128" t="s">
        <v>2470</v>
      </c>
      <c r="C1501" s="128"/>
      <c r="D1501" s="128"/>
      <c r="E1501" s="128"/>
      <c r="F1501" s="128"/>
      <c r="G1501" s="128"/>
      <c r="H1501" s="142">
        <f>TRUNC((J1501*$J$7),2)</f>
        <v>62.56</v>
      </c>
      <c r="J1501" s="143">
        <v>80.209999999999994</v>
      </c>
    </row>
    <row r="1502" spans="2:10" x14ac:dyDescent="0.2">
      <c r="B1502" s="131" t="s">
        <v>2469</v>
      </c>
      <c r="C1502" s="131"/>
      <c r="D1502" s="131"/>
      <c r="E1502" s="131"/>
      <c r="F1502" s="131"/>
      <c r="G1502" s="131"/>
      <c r="H1502" s="139">
        <f>TRUNC((J1502*$J$7),2)</f>
        <v>101.15</v>
      </c>
      <c r="J1502" s="140">
        <v>129.69</v>
      </c>
    </row>
    <row r="1503" spans="2:10" x14ac:dyDescent="0.2">
      <c r="B1503" s="131" t="s">
        <v>2468</v>
      </c>
      <c r="C1503" s="131"/>
      <c r="D1503" s="131"/>
      <c r="E1503" s="131"/>
      <c r="F1503" s="131"/>
      <c r="G1503" s="131"/>
      <c r="H1503" s="132">
        <f>TRUNC((J1503*$J$7),2)</f>
        <v>0</v>
      </c>
      <c r="J1503" s="133">
        <v>0</v>
      </c>
    </row>
    <row r="1504" spans="2:10" x14ac:dyDescent="0.2">
      <c r="B1504" s="131" t="s">
        <v>2467</v>
      </c>
      <c r="C1504" s="131"/>
      <c r="D1504" s="131"/>
      <c r="E1504" s="131"/>
      <c r="F1504" s="131"/>
      <c r="G1504" s="131"/>
      <c r="H1504" s="139">
        <f>TRUNC((J1504*$J$7),2)</f>
        <v>101.15</v>
      </c>
      <c r="J1504" s="140">
        <v>129.69</v>
      </c>
    </row>
    <row r="1505" spans="2:10" s="134" customFormat="1" ht="24.75" customHeight="1" x14ac:dyDescent="0.2">
      <c r="B1505" s="118" t="s">
        <v>3323</v>
      </c>
      <c r="C1505" s="118"/>
      <c r="D1505" s="118"/>
      <c r="E1505" s="118"/>
      <c r="F1505" s="118"/>
      <c r="G1505" s="118"/>
      <c r="H1505" s="118" t="s">
        <v>2515</v>
      </c>
      <c r="J1505" s="119" t="s">
        <v>2515</v>
      </c>
    </row>
    <row r="1506" spans="2:10" x14ac:dyDescent="0.2">
      <c r="B1506" s="120" t="s">
        <v>2503</v>
      </c>
      <c r="C1506" s="120" t="s">
        <v>2514</v>
      </c>
      <c r="D1506" s="120" t="s">
        <v>2513</v>
      </c>
      <c r="E1506" s="120"/>
      <c r="F1506" s="120" t="s">
        <v>2512</v>
      </c>
      <c r="G1506" s="120" t="s">
        <v>2499</v>
      </c>
      <c r="H1506" s="120" t="s">
        <v>2511</v>
      </c>
      <c r="J1506" s="121" t="s">
        <v>2511</v>
      </c>
    </row>
    <row r="1507" spans="2:10" x14ac:dyDescent="0.2">
      <c r="B1507" s="122" t="s">
        <v>2567</v>
      </c>
      <c r="C1507" s="122" t="s">
        <v>2566</v>
      </c>
      <c r="D1507" s="123">
        <v>14.54</v>
      </c>
      <c r="E1507" s="123"/>
      <c r="F1507" s="124">
        <v>117.99</v>
      </c>
      <c r="G1507" s="125">
        <v>1.6</v>
      </c>
      <c r="H1507" s="123">
        <f>TRUNC((J1507*$J$7),2)</f>
        <v>18.14</v>
      </c>
      <c r="J1507" s="141">
        <v>23.26</v>
      </c>
    </row>
    <row r="1508" spans="2:10" x14ac:dyDescent="0.2">
      <c r="B1508" s="122" t="s">
        <v>3141</v>
      </c>
      <c r="C1508" s="122" t="s">
        <v>3140</v>
      </c>
      <c r="D1508" s="123">
        <v>20.8</v>
      </c>
      <c r="E1508" s="123"/>
      <c r="F1508" s="124">
        <v>117.99</v>
      </c>
      <c r="G1508" s="125">
        <v>1.6</v>
      </c>
      <c r="H1508" s="123">
        <f>TRUNC((J1508*$J$7),2)</f>
        <v>25.95</v>
      </c>
      <c r="J1508" s="141">
        <v>33.28</v>
      </c>
    </row>
    <row r="1509" spans="2:10" x14ac:dyDescent="0.2">
      <c r="B1509" s="128" t="s">
        <v>2504</v>
      </c>
      <c r="C1509" s="128"/>
      <c r="D1509" s="128"/>
      <c r="E1509" s="128"/>
      <c r="F1509" s="128"/>
      <c r="G1509" s="128"/>
      <c r="H1509" s="142">
        <f>TRUNC((J1509*$J$7),2)</f>
        <v>44.1</v>
      </c>
      <c r="J1509" s="143">
        <v>56.54</v>
      </c>
    </row>
    <row r="1510" spans="2:10" ht="21" x14ac:dyDescent="0.2">
      <c r="B1510" s="120" t="s">
        <v>2503</v>
      </c>
      <c r="C1510" s="120" t="s">
        <v>2502</v>
      </c>
      <c r="D1510" s="120"/>
      <c r="E1510" s="146" t="s">
        <v>2501</v>
      </c>
      <c r="F1510" s="120" t="s">
        <v>2500</v>
      </c>
      <c r="G1510" s="120" t="s">
        <v>2499</v>
      </c>
      <c r="H1510" s="120" t="s">
        <v>2498</v>
      </c>
      <c r="J1510" s="121" t="s">
        <v>2498</v>
      </c>
    </row>
    <row r="1511" spans="2:10" ht="22.5" x14ac:dyDescent="0.2">
      <c r="B1511" s="122" t="s">
        <v>3322</v>
      </c>
      <c r="C1511" s="122" t="s">
        <v>3321</v>
      </c>
      <c r="D1511" s="122"/>
      <c r="E1511" s="147" t="s">
        <v>2535</v>
      </c>
      <c r="F1511" s="124">
        <v>140.52000000000001</v>
      </c>
      <c r="G1511" s="125">
        <v>1</v>
      </c>
      <c r="H1511" s="124">
        <f>TRUNC((J1511*$J$7),2)</f>
        <v>109.6</v>
      </c>
      <c r="J1511" s="136">
        <v>140.52000000000001</v>
      </c>
    </row>
    <row r="1512" spans="2:10" x14ac:dyDescent="0.2">
      <c r="B1512" s="128" t="s">
        <v>2470</v>
      </c>
      <c r="C1512" s="128"/>
      <c r="D1512" s="128"/>
      <c r="E1512" s="128"/>
      <c r="F1512" s="128"/>
      <c r="G1512" s="128"/>
      <c r="H1512" s="137">
        <f>TRUNC((J1512*$J$7),2)</f>
        <v>109.6</v>
      </c>
      <c r="J1512" s="138">
        <v>140.52000000000001</v>
      </c>
    </row>
    <row r="1513" spans="2:10" x14ac:dyDescent="0.2">
      <c r="B1513" s="131" t="s">
        <v>2469</v>
      </c>
      <c r="C1513" s="131"/>
      <c r="D1513" s="131"/>
      <c r="E1513" s="131"/>
      <c r="F1513" s="131"/>
      <c r="G1513" s="131"/>
      <c r="H1513" s="139">
        <f>TRUNC((J1513*$J$7),2)</f>
        <v>153.69999999999999</v>
      </c>
      <c r="J1513" s="140">
        <v>197.06</v>
      </c>
    </row>
    <row r="1514" spans="2:10" x14ac:dyDescent="0.2">
      <c r="B1514" s="131" t="s">
        <v>2468</v>
      </c>
      <c r="C1514" s="131"/>
      <c r="D1514" s="131"/>
      <c r="E1514" s="131"/>
      <c r="F1514" s="131"/>
      <c r="G1514" s="131"/>
      <c r="H1514" s="132">
        <f>TRUNC((J1514*$J$7),2)</f>
        <v>0</v>
      </c>
      <c r="J1514" s="133">
        <v>0</v>
      </c>
    </row>
    <row r="1515" spans="2:10" x14ac:dyDescent="0.2">
      <c r="B1515" s="131" t="s">
        <v>2467</v>
      </c>
      <c r="C1515" s="131"/>
      <c r="D1515" s="131"/>
      <c r="E1515" s="131"/>
      <c r="F1515" s="131"/>
      <c r="G1515" s="131"/>
      <c r="H1515" s="139">
        <f>TRUNC((J1515*$J$7),2)</f>
        <v>153.69999999999999</v>
      </c>
      <c r="J1515" s="140">
        <v>197.06</v>
      </c>
    </row>
    <row r="1516" spans="2:10" s="134" customFormat="1" ht="24.75" customHeight="1" x14ac:dyDescent="0.2">
      <c r="B1516" s="118" t="s">
        <v>3320</v>
      </c>
      <c r="C1516" s="118"/>
      <c r="D1516" s="118"/>
      <c r="E1516" s="118"/>
      <c r="F1516" s="118"/>
      <c r="G1516" s="118"/>
      <c r="H1516" s="118" t="s">
        <v>2515</v>
      </c>
      <c r="J1516" s="119" t="s">
        <v>2515</v>
      </c>
    </row>
    <row r="1517" spans="2:10" x14ac:dyDescent="0.2">
      <c r="B1517" s="120" t="s">
        <v>2503</v>
      </c>
      <c r="C1517" s="120" t="s">
        <v>2514</v>
      </c>
      <c r="D1517" s="120" t="s">
        <v>2513</v>
      </c>
      <c r="E1517" s="120"/>
      <c r="F1517" s="120" t="s">
        <v>2512</v>
      </c>
      <c r="G1517" s="120" t="s">
        <v>2499</v>
      </c>
      <c r="H1517" s="120" t="s">
        <v>2511</v>
      </c>
      <c r="J1517" s="121" t="s">
        <v>2511</v>
      </c>
    </row>
    <row r="1518" spans="2:10" x14ac:dyDescent="0.2">
      <c r="B1518" s="122" t="s">
        <v>2567</v>
      </c>
      <c r="C1518" s="122" t="s">
        <v>2566</v>
      </c>
      <c r="D1518" s="123">
        <v>14.54</v>
      </c>
      <c r="E1518" s="123"/>
      <c r="F1518" s="124">
        <v>117.99</v>
      </c>
      <c r="G1518" s="125">
        <v>0.65</v>
      </c>
      <c r="H1518" s="126">
        <f>TRUNC((J1518*$J$7),2)</f>
        <v>7.37</v>
      </c>
      <c r="J1518" s="127">
        <v>9.4499999999999993</v>
      </c>
    </row>
    <row r="1519" spans="2:10" x14ac:dyDescent="0.2">
      <c r="B1519" s="122" t="s">
        <v>3141</v>
      </c>
      <c r="C1519" s="122" t="s">
        <v>3140</v>
      </c>
      <c r="D1519" s="123">
        <v>20.8</v>
      </c>
      <c r="E1519" s="123"/>
      <c r="F1519" s="124">
        <v>117.99</v>
      </c>
      <c r="G1519" s="125">
        <v>0.65</v>
      </c>
      <c r="H1519" s="123">
        <f>TRUNC((J1519*$J$7),2)</f>
        <v>10.54</v>
      </c>
      <c r="J1519" s="141">
        <v>13.52</v>
      </c>
    </row>
    <row r="1520" spans="2:10" x14ac:dyDescent="0.2">
      <c r="B1520" s="128" t="s">
        <v>2504</v>
      </c>
      <c r="C1520" s="128"/>
      <c r="D1520" s="128"/>
      <c r="E1520" s="128"/>
      <c r="F1520" s="128"/>
      <c r="G1520" s="128"/>
      <c r="H1520" s="142">
        <f>TRUNC((J1520*$J$7),2)</f>
        <v>17.91</v>
      </c>
      <c r="J1520" s="143">
        <v>22.97</v>
      </c>
    </row>
    <row r="1521" spans="2:10" ht="21" x14ac:dyDescent="0.2">
      <c r="B1521" s="120" t="s">
        <v>2503</v>
      </c>
      <c r="C1521" s="120" t="s">
        <v>2502</v>
      </c>
      <c r="D1521" s="120"/>
      <c r="E1521" s="146" t="s">
        <v>2501</v>
      </c>
      <c r="F1521" s="120" t="s">
        <v>2500</v>
      </c>
      <c r="G1521" s="120" t="s">
        <v>2499</v>
      </c>
      <c r="H1521" s="120" t="s">
        <v>2498</v>
      </c>
      <c r="J1521" s="121" t="s">
        <v>2498</v>
      </c>
    </row>
    <row r="1522" spans="2:10" ht="22.5" x14ac:dyDescent="0.2">
      <c r="B1522" s="122" t="s">
        <v>3319</v>
      </c>
      <c r="C1522" s="122" t="s">
        <v>3318</v>
      </c>
      <c r="D1522" s="122"/>
      <c r="E1522" s="147" t="s">
        <v>2535</v>
      </c>
      <c r="F1522" s="123">
        <v>22.2</v>
      </c>
      <c r="G1522" s="125">
        <v>1</v>
      </c>
      <c r="H1522" s="123">
        <f>TRUNC((J1522*$J$7),2)</f>
        <v>17.309999999999999</v>
      </c>
      <c r="J1522" s="141">
        <v>22.2</v>
      </c>
    </row>
    <row r="1523" spans="2:10" x14ac:dyDescent="0.2">
      <c r="B1523" s="128" t="s">
        <v>2470</v>
      </c>
      <c r="C1523" s="128"/>
      <c r="D1523" s="128"/>
      <c r="E1523" s="128"/>
      <c r="F1523" s="128"/>
      <c r="G1523" s="128"/>
      <c r="H1523" s="142">
        <f>TRUNC((J1523*$J$7),2)</f>
        <v>17.309999999999999</v>
      </c>
      <c r="J1523" s="143">
        <v>22.2</v>
      </c>
    </row>
    <row r="1524" spans="2:10" x14ac:dyDescent="0.2">
      <c r="B1524" s="131" t="s">
        <v>2469</v>
      </c>
      <c r="C1524" s="131"/>
      <c r="D1524" s="131"/>
      <c r="E1524" s="131"/>
      <c r="F1524" s="131"/>
      <c r="G1524" s="131"/>
      <c r="H1524" s="144">
        <f>TRUNC((J1524*$J$7),2)</f>
        <v>35.229999999999997</v>
      </c>
      <c r="J1524" s="145">
        <v>45.17</v>
      </c>
    </row>
    <row r="1525" spans="2:10" x14ac:dyDescent="0.2">
      <c r="B1525" s="131" t="s">
        <v>2468</v>
      </c>
      <c r="C1525" s="131"/>
      <c r="D1525" s="131"/>
      <c r="E1525" s="131"/>
      <c r="F1525" s="131"/>
      <c r="G1525" s="131"/>
      <c r="H1525" s="132">
        <f>TRUNC((J1525*$J$7),2)</f>
        <v>0</v>
      </c>
      <c r="J1525" s="133">
        <v>0</v>
      </c>
    </row>
    <row r="1526" spans="2:10" x14ac:dyDescent="0.2">
      <c r="B1526" s="131" t="s">
        <v>2467</v>
      </c>
      <c r="C1526" s="131"/>
      <c r="D1526" s="131"/>
      <c r="E1526" s="131"/>
      <c r="F1526" s="131"/>
      <c r="G1526" s="131"/>
      <c r="H1526" s="144">
        <f>TRUNC((J1526*$J$7),2)</f>
        <v>35.229999999999997</v>
      </c>
      <c r="J1526" s="145">
        <v>45.17</v>
      </c>
    </row>
    <row r="1527" spans="2:10" s="134" customFormat="1" ht="24.75" customHeight="1" x14ac:dyDescent="0.2">
      <c r="B1527" s="118" t="s">
        <v>3317</v>
      </c>
      <c r="C1527" s="118"/>
      <c r="D1527" s="118"/>
      <c r="E1527" s="118"/>
      <c r="F1527" s="118"/>
      <c r="G1527" s="118"/>
      <c r="H1527" s="118" t="s">
        <v>2515</v>
      </c>
      <c r="J1527" s="119" t="s">
        <v>2515</v>
      </c>
    </row>
    <row r="1528" spans="2:10" x14ac:dyDescent="0.2">
      <c r="B1528" s="120" t="s">
        <v>2503</v>
      </c>
      <c r="C1528" s="120" t="s">
        <v>2514</v>
      </c>
      <c r="D1528" s="120" t="s">
        <v>2513</v>
      </c>
      <c r="E1528" s="120"/>
      <c r="F1528" s="120" t="s">
        <v>2512</v>
      </c>
      <c r="G1528" s="120" t="s">
        <v>2499</v>
      </c>
      <c r="H1528" s="120" t="s">
        <v>2511</v>
      </c>
      <c r="J1528" s="121" t="s">
        <v>2511</v>
      </c>
    </row>
    <row r="1529" spans="2:10" x14ac:dyDescent="0.2">
      <c r="B1529" s="122" t="s">
        <v>3141</v>
      </c>
      <c r="C1529" s="122" t="s">
        <v>3140</v>
      </c>
      <c r="D1529" s="123">
        <v>20.8</v>
      </c>
      <c r="E1529" s="123"/>
      <c r="F1529" s="124">
        <v>117.99</v>
      </c>
      <c r="G1529" s="125">
        <v>0.7</v>
      </c>
      <c r="H1529" s="123">
        <f>TRUNC((J1529*$J$7),2)</f>
        <v>11.35</v>
      </c>
      <c r="J1529" s="141">
        <v>14.56</v>
      </c>
    </row>
    <row r="1530" spans="2:10" x14ac:dyDescent="0.2">
      <c r="B1530" s="122" t="s">
        <v>2567</v>
      </c>
      <c r="C1530" s="122" t="s">
        <v>2566</v>
      </c>
      <c r="D1530" s="123">
        <v>14.54</v>
      </c>
      <c r="E1530" s="123"/>
      <c r="F1530" s="124">
        <v>117.99</v>
      </c>
      <c r="G1530" s="125">
        <v>0.7</v>
      </c>
      <c r="H1530" s="123">
        <f>TRUNC((J1530*$J$7),2)</f>
        <v>7.94</v>
      </c>
      <c r="J1530" s="141">
        <v>10.18</v>
      </c>
    </row>
    <row r="1531" spans="2:10" x14ac:dyDescent="0.2">
      <c r="B1531" s="128" t="s">
        <v>2504</v>
      </c>
      <c r="C1531" s="128"/>
      <c r="D1531" s="128"/>
      <c r="E1531" s="128"/>
      <c r="F1531" s="128"/>
      <c r="G1531" s="128"/>
      <c r="H1531" s="142">
        <f>TRUNC((J1531*$J$7),2)</f>
        <v>19.29</v>
      </c>
      <c r="J1531" s="143">
        <v>24.74</v>
      </c>
    </row>
    <row r="1532" spans="2:10" ht="21" x14ac:dyDescent="0.2">
      <c r="B1532" s="120" t="s">
        <v>2503</v>
      </c>
      <c r="C1532" s="120" t="s">
        <v>2502</v>
      </c>
      <c r="D1532" s="120"/>
      <c r="E1532" s="146" t="s">
        <v>2501</v>
      </c>
      <c r="F1532" s="120" t="s">
        <v>2500</v>
      </c>
      <c r="G1532" s="120" t="s">
        <v>2499</v>
      </c>
      <c r="H1532" s="120" t="s">
        <v>2498</v>
      </c>
      <c r="J1532" s="121" t="s">
        <v>2498</v>
      </c>
    </row>
    <row r="1533" spans="2:10" ht="22.5" x14ac:dyDescent="0.2">
      <c r="B1533" s="122" t="s">
        <v>3316</v>
      </c>
      <c r="C1533" s="122" t="s">
        <v>3315</v>
      </c>
      <c r="D1533" s="122"/>
      <c r="E1533" s="147" t="s">
        <v>2535</v>
      </c>
      <c r="F1533" s="123">
        <v>25.95</v>
      </c>
      <c r="G1533" s="125">
        <v>1</v>
      </c>
      <c r="H1533" s="123">
        <f>TRUNC((J1533*$J$7),2)</f>
        <v>20.239999999999998</v>
      </c>
      <c r="J1533" s="141">
        <v>25.95</v>
      </c>
    </row>
    <row r="1534" spans="2:10" x14ac:dyDescent="0.2">
      <c r="B1534" s="128" t="s">
        <v>2470</v>
      </c>
      <c r="C1534" s="128"/>
      <c r="D1534" s="128"/>
      <c r="E1534" s="128"/>
      <c r="F1534" s="128"/>
      <c r="G1534" s="128"/>
      <c r="H1534" s="142">
        <f>TRUNC((J1534*$J$7),2)</f>
        <v>20.239999999999998</v>
      </c>
      <c r="J1534" s="143">
        <v>25.95</v>
      </c>
    </row>
    <row r="1535" spans="2:10" x14ac:dyDescent="0.2">
      <c r="B1535" s="131" t="s">
        <v>2469</v>
      </c>
      <c r="C1535" s="131"/>
      <c r="D1535" s="131"/>
      <c r="E1535" s="131"/>
      <c r="F1535" s="131"/>
      <c r="G1535" s="131"/>
      <c r="H1535" s="144">
        <f>TRUNC((J1535*$J$7),2)</f>
        <v>39.53</v>
      </c>
      <c r="J1535" s="145">
        <v>50.69</v>
      </c>
    </row>
    <row r="1536" spans="2:10" x14ac:dyDescent="0.2">
      <c r="B1536" s="131" t="s">
        <v>2468</v>
      </c>
      <c r="C1536" s="131"/>
      <c r="D1536" s="131"/>
      <c r="E1536" s="131"/>
      <c r="F1536" s="131"/>
      <c r="G1536" s="131"/>
      <c r="H1536" s="132">
        <f>TRUNC((J1536*$J$7),2)</f>
        <v>0</v>
      </c>
      <c r="J1536" s="133">
        <v>0</v>
      </c>
    </row>
    <row r="1537" spans="2:10" x14ac:dyDescent="0.2">
      <c r="B1537" s="131" t="s">
        <v>2467</v>
      </c>
      <c r="C1537" s="131"/>
      <c r="D1537" s="131"/>
      <c r="E1537" s="131"/>
      <c r="F1537" s="131"/>
      <c r="G1537" s="131"/>
      <c r="H1537" s="144">
        <f>TRUNC((J1537*$J$7),2)</f>
        <v>39.53</v>
      </c>
      <c r="J1537" s="145">
        <v>50.69</v>
      </c>
    </row>
    <row r="1538" spans="2:10" s="134" customFormat="1" ht="24.75" customHeight="1" x14ac:dyDescent="0.2">
      <c r="B1538" s="118" t="s">
        <v>3314</v>
      </c>
      <c r="C1538" s="118"/>
      <c r="D1538" s="118"/>
      <c r="E1538" s="118"/>
      <c r="F1538" s="118"/>
      <c r="G1538" s="118"/>
      <c r="H1538" s="118" t="s">
        <v>2909</v>
      </c>
      <c r="J1538" s="119" t="s">
        <v>2909</v>
      </c>
    </row>
    <row r="1539" spans="2:10" x14ac:dyDescent="0.2">
      <c r="B1539" s="120" t="s">
        <v>2503</v>
      </c>
      <c r="C1539" s="120" t="s">
        <v>2514</v>
      </c>
      <c r="D1539" s="120" t="s">
        <v>2513</v>
      </c>
      <c r="E1539" s="120"/>
      <c r="F1539" s="120" t="s">
        <v>2512</v>
      </c>
      <c r="G1539" s="120" t="s">
        <v>2499</v>
      </c>
      <c r="H1539" s="120" t="s">
        <v>2511</v>
      </c>
      <c r="J1539" s="121" t="s">
        <v>2511</v>
      </c>
    </row>
    <row r="1540" spans="2:10" x14ac:dyDescent="0.2">
      <c r="B1540" s="122" t="s">
        <v>3141</v>
      </c>
      <c r="C1540" s="122" t="s">
        <v>3140</v>
      </c>
      <c r="D1540" s="123">
        <v>20.8</v>
      </c>
      <c r="E1540" s="123"/>
      <c r="F1540" s="124">
        <v>117.99</v>
      </c>
      <c r="G1540" s="125">
        <v>0.25</v>
      </c>
      <c r="H1540" s="126">
        <f>TRUNC((J1540*$J$7),2)</f>
        <v>4.05</v>
      </c>
      <c r="J1540" s="127">
        <v>5.2</v>
      </c>
    </row>
    <row r="1541" spans="2:10" x14ac:dyDescent="0.2">
      <c r="B1541" s="122" t="s">
        <v>2567</v>
      </c>
      <c r="C1541" s="122" t="s">
        <v>2566</v>
      </c>
      <c r="D1541" s="123">
        <v>14.54</v>
      </c>
      <c r="E1541" s="123"/>
      <c r="F1541" s="124">
        <v>117.99</v>
      </c>
      <c r="G1541" s="125">
        <v>0.25</v>
      </c>
      <c r="H1541" s="126">
        <f>TRUNC((J1541*$J$7),2)</f>
        <v>2.83</v>
      </c>
      <c r="J1541" s="127">
        <v>3.64</v>
      </c>
    </row>
    <row r="1542" spans="2:10" x14ac:dyDescent="0.2">
      <c r="B1542" s="128" t="s">
        <v>2504</v>
      </c>
      <c r="C1542" s="128"/>
      <c r="D1542" s="128"/>
      <c r="E1542" s="128"/>
      <c r="F1542" s="128"/>
      <c r="G1542" s="128"/>
      <c r="H1542" s="129">
        <f>TRUNC((J1542*$J$7),2)</f>
        <v>6.89</v>
      </c>
      <c r="J1542" s="130">
        <v>8.84</v>
      </c>
    </row>
    <row r="1543" spans="2:10" ht="21" x14ac:dyDescent="0.2">
      <c r="B1543" s="120" t="s">
        <v>2503</v>
      </c>
      <c r="C1543" s="120" t="s">
        <v>2502</v>
      </c>
      <c r="D1543" s="120"/>
      <c r="E1543" s="146" t="s">
        <v>2501</v>
      </c>
      <c r="F1543" s="120" t="s">
        <v>2500</v>
      </c>
      <c r="G1543" s="120" t="s">
        <v>2499</v>
      </c>
      <c r="H1543" s="120" t="s">
        <v>2498</v>
      </c>
      <c r="J1543" s="121" t="s">
        <v>2498</v>
      </c>
    </row>
    <row r="1544" spans="2:10" x14ac:dyDescent="0.2">
      <c r="B1544" s="122" t="s">
        <v>3313</v>
      </c>
      <c r="C1544" s="122" t="s">
        <v>2042</v>
      </c>
      <c r="D1544" s="122"/>
      <c r="E1544" s="147" t="s">
        <v>2471</v>
      </c>
      <c r="F1544" s="123">
        <v>12.53</v>
      </c>
      <c r="G1544" s="125">
        <v>1</v>
      </c>
      <c r="H1544" s="123">
        <f>TRUNC((J1544*$J$7),2)</f>
        <v>9.77</v>
      </c>
      <c r="J1544" s="141">
        <v>12.53</v>
      </c>
    </row>
    <row r="1545" spans="2:10" x14ac:dyDescent="0.2">
      <c r="B1545" s="128" t="s">
        <v>2470</v>
      </c>
      <c r="C1545" s="128"/>
      <c r="D1545" s="128"/>
      <c r="E1545" s="128"/>
      <c r="F1545" s="128"/>
      <c r="G1545" s="128"/>
      <c r="H1545" s="142">
        <f>TRUNC((J1545*$J$7),2)</f>
        <v>9.77</v>
      </c>
      <c r="J1545" s="143">
        <v>12.53</v>
      </c>
    </row>
    <row r="1546" spans="2:10" x14ac:dyDescent="0.2">
      <c r="B1546" s="131" t="s">
        <v>2469</v>
      </c>
      <c r="C1546" s="131"/>
      <c r="D1546" s="131"/>
      <c r="E1546" s="131"/>
      <c r="F1546" s="131"/>
      <c r="G1546" s="131"/>
      <c r="H1546" s="144">
        <f>TRUNC((J1546*$J$7),2)</f>
        <v>16.66</v>
      </c>
      <c r="J1546" s="145">
        <v>21.37</v>
      </c>
    </row>
    <row r="1547" spans="2:10" x14ac:dyDescent="0.2">
      <c r="B1547" s="131" t="s">
        <v>2468</v>
      </c>
      <c r="C1547" s="131"/>
      <c r="D1547" s="131"/>
      <c r="E1547" s="131"/>
      <c r="F1547" s="131"/>
      <c r="G1547" s="131"/>
      <c r="H1547" s="132">
        <f>TRUNC((J1547*$J$7),2)</f>
        <v>0</v>
      </c>
      <c r="J1547" s="133">
        <v>0</v>
      </c>
    </row>
    <row r="1548" spans="2:10" x14ac:dyDescent="0.2">
      <c r="B1548" s="131" t="s">
        <v>2467</v>
      </c>
      <c r="C1548" s="131"/>
      <c r="D1548" s="131"/>
      <c r="E1548" s="131"/>
      <c r="F1548" s="131"/>
      <c r="G1548" s="131"/>
      <c r="H1548" s="144">
        <f>TRUNC((J1548*$J$7),2)</f>
        <v>16.66</v>
      </c>
      <c r="J1548" s="145">
        <v>21.37</v>
      </c>
    </row>
    <row r="1549" spans="2:10" s="134" customFormat="1" ht="24.75" customHeight="1" x14ac:dyDescent="0.2">
      <c r="B1549" s="118" t="s">
        <v>3312</v>
      </c>
      <c r="C1549" s="118"/>
      <c r="D1549" s="118"/>
      <c r="E1549" s="118"/>
      <c r="F1549" s="118"/>
      <c r="G1549" s="118"/>
      <c r="H1549" s="118" t="s">
        <v>2909</v>
      </c>
      <c r="J1549" s="119" t="s">
        <v>2909</v>
      </c>
    </row>
    <row r="1550" spans="2:10" x14ac:dyDescent="0.2">
      <c r="B1550" s="120" t="s">
        <v>2503</v>
      </c>
      <c r="C1550" s="120" t="s">
        <v>2514</v>
      </c>
      <c r="D1550" s="120" t="s">
        <v>2513</v>
      </c>
      <c r="E1550" s="120"/>
      <c r="F1550" s="120" t="s">
        <v>2512</v>
      </c>
      <c r="G1550" s="120" t="s">
        <v>2499</v>
      </c>
      <c r="H1550" s="120" t="s">
        <v>2511</v>
      </c>
      <c r="J1550" s="121" t="s">
        <v>2511</v>
      </c>
    </row>
    <row r="1551" spans="2:10" x14ac:dyDescent="0.2">
      <c r="B1551" s="122" t="s">
        <v>2567</v>
      </c>
      <c r="C1551" s="122" t="s">
        <v>2566</v>
      </c>
      <c r="D1551" s="123">
        <v>14.54</v>
      </c>
      <c r="E1551" s="123"/>
      <c r="F1551" s="124">
        <v>117.99</v>
      </c>
      <c r="G1551" s="125">
        <v>0.2</v>
      </c>
      <c r="H1551" s="126">
        <f>TRUNC((J1551*$J$7),2)</f>
        <v>2.2599999999999998</v>
      </c>
      <c r="J1551" s="127">
        <v>2.91</v>
      </c>
    </row>
    <row r="1552" spans="2:10" x14ac:dyDescent="0.2">
      <c r="B1552" s="122" t="s">
        <v>3141</v>
      </c>
      <c r="C1552" s="122" t="s">
        <v>3140</v>
      </c>
      <c r="D1552" s="123">
        <v>20.8</v>
      </c>
      <c r="E1552" s="123"/>
      <c r="F1552" s="124">
        <v>117.99</v>
      </c>
      <c r="G1552" s="125">
        <v>0.2</v>
      </c>
      <c r="H1552" s="126">
        <f>TRUNC((J1552*$J$7),2)</f>
        <v>3.24</v>
      </c>
      <c r="J1552" s="127">
        <v>4.16</v>
      </c>
    </row>
    <row r="1553" spans="2:10" x14ac:dyDescent="0.2">
      <c r="B1553" s="128" t="s">
        <v>2504</v>
      </c>
      <c r="C1553" s="128"/>
      <c r="D1553" s="128"/>
      <c r="E1553" s="128"/>
      <c r="F1553" s="128"/>
      <c r="G1553" s="128"/>
      <c r="H1553" s="129">
        <f>TRUNC((J1553*$J$7),2)</f>
        <v>5.51</v>
      </c>
      <c r="J1553" s="130">
        <v>7.07</v>
      </c>
    </row>
    <row r="1554" spans="2:10" ht="21" x14ac:dyDescent="0.2">
      <c r="B1554" s="120" t="s">
        <v>2503</v>
      </c>
      <c r="C1554" s="120" t="s">
        <v>2502</v>
      </c>
      <c r="D1554" s="120"/>
      <c r="E1554" s="146" t="s">
        <v>2501</v>
      </c>
      <c r="F1554" s="120" t="s">
        <v>2500</v>
      </c>
      <c r="G1554" s="120" t="s">
        <v>2499</v>
      </c>
      <c r="H1554" s="120" t="s">
        <v>2498</v>
      </c>
      <c r="J1554" s="121" t="s">
        <v>2498</v>
      </c>
    </row>
    <row r="1555" spans="2:10" x14ac:dyDescent="0.2">
      <c r="B1555" s="122" t="s">
        <v>3311</v>
      </c>
      <c r="C1555" s="122" t="s">
        <v>3310</v>
      </c>
      <c r="D1555" s="122"/>
      <c r="E1555" s="147" t="s">
        <v>2471</v>
      </c>
      <c r="F1555" s="123">
        <v>15.04</v>
      </c>
      <c r="G1555" s="125">
        <v>1</v>
      </c>
      <c r="H1555" s="123">
        <f>TRUNC((J1555*$J$7),2)</f>
        <v>11.73</v>
      </c>
      <c r="J1555" s="141">
        <v>15.04</v>
      </c>
    </row>
    <row r="1556" spans="2:10" x14ac:dyDescent="0.2">
      <c r="B1556" s="128" t="s">
        <v>2470</v>
      </c>
      <c r="C1556" s="128"/>
      <c r="D1556" s="128"/>
      <c r="E1556" s="128"/>
      <c r="F1556" s="128"/>
      <c r="G1556" s="128"/>
      <c r="H1556" s="142">
        <f>TRUNC((J1556*$J$7),2)</f>
        <v>11.73</v>
      </c>
      <c r="J1556" s="143">
        <v>15.04</v>
      </c>
    </row>
    <row r="1557" spans="2:10" x14ac:dyDescent="0.2">
      <c r="B1557" s="131" t="s">
        <v>2469</v>
      </c>
      <c r="C1557" s="131"/>
      <c r="D1557" s="131"/>
      <c r="E1557" s="131"/>
      <c r="F1557" s="131"/>
      <c r="G1557" s="131"/>
      <c r="H1557" s="144">
        <f>TRUNC((J1557*$J$7),2)</f>
        <v>17.239999999999998</v>
      </c>
      <c r="J1557" s="145">
        <v>22.11</v>
      </c>
    </row>
    <row r="1558" spans="2:10" x14ac:dyDescent="0.2">
      <c r="B1558" s="131" t="s">
        <v>2468</v>
      </c>
      <c r="C1558" s="131"/>
      <c r="D1558" s="131"/>
      <c r="E1558" s="131"/>
      <c r="F1558" s="131"/>
      <c r="G1558" s="131"/>
      <c r="H1558" s="132">
        <f>TRUNC((J1558*$J$7),2)</f>
        <v>0</v>
      </c>
      <c r="J1558" s="133">
        <v>0</v>
      </c>
    </row>
    <row r="1559" spans="2:10" x14ac:dyDescent="0.2">
      <c r="B1559" s="131" t="s">
        <v>2467</v>
      </c>
      <c r="C1559" s="131"/>
      <c r="D1559" s="131"/>
      <c r="E1559" s="131"/>
      <c r="F1559" s="131"/>
      <c r="G1559" s="131"/>
      <c r="H1559" s="144">
        <f>TRUNC((J1559*$J$7),2)</f>
        <v>17.239999999999998</v>
      </c>
      <c r="J1559" s="145">
        <v>22.11</v>
      </c>
    </row>
    <row r="1560" spans="2:10" s="134" customFormat="1" ht="24.75" customHeight="1" x14ac:dyDescent="0.2">
      <c r="B1560" s="118" t="s">
        <v>3309</v>
      </c>
      <c r="C1560" s="118"/>
      <c r="D1560" s="118"/>
      <c r="E1560" s="118"/>
      <c r="F1560" s="118"/>
      <c r="G1560" s="118"/>
      <c r="H1560" s="118" t="s">
        <v>2909</v>
      </c>
      <c r="J1560" s="119" t="s">
        <v>2909</v>
      </c>
    </row>
    <row r="1561" spans="2:10" x14ac:dyDescent="0.2">
      <c r="B1561" s="120" t="s">
        <v>2503</v>
      </c>
      <c r="C1561" s="120" t="s">
        <v>2514</v>
      </c>
      <c r="D1561" s="120" t="s">
        <v>2513</v>
      </c>
      <c r="E1561" s="120"/>
      <c r="F1561" s="120" t="s">
        <v>2512</v>
      </c>
      <c r="G1561" s="120" t="s">
        <v>2499</v>
      </c>
      <c r="H1561" s="120" t="s">
        <v>2511</v>
      </c>
      <c r="J1561" s="121" t="s">
        <v>2511</v>
      </c>
    </row>
    <row r="1562" spans="2:10" x14ac:dyDescent="0.2">
      <c r="B1562" s="122" t="s">
        <v>3141</v>
      </c>
      <c r="C1562" s="122" t="s">
        <v>3140</v>
      </c>
      <c r="D1562" s="123">
        <v>20.8</v>
      </c>
      <c r="E1562" s="123"/>
      <c r="F1562" s="124">
        <v>117.99</v>
      </c>
      <c r="G1562" s="125">
        <v>0.4</v>
      </c>
      <c r="H1562" s="126">
        <f>TRUNC((J1562*$J$7),2)</f>
        <v>6.48</v>
      </c>
      <c r="J1562" s="127">
        <v>8.32</v>
      </c>
    </row>
    <row r="1563" spans="2:10" x14ac:dyDescent="0.2">
      <c r="B1563" s="122" t="s">
        <v>2567</v>
      </c>
      <c r="C1563" s="122" t="s">
        <v>2566</v>
      </c>
      <c r="D1563" s="123">
        <v>14.54</v>
      </c>
      <c r="E1563" s="123"/>
      <c r="F1563" s="124">
        <v>117.99</v>
      </c>
      <c r="G1563" s="125">
        <v>0.4</v>
      </c>
      <c r="H1563" s="126">
        <f>TRUNC((J1563*$J$7),2)</f>
        <v>4.53</v>
      </c>
      <c r="J1563" s="127">
        <v>5.82</v>
      </c>
    </row>
    <row r="1564" spans="2:10" x14ac:dyDescent="0.2">
      <c r="B1564" s="128" t="s">
        <v>2504</v>
      </c>
      <c r="C1564" s="128"/>
      <c r="D1564" s="128"/>
      <c r="E1564" s="128"/>
      <c r="F1564" s="128"/>
      <c r="G1564" s="128"/>
      <c r="H1564" s="142">
        <f>TRUNC((J1564*$J$7),2)</f>
        <v>11.02</v>
      </c>
      <c r="J1564" s="143">
        <v>14.14</v>
      </c>
    </row>
    <row r="1565" spans="2:10" ht="21" x14ac:dyDescent="0.2">
      <c r="B1565" s="120" t="s">
        <v>2503</v>
      </c>
      <c r="C1565" s="120" t="s">
        <v>2502</v>
      </c>
      <c r="D1565" s="120"/>
      <c r="E1565" s="146" t="s">
        <v>2501</v>
      </c>
      <c r="F1565" s="120" t="s">
        <v>2500</v>
      </c>
      <c r="G1565" s="120" t="s">
        <v>2499</v>
      </c>
      <c r="H1565" s="120" t="s">
        <v>2498</v>
      </c>
      <c r="J1565" s="121" t="s">
        <v>2498</v>
      </c>
    </row>
    <row r="1566" spans="2:10" x14ac:dyDescent="0.2">
      <c r="B1566" s="122" t="s">
        <v>3308</v>
      </c>
      <c r="C1566" s="122" t="s">
        <v>449</v>
      </c>
      <c r="D1566" s="122"/>
      <c r="E1566" s="147" t="s">
        <v>2471</v>
      </c>
      <c r="F1566" s="126">
        <v>8.5299999999999994</v>
      </c>
      <c r="G1566" s="125">
        <v>1</v>
      </c>
      <c r="H1566" s="126">
        <f>TRUNC((J1566*$J$7),2)</f>
        <v>6.65</v>
      </c>
      <c r="J1566" s="127">
        <v>8.5299999999999994</v>
      </c>
    </row>
    <row r="1567" spans="2:10" x14ac:dyDescent="0.2">
      <c r="B1567" s="128" t="s">
        <v>2470</v>
      </c>
      <c r="C1567" s="128"/>
      <c r="D1567" s="128"/>
      <c r="E1567" s="128"/>
      <c r="F1567" s="128"/>
      <c r="G1567" s="128"/>
      <c r="H1567" s="129">
        <f>TRUNC((J1567*$J$7),2)</f>
        <v>6.65</v>
      </c>
      <c r="J1567" s="130">
        <v>8.5299999999999994</v>
      </c>
    </row>
    <row r="1568" spans="2:10" x14ac:dyDescent="0.2">
      <c r="B1568" s="131" t="s">
        <v>2469</v>
      </c>
      <c r="C1568" s="131"/>
      <c r="D1568" s="131"/>
      <c r="E1568" s="131"/>
      <c r="F1568" s="131"/>
      <c r="G1568" s="131"/>
      <c r="H1568" s="144">
        <f>TRUNC((J1568*$J$7),2)</f>
        <v>17.68</v>
      </c>
      <c r="J1568" s="145">
        <v>22.67</v>
      </c>
    </row>
    <row r="1569" spans="2:10" x14ac:dyDescent="0.2">
      <c r="B1569" s="131" t="s">
        <v>2468</v>
      </c>
      <c r="C1569" s="131"/>
      <c r="D1569" s="131"/>
      <c r="E1569" s="131"/>
      <c r="F1569" s="131"/>
      <c r="G1569" s="131"/>
      <c r="H1569" s="132">
        <f>TRUNC((J1569*$J$7),2)</f>
        <v>0</v>
      </c>
      <c r="J1569" s="133">
        <v>0</v>
      </c>
    </row>
    <row r="1570" spans="2:10" x14ac:dyDescent="0.2">
      <c r="B1570" s="131" t="s">
        <v>2467</v>
      </c>
      <c r="C1570" s="131"/>
      <c r="D1570" s="131"/>
      <c r="E1570" s="131"/>
      <c r="F1570" s="131"/>
      <c r="G1570" s="131"/>
      <c r="H1570" s="144">
        <f>TRUNC((J1570*$J$7),2)</f>
        <v>17.68</v>
      </c>
      <c r="J1570" s="145">
        <v>22.67</v>
      </c>
    </row>
    <row r="1571" spans="2:10" s="134" customFormat="1" ht="24.75" customHeight="1" x14ac:dyDescent="0.2">
      <c r="B1571" s="118" t="s">
        <v>3307</v>
      </c>
      <c r="C1571" s="118"/>
      <c r="D1571" s="118"/>
      <c r="E1571" s="118"/>
      <c r="F1571" s="118"/>
      <c r="G1571" s="118"/>
      <c r="H1571" s="118" t="s">
        <v>2635</v>
      </c>
      <c r="J1571" s="119" t="s">
        <v>2635</v>
      </c>
    </row>
    <row r="1572" spans="2:10" x14ac:dyDescent="0.2">
      <c r="B1572" s="120" t="s">
        <v>2503</v>
      </c>
      <c r="C1572" s="120" t="s">
        <v>2514</v>
      </c>
      <c r="D1572" s="120" t="s">
        <v>2513</v>
      </c>
      <c r="E1572" s="120"/>
      <c r="F1572" s="120" t="s">
        <v>2512</v>
      </c>
      <c r="G1572" s="120" t="s">
        <v>2499</v>
      </c>
      <c r="H1572" s="120" t="s">
        <v>2511</v>
      </c>
      <c r="J1572" s="121" t="s">
        <v>2511</v>
      </c>
    </row>
    <row r="1573" spans="2:10" x14ac:dyDescent="0.2">
      <c r="B1573" s="122" t="s">
        <v>3141</v>
      </c>
      <c r="C1573" s="122" t="s">
        <v>3140</v>
      </c>
      <c r="D1573" s="123">
        <v>20.8</v>
      </c>
      <c r="E1573" s="123"/>
      <c r="F1573" s="124">
        <v>117.99</v>
      </c>
      <c r="G1573" s="125">
        <v>0.4</v>
      </c>
      <c r="H1573" s="126">
        <f>TRUNC((J1573*$J$7),2)</f>
        <v>6.48</v>
      </c>
      <c r="J1573" s="127">
        <v>8.32</v>
      </c>
    </row>
    <row r="1574" spans="2:10" x14ac:dyDescent="0.2">
      <c r="B1574" s="122" t="s">
        <v>2567</v>
      </c>
      <c r="C1574" s="122" t="s">
        <v>2566</v>
      </c>
      <c r="D1574" s="123">
        <v>14.54</v>
      </c>
      <c r="E1574" s="123"/>
      <c r="F1574" s="124">
        <v>117.99</v>
      </c>
      <c r="G1574" s="125">
        <v>0.4</v>
      </c>
      <c r="H1574" s="126">
        <f>TRUNC((J1574*$J$7),2)</f>
        <v>4.53</v>
      </c>
      <c r="J1574" s="127">
        <v>5.82</v>
      </c>
    </row>
    <row r="1575" spans="2:10" x14ac:dyDescent="0.2">
      <c r="B1575" s="128" t="s">
        <v>2504</v>
      </c>
      <c r="C1575" s="128"/>
      <c r="D1575" s="128"/>
      <c r="E1575" s="128"/>
      <c r="F1575" s="128"/>
      <c r="G1575" s="128"/>
      <c r="H1575" s="142">
        <f>TRUNC((J1575*$J$7),2)</f>
        <v>11.02</v>
      </c>
      <c r="J1575" s="143">
        <v>14.14</v>
      </c>
    </row>
    <row r="1576" spans="2:10" ht="21" x14ac:dyDescent="0.2">
      <c r="B1576" s="120" t="s">
        <v>2503</v>
      </c>
      <c r="C1576" s="120" t="s">
        <v>2502</v>
      </c>
      <c r="D1576" s="120"/>
      <c r="E1576" s="146" t="s">
        <v>2501</v>
      </c>
      <c r="F1576" s="120" t="s">
        <v>2500</v>
      </c>
      <c r="G1576" s="120" t="s">
        <v>2499</v>
      </c>
      <c r="H1576" s="120" t="s">
        <v>2498</v>
      </c>
      <c r="J1576" s="121" t="s">
        <v>2498</v>
      </c>
    </row>
    <row r="1577" spans="2:10" x14ac:dyDescent="0.2">
      <c r="B1577" s="122" t="s">
        <v>3306</v>
      </c>
      <c r="C1577" s="122" t="s">
        <v>2047</v>
      </c>
      <c r="D1577" s="122"/>
      <c r="E1577" s="147" t="s">
        <v>2471</v>
      </c>
      <c r="F1577" s="123">
        <v>37.96</v>
      </c>
      <c r="G1577" s="125">
        <v>1</v>
      </c>
      <c r="H1577" s="123">
        <f>TRUNC((J1577*$J$7),2)</f>
        <v>29.6</v>
      </c>
      <c r="J1577" s="141">
        <v>37.96</v>
      </c>
    </row>
    <row r="1578" spans="2:10" x14ac:dyDescent="0.2">
      <c r="B1578" s="128" t="s">
        <v>2470</v>
      </c>
      <c r="C1578" s="128"/>
      <c r="D1578" s="128"/>
      <c r="E1578" s="128"/>
      <c r="F1578" s="128"/>
      <c r="G1578" s="128"/>
      <c r="H1578" s="142">
        <f>TRUNC((J1578*$J$7),2)</f>
        <v>29.6</v>
      </c>
      <c r="J1578" s="143">
        <v>37.96</v>
      </c>
    </row>
    <row r="1579" spans="2:10" x14ac:dyDescent="0.2">
      <c r="B1579" s="131" t="s">
        <v>2469</v>
      </c>
      <c r="C1579" s="131"/>
      <c r="D1579" s="131"/>
      <c r="E1579" s="131"/>
      <c r="F1579" s="131"/>
      <c r="G1579" s="131"/>
      <c r="H1579" s="144">
        <f>TRUNC((J1579*$J$7),2)</f>
        <v>40.630000000000003</v>
      </c>
      <c r="J1579" s="145">
        <v>52.1</v>
      </c>
    </row>
    <row r="1580" spans="2:10" x14ac:dyDescent="0.2">
      <c r="B1580" s="131" t="s">
        <v>2468</v>
      </c>
      <c r="C1580" s="131"/>
      <c r="D1580" s="131"/>
      <c r="E1580" s="131"/>
      <c r="F1580" s="131"/>
      <c r="G1580" s="131"/>
      <c r="H1580" s="132">
        <f>TRUNC((J1580*$J$7),2)</f>
        <v>0</v>
      </c>
      <c r="J1580" s="133">
        <v>0</v>
      </c>
    </row>
    <row r="1581" spans="2:10" x14ac:dyDescent="0.2">
      <c r="B1581" s="131" t="s">
        <v>2467</v>
      </c>
      <c r="C1581" s="131"/>
      <c r="D1581" s="131"/>
      <c r="E1581" s="131"/>
      <c r="F1581" s="131"/>
      <c r="G1581" s="131"/>
      <c r="H1581" s="144">
        <f>TRUNC((J1581*$J$7),2)</f>
        <v>40.630000000000003</v>
      </c>
      <c r="J1581" s="145">
        <v>52.1</v>
      </c>
    </row>
    <row r="1582" spans="2:10" s="134" customFormat="1" ht="24.75" customHeight="1" x14ac:dyDescent="0.2">
      <c r="B1582" s="118" t="s">
        <v>3305</v>
      </c>
      <c r="C1582" s="118"/>
      <c r="D1582" s="118"/>
      <c r="E1582" s="118"/>
      <c r="F1582" s="118"/>
      <c r="G1582" s="118"/>
      <c r="H1582" s="118" t="s">
        <v>2909</v>
      </c>
      <c r="J1582" s="119" t="s">
        <v>2909</v>
      </c>
    </row>
    <row r="1583" spans="2:10" x14ac:dyDescent="0.2">
      <c r="B1583" s="120" t="s">
        <v>2503</v>
      </c>
      <c r="C1583" s="120" t="s">
        <v>2514</v>
      </c>
      <c r="D1583" s="120" t="s">
        <v>2513</v>
      </c>
      <c r="E1583" s="120"/>
      <c r="F1583" s="120" t="s">
        <v>2512</v>
      </c>
      <c r="G1583" s="120" t="s">
        <v>2499</v>
      </c>
      <c r="H1583" s="120" t="s">
        <v>2511</v>
      </c>
      <c r="J1583" s="121" t="s">
        <v>2511</v>
      </c>
    </row>
    <row r="1584" spans="2:10" x14ac:dyDescent="0.2">
      <c r="B1584" s="122" t="s">
        <v>3141</v>
      </c>
      <c r="C1584" s="122" t="s">
        <v>3140</v>
      </c>
      <c r="D1584" s="123">
        <v>20.8</v>
      </c>
      <c r="E1584" s="123"/>
      <c r="F1584" s="124">
        <v>117.99</v>
      </c>
      <c r="G1584" s="125">
        <v>0.4</v>
      </c>
      <c r="H1584" s="126">
        <f>TRUNC((J1584*$J$7),2)</f>
        <v>6.48</v>
      </c>
      <c r="J1584" s="127">
        <v>8.32</v>
      </c>
    </row>
    <row r="1585" spans="2:10" x14ac:dyDescent="0.2">
      <c r="B1585" s="122" t="s">
        <v>2567</v>
      </c>
      <c r="C1585" s="122" t="s">
        <v>2566</v>
      </c>
      <c r="D1585" s="123">
        <v>14.54</v>
      </c>
      <c r="E1585" s="123"/>
      <c r="F1585" s="124">
        <v>117.99</v>
      </c>
      <c r="G1585" s="125">
        <v>0.4</v>
      </c>
      <c r="H1585" s="126">
        <f>TRUNC((J1585*$J$7),2)</f>
        <v>4.53</v>
      </c>
      <c r="J1585" s="127">
        <v>5.82</v>
      </c>
    </row>
    <row r="1586" spans="2:10" x14ac:dyDescent="0.2">
      <c r="B1586" s="128" t="s">
        <v>2504</v>
      </c>
      <c r="C1586" s="128"/>
      <c r="D1586" s="128"/>
      <c r="E1586" s="128"/>
      <c r="F1586" s="128"/>
      <c r="G1586" s="128"/>
      <c r="H1586" s="142">
        <f>TRUNC((J1586*$J$7),2)</f>
        <v>11.02</v>
      </c>
      <c r="J1586" s="143">
        <v>14.14</v>
      </c>
    </row>
    <row r="1587" spans="2:10" ht="21" x14ac:dyDescent="0.2">
      <c r="B1587" s="120" t="s">
        <v>2503</v>
      </c>
      <c r="C1587" s="120" t="s">
        <v>2502</v>
      </c>
      <c r="D1587" s="120"/>
      <c r="E1587" s="146" t="s">
        <v>2501</v>
      </c>
      <c r="F1587" s="120" t="s">
        <v>2500</v>
      </c>
      <c r="G1587" s="120" t="s">
        <v>2499</v>
      </c>
      <c r="H1587" s="120" t="s">
        <v>2498</v>
      </c>
      <c r="J1587" s="121" t="s">
        <v>2498</v>
      </c>
    </row>
    <row r="1588" spans="2:10" ht="22.5" x14ac:dyDescent="0.2">
      <c r="B1588" s="122" t="s">
        <v>3304</v>
      </c>
      <c r="C1588" s="122" t="s">
        <v>3303</v>
      </c>
      <c r="D1588" s="122"/>
      <c r="E1588" s="147" t="s">
        <v>2471</v>
      </c>
      <c r="F1588" s="123">
        <v>86.52</v>
      </c>
      <c r="G1588" s="125">
        <v>1</v>
      </c>
      <c r="H1588" s="123">
        <f>TRUNC((J1588*$J$7),2)</f>
        <v>67.48</v>
      </c>
      <c r="J1588" s="141">
        <v>86.52</v>
      </c>
    </row>
    <row r="1589" spans="2:10" x14ac:dyDescent="0.2">
      <c r="B1589" s="128" t="s">
        <v>2470</v>
      </c>
      <c r="C1589" s="128"/>
      <c r="D1589" s="128"/>
      <c r="E1589" s="128"/>
      <c r="F1589" s="128"/>
      <c r="G1589" s="128"/>
      <c r="H1589" s="142">
        <f>TRUNC((J1589*$J$7),2)</f>
        <v>67.48</v>
      </c>
      <c r="J1589" s="143">
        <v>86.52</v>
      </c>
    </row>
    <row r="1590" spans="2:10" x14ac:dyDescent="0.2">
      <c r="B1590" s="131" t="s">
        <v>2469</v>
      </c>
      <c r="C1590" s="131"/>
      <c r="D1590" s="131"/>
      <c r="E1590" s="131"/>
      <c r="F1590" s="131"/>
      <c r="G1590" s="131"/>
      <c r="H1590" s="139">
        <f>TRUNC((J1590*$J$7),2)</f>
        <v>78.510000000000005</v>
      </c>
      <c r="J1590" s="140">
        <v>100.66</v>
      </c>
    </row>
    <row r="1591" spans="2:10" x14ac:dyDescent="0.2">
      <c r="B1591" s="131" t="s">
        <v>2468</v>
      </c>
      <c r="C1591" s="131"/>
      <c r="D1591" s="131"/>
      <c r="E1591" s="131"/>
      <c r="F1591" s="131"/>
      <c r="G1591" s="131"/>
      <c r="H1591" s="132">
        <f>TRUNC((J1591*$J$7),2)</f>
        <v>0</v>
      </c>
      <c r="J1591" s="133">
        <v>0</v>
      </c>
    </row>
    <row r="1592" spans="2:10" x14ac:dyDescent="0.2">
      <c r="B1592" s="131" t="s">
        <v>2467</v>
      </c>
      <c r="C1592" s="131"/>
      <c r="D1592" s="131"/>
      <c r="E1592" s="131"/>
      <c r="F1592" s="131"/>
      <c r="G1592" s="131"/>
      <c r="H1592" s="139">
        <f>TRUNC((J1592*$J$7),2)</f>
        <v>78.510000000000005</v>
      </c>
      <c r="J1592" s="140">
        <v>100.66</v>
      </c>
    </row>
    <row r="1593" spans="2:10" s="134" customFormat="1" ht="24.75" customHeight="1" x14ac:dyDescent="0.2">
      <c r="B1593" s="118" t="s">
        <v>3302</v>
      </c>
      <c r="C1593" s="118"/>
      <c r="D1593" s="118"/>
      <c r="E1593" s="118"/>
      <c r="F1593" s="118"/>
      <c r="G1593" s="118"/>
      <c r="H1593" s="118" t="s">
        <v>2909</v>
      </c>
      <c r="J1593" s="119" t="s">
        <v>2909</v>
      </c>
    </row>
    <row r="1594" spans="2:10" x14ac:dyDescent="0.2">
      <c r="B1594" s="120" t="s">
        <v>2503</v>
      </c>
      <c r="C1594" s="120" t="s">
        <v>2514</v>
      </c>
      <c r="D1594" s="120" t="s">
        <v>2513</v>
      </c>
      <c r="E1594" s="120"/>
      <c r="F1594" s="120" t="s">
        <v>2512</v>
      </c>
      <c r="G1594" s="120" t="s">
        <v>2499</v>
      </c>
      <c r="H1594" s="120" t="s">
        <v>2511</v>
      </c>
      <c r="J1594" s="121" t="s">
        <v>2511</v>
      </c>
    </row>
    <row r="1595" spans="2:10" x14ac:dyDescent="0.2">
      <c r="B1595" s="122" t="s">
        <v>3141</v>
      </c>
      <c r="C1595" s="122" t="s">
        <v>3140</v>
      </c>
      <c r="D1595" s="123">
        <v>20.8</v>
      </c>
      <c r="E1595" s="123"/>
      <c r="F1595" s="124">
        <v>117.99</v>
      </c>
      <c r="G1595" s="125">
        <v>0.28999999999999998</v>
      </c>
      <c r="H1595" s="126">
        <f>TRUNC((J1595*$J$7),2)</f>
        <v>4.7</v>
      </c>
      <c r="J1595" s="127">
        <v>6.03</v>
      </c>
    </row>
    <row r="1596" spans="2:10" x14ac:dyDescent="0.2">
      <c r="B1596" s="122" t="s">
        <v>2567</v>
      </c>
      <c r="C1596" s="122" t="s">
        <v>2566</v>
      </c>
      <c r="D1596" s="123">
        <v>14.54</v>
      </c>
      <c r="E1596" s="123"/>
      <c r="F1596" s="124">
        <v>117.99</v>
      </c>
      <c r="G1596" s="125">
        <v>0.28999999999999998</v>
      </c>
      <c r="H1596" s="126">
        <f>TRUNC((J1596*$J$7),2)</f>
        <v>3.29</v>
      </c>
      <c r="J1596" s="127">
        <v>4.22</v>
      </c>
    </row>
    <row r="1597" spans="2:10" x14ac:dyDescent="0.2">
      <c r="B1597" s="128" t="s">
        <v>2504</v>
      </c>
      <c r="C1597" s="128"/>
      <c r="D1597" s="128"/>
      <c r="E1597" s="128"/>
      <c r="F1597" s="128"/>
      <c r="G1597" s="128"/>
      <c r="H1597" s="142">
        <f>TRUNC((J1597*$J$7),2)</f>
        <v>7.99</v>
      </c>
      <c r="J1597" s="143">
        <v>10.25</v>
      </c>
    </row>
    <row r="1598" spans="2:10" ht="21" x14ac:dyDescent="0.2">
      <c r="B1598" s="120" t="s">
        <v>2503</v>
      </c>
      <c r="C1598" s="120" t="s">
        <v>2502</v>
      </c>
      <c r="D1598" s="120"/>
      <c r="E1598" s="146" t="s">
        <v>2501</v>
      </c>
      <c r="F1598" s="120" t="s">
        <v>2500</v>
      </c>
      <c r="G1598" s="120" t="s">
        <v>2499</v>
      </c>
      <c r="H1598" s="120" t="s">
        <v>2498</v>
      </c>
      <c r="J1598" s="121" t="s">
        <v>2498</v>
      </c>
    </row>
    <row r="1599" spans="2:10" ht="22.5" x14ac:dyDescent="0.2">
      <c r="B1599" s="122" t="s">
        <v>3301</v>
      </c>
      <c r="C1599" s="122" t="s">
        <v>3300</v>
      </c>
      <c r="D1599" s="122"/>
      <c r="E1599" s="147" t="s">
        <v>2471</v>
      </c>
      <c r="F1599" s="123">
        <v>10.11</v>
      </c>
      <c r="G1599" s="125">
        <v>1</v>
      </c>
      <c r="H1599" s="123">
        <f>TRUNC((J1599*$J$7),2)</f>
        <v>7.88</v>
      </c>
      <c r="J1599" s="141">
        <v>10.11</v>
      </c>
    </row>
    <row r="1600" spans="2:10" x14ac:dyDescent="0.2">
      <c r="B1600" s="128" t="s">
        <v>2470</v>
      </c>
      <c r="C1600" s="128"/>
      <c r="D1600" s="128"/>
      <c r="E1600" s="128"/>
      <c r="F1600" s="128"/>
      <c r="G1600" s="128"/>
      <c r="H1600" s="142">
        <f>TRUNC((J1600*$J$7),2)</f>
        <v>7.88</v>
      </c>
      <c r="J1600" s="143">
        <v>10.11</v>
      </c>
    </row>
    <row r="1601" spans="2:10" x14ac:dyDescent="0.2">
      <c r="B1601" s="131" t="s">
        <v>2469</v>
      </c>
      <c r="C1601" s="131"/>
      <c r="D1601" s="131"/>
      <c r="E1601" s="131"/>
      <c r="F1601" s="131"/>
      <c r="G1601" s="131"/>
      <c r="H1601" s="144">
        <f>TRUNC((J1601*$J$7),2)</f>
        <v>15.88</v>
      </c>
      <c r="J1601" s="145">
        <v>20.36</v>
      </c>
    </row>
    <row r="1602" spans="2:10" x14ac:dyDescent="0.2">
      <c r="B1602" s="131" t="s">
        <v>2468</v>
      </c>
      <c r="C1602" s="131"/>
      <c r="D1602" s="131"/>
      <c r="E1602" s="131"/>
      <c r="F1602" s="131"/>
      <c r="G1602" s="131"/>
      <c r="H1602" s="132">
        <f>TRUNC((J1602*$J$7),2)</f>
        <v>0</v>
      </c>
      <c r="J1602" s="133">
        <v>0</v>
      </c>
    </row>
    <row r="1603" spans="2:10" x14ac:dyDescent="0.2">
      <c r="B1603" s="131" t="s">
        <v>2467</v>
      </c>
      <c r="C1603" s="131"/>
      <c r="D1603" s="131"/>
      <c r="E1603" s="131"/>
      <c r="F1603" s="131"/>
      <c r="G1603" s="131"/>
      <c r="H1603" s="144">
        <f>TRUNC((J1603*$J$7),2)</f>
        <v>15.88</v>
      </c>
      <c r="J1603" s="145">
        <v>20.36</v>
      </c>
    </row>
    <row r="1604" spans="2:10" s="134" customFormat="1" ht="24.75" customHeight="1" x14ac:dyDescent="0.2">
      <c r="B1604" s="118" t="s">
        <v>3299</v>
      </c>
      <c r="C1604" s="118"/>
      <c r="D1604" s="118"/>
      <c r="E1604" s="118"/>
      <c r="F1604" s="118"/>
      <c r="G1604" s="118"/>
      <c r="H1604" s="118" t="s">
        <v>2909</v>
      </c>
      <c r="J1604" s="119" t="s">
        <v>2909</v>
      </c>
    </row>
    <row r="1605" spans="2:10" x14ac:dyDescent="0.2">
      <c r="B1605" s="120" t="s">
        <v>2503</v>
      </c>
      <c r="C1605" s="120" t="s">
        <v>2514</v>
      </c>
      <c r="D1605" s="120" t="s">
        <v>2513</v>
      </c>
      <c r="E1605" s="120"/>
      <c r="F1605" s="120" t="s">
        <v>2512</v>
      </c>
      <c r="G1605" s="120" t="s">
        <v>2499</v>
      </c>
      <c r="H1605" s="120" t="s">
        <v>2511</v>
      </c>
      <c r="J1605" s="121" t="s">
        <v>2511</v>
      </c>
    </row>
    <row r="1606" spans="2:10" x14ac:dyDescent="0.2">
      <c r="B1606" s="122" t="s">
        <v>3141</v>
      </c>
      <c r="C1606" s="122" t="s">
        <v>3140</v>
      </c>
      <c r="D1606" s="123">
        <v>20.8</v>
      </c>
      <c r="E1606" s="123"/>
      <c r="F1606" s="124">
        <v>117.99</v>
      </c>
      <c r="G1606" s="125">
        <v>0.21</v>
      </c>
      <c r="H1606" s="126">
        <f>TRUNC((J1606*$J$7),2)</f>
        <v>3.4</v>
      </c>
      <c r="J1606" s="127">
        <v>4.37</v>
      </c>
    </row>
    <row r="1607" spans="2:10" x14ac:dyDescent="0.2">
      <c r="B1607" s="122" t="s">
        <v>2567</v>
      </c>
      <c r="C1607" s="122" t="s">
        <v>2566</v>
      </c>
      <c r="D1607" s="123">
        <v>14.54</v>
      </c>
      <c r="E1607" s="123"/>
      <c r="F1607" s="124">
        <v>117.99</v>
      </c>
      <c r="G1607" s="125">
        <v>0.21</v>
      </c>
      <c r="H1607" s="126">
        <f>TRUNC((J1607*$J$7),2)</f>
        <v>2.37</v>
      </c>
      <c r="J1607" s="127">
        <v>3.05</v>
      </c>
    </row>
    <row r="1608" spans="2:10" x14ac:dyDescent="0.2">
      <c r="B1608" s="128" t="s">
        <v>2504</v>
      </c>
      <c r="C1608" s="128"/>
      <c r="D1608" s="128"/>
      <c r="E1608" s="128"/>
      <c r="F1608" s="128"/>
      <c r="G1608" s="128"/>
      <c r="H1608" s="129">
        <f>TRUNC((J1608*$J$7),2)</f>
        <v>5.78</v>
      </c>
      <c r="J1608" s="130">
        <v>7.42</v>
      </c>
    </row>
    <row r="1609" spans="2:10" ht="21" x14ac:dyDescent="0.2">
      <c r="B1609" s="120" t="s">
        <v>2503</v>
      </c>
      <c r="C1609" s="120" t="s">
        <v>2502</v>
      </c>
      <c r="D1609" s="120"/>
      <c r="E1609" s="146" t="s">
        <v>2501</v>
      </c>
      <c r="F1609" s="120" t="s">
        <v>2500</v>
      </c>
      <c r="G1609" s="120" t="s">
        <v>2499</v>
      </c>
      <c r="H1609" s="120" t="s">
        <v>2498</v>
      </c>
      <c r="J1609" s="121" t="s">
        <v>2498</v>
      </c>
    </row>
    <row r="1610" spans="2:10" ht="22.5" x14ac:dyDescent="0.2">
      <c r="B1610" s="122" t="s">
        <v>3298</v>
      </c>
      <c r="C1610" s="122" t="s">
        <v>3297</v>
      </c>
      <c r="D1610" s="122"/>
      <c r="E1610" s="147" t="s">
        <v>2471</v>
      </c>
      <c r="F1610" s="126">
        <v>7.57</v>
      </c>
      <c r="G1610" s="125">
        <v>1</v>
      </c>
      <c r="H1610" s="126">
        <f>TRUNC((J1610*$J$7),2)</f>
        <v>5.9</v>
      </c>
      <c r="J1610" s="127">
        <v>7.57</v>
      </c>
    </row>
    <row r="1611" spans="2:10" x14ac:dyDescent="0.2">
      <c r="B1611" s="128" t="s">
        <v>2470</v>
      </c>
      <c r="C1611" s="128"/>
      <c r="D1611" s="128"/>
      <c r="E1611" s="128"/>
      <c r="F1611" s="128"/>
      <c r="G1611" s="128"/>
      <c r="H1611" s="129">
        <f>TRUNC((J1611*$J$7),2)</f>
        <v>5.9</v>
      </c>
      <c r="J1611" s="130">
        <v>7.57</v>
      </c>
    </row>
    <row r="1612" spans="2:10" x14ac:dyDescent="0.2">
      <c r="B1612" s="131" t="s">
        <v>2469</v>
      </c>
      <c r="C1612" s="131"/>
      <c r="D1612" s="131"/>
      <c r="E1612" s="131"/>
      <c r="F1612" s="131"/>
      <c r="G1612" s="131"/>
      <c r="H1612" s="144">
        <f>TRUNC((J1612*$J$7),2)</f>
        <v>11.69</v>
      </c>
      <c r="J1612" s="145">
        <v>14.99</v>
      </c>
    </row>
    <row r="1613" spans="2:10" x14ac:dyDescent="0.2">
      <c r="B1613" s="131" t="s">
        <v>2468</v>
      </c>
      <c r="C1613" s="131"/>
      <c r="D1613" s="131"/>
      <c r="E1613" s="131"/>
      <c r="F1613" s="131"/>
      <c r="G1613" s="131"/>
      <c r="H1613" s="132">
        <f>TRUNC((J1613*$J$7),2)</f>
        <v>0</v>
      </c>
      <c r="J1613" s="133">
        <v>0</v>
      </c>
    </row>
    <row r="1614" spans="2:10" x14ac:dyDescent="0.2">
      <c r="B1614" s="131" t="s">
        <v>2467</v>
      </c>
      <c r="C1614" s="131"/>
      <c r="D1614" s="131"/>
      <c r="E1614" s="131"/>
      <c r="F1614" s="131"/>
      <c r="G1614" s="131"/>
      <c r="H1614" s="144">
        <f>TRUNC((J1614*$J$7),2)</f>
        <v>11.69</v>
      </c>
      <c r="J1614" s="145">
        <v>14.99</v>
      </c>
    </row>
    <row r="1615" spans="2:10" s="134" customFormat="1" ht="24.75" customHeight="1" x14ac:dyDescent="0.2">
      <c r="B1615" s="118" t="s">
        <v>3296</v>
      </c>
      <c r="C1615" s="118"/>
      <c r="D1615" s="118"/>
      <c r="E1615" s="118"/>
      <c r="F1615" s="118"/>
      <c r="G1615" s="118"/>
      <c r="H1615" s="118" t="s">
        <v>2909</v>
      </c>
      <c r="J1615" s="119" t="s">
        <v>2909</v>
      </c>
    </row>
    <row r="1616" spans="2:10" x14ac:dyDescent="0.2">
      <c r="B1616" s="120" t="s">
        <v>2503</v>
      </c>
      <c r="C1616" s="120" t="s">
        <v>2514</v>
      </c>
      <c r="D1616" s="120" t="s">
        <v>2513</v>
      </c>
      <c r="E1616" s="120"/>
      <c r="F1616" s="120" t="s">
        <v>2512</v>
      </c>
      <c r="G1616" s="120" t="s">
        <v>2499</v>
      </c>
      <c r="H1616" s="120" t="s">
        <v>2511</v>
      </c>
      <c r="J1616" s="121" t="s">
        <v>2511</v>
      </c>
    </row>
    <row r="1617" spans="2:10" x14ac:dyDescent="0.2">
      <c r="B1617" s="122" t="s">
        <v>2567</v>
      </c>
      <c r="C1617" s="122" t="s">
        <v>2566</v>
      </c>
      <c r="D1617" s="123">
        <v>14.54</v>
      </c>
      <c r="E1617" s="123"/>
      <c r="F1617" s="124">
        <v>117.99</v>
      </c>
      <c r="G1617" s="125">
        <v>0.37</v>
      </c>
      <c r="H1617" s="126">
        <f>TRUNC((J1617*$J$7),2)</f>
        <v>4.1900000000000004</v>
      </c>
      <c r="J1617" s="127">
        <v>5.38</v>
      </c>
    </row>
    <row r="1618" spans="2:10" x14ac:dyDescent="0.2">
      <c r="B1618" s="122" t="s">
        <v>3141</v>
      </c>
      <c r="C1618" s="122" t="s">
        <v>3140</v>
      </c>
      <c r="D1618" s="123">
        <v>20.8</v>
      </c>
      <c r="E1618" s="123"/>
      <c r="F1618" s="124">
        <v>117.99</v>
      </c>
      <c r="G1618" s="125">
        <v>0.37</v>
      </c>
      <c r="H1618" s="126">
        <f>TRUNC((J1618*$J$7),2)</f>
        <v>6</v>
      </c>
      <c r="J1618" s="127">
        <v>7.7</v>
      </c>
    </row>
    <row r="1619" spans="2:10" x14ac:dyDescent="0.2">
      <c r="B1619" s="128" t="s">
        <v>2504</v>
      </c>
      <c r="C1619" s="128"/>
      <c r="D1619" s="128"/>
      <c r="E1619" s="128"/>
      <c r="F1619" s="128"/>
      <c r="G1619" s="128"/>
      <c r="H1619" s="142">
        <f>TRUNC((J1619*$J$7),2)</f>
        <v>10.199999999999999</v>
      </c>
      <c r="J1619" s="143">
        <v>13.08</v>
      </c>
    </row>
    <row r="1620" spans="2:10" ht="21" x14ac:dyDescent="0.2">
      <c r="B1620" s="120" t="s">
        <v>2503</v>
      </c>
      <c r="C1620" s="120" t="s">
        <v>2502</v>
      </c>
      <c r="D1620" s="120"/>
      <c r="E1620" s="146" t="s">
        <v>2501</v>
      </c>
      <c r="F1620" s="120" t="s">
        <v>2500</v>
      </c>
      <c r="G1620" s="120" t="s">
        <v>2499</v>
      </c>
      <c r="H1620" s="120" t="s">
        <v>2498</v>
      </c>
      <c r="J1620" s="121" t="s">
        <v>2498</v>
      </c>
    </row>
    <row r="1621" spans="2:10" ht="22.5" x14ac:dyDescent="0.2">
      <c r="B1621" s="122" t="s">
        <v>3295</v>
      </c>
      <c r="C1621" s="122" t="s">
        <v>3294</v>
      </c>
      <c r="D1621" s="122"/>
      <c r="E1621" s="147" t="s">
        <v>2471</v>
      </c>
      <c r="F1621" s="123">
        <v>10.57</v>
      </c>
      <c r="G1621" s="125">
        <v>1</v>
      </c>
      <c r="H1621" s="123">
        <f>TRUNC((J1621*$J$7),2)</f>
        <v>8.24</v>
      </c>
      <c r="J1621" s="141">
        <v>10.57</v>
      </c>
    </row>
    <row r="1622" spans="2:10" x14ac:dyDescent="0.2">
      <c r="B1622" s="128" t="s">
        <v>2470</v>
      </c>
      <c r="C1622" s="128"/>
      <c r="D1622" s="128"/>
      <c r="E1622" s="128"/>
      <c r="F1622" s="128"/>
      <c r="G1622" s="128"/>
      <c r="H1622" s="142">
        <f>TRUNC((J1622*$J$7),2)</f>
        <v>8.24</v>
      </c>
      <c r="J1622" s="143">
        <v>10.57</v>
      </c>
    </row>
    <row r="1623" spans="2:10" x14ac:dyDescent="0.2">
      <c r="B1623" s="131" t="s">
        <v>2469</v>
      </c>
      <c r="C1623" s="131"/>
      <c r="D1623" s="131"/>
      <c r="E1623" s="131"/>
      <c r="F1623" s="131"/>
      <c r="G1623" s="131"/>
      <c r="H1623" s="144">
        <f>TRUNC((J1623*$J$7),2)</f>
        <v>18.440000000000001</v>
      </c>
      <c r="J1623" s="145">
        <v>23.65</v>
      </c>
    </row>
    <row r="1624" spans="2:10" x14ac:dyDescent="0.2">
      <c r="B1624" s="131" t="s">
        <v>2468</v>
      </c>
      <c r="C1624" s="131"/>
      <c r="D1624" s="131"/>
      <c r="E1624" s="131"/>
      <c r="F1624" s="131"/>
      <c r="G1624" s="131"/>
      <c r="H1624" s="132">
        <f>TRUNC((J1624*$J$7),2)</f>
        <v>0</v>
      </c>
      <c r="J1624" s="133">
        <v>0</v>
      </c>
    </row>
    <row r="1625" spans="2:10" x14ac:dyDescent="0.2">
      <c r="B1625" s="131" t="s">
        <v>2467</v>
      </c>
      <c r="C1625" s="131"/>
      <c r="D1625" s="131"/>
      <c r="E1625" s="131"/>
      <c r="F1625" s="131"/>
      <c r="G1625" s="131"/>
      <c r="H1625" s="144">
        <f>TRUNC((J1625*$J$7),2)</f>
        <v>18.440000000000001</v>
      </c>
      <c r="J1625" s="145">
        <v>23.65</v>
      </c>
    </row>
    <row r="1626" spans="2:10" s="134" customFormat="1" ht="24.75" customHeight="1" x14ac:dyDescent="0.2">
      <c r="B1626" s="118" t="s">
        <v>3293</v>
      </c>
      <c r="C1626" s="118"/>
      <c r="D1626" s="118"/>
      <c r="E1626" s="118"/>
      <c r="F1626" s="118"/>
      <c r="G1626" s="118"/>
      <c r="H1626" s="118" t="s">
        <v>2909</v>
      </c>
      <c r="J1626" s="119" t="s">
        <v>2909</v>
      </c>
    </row>
    <row r="1627" spans="2:10" x14ac:dyDescent="0.2">
      <c r="B1627" s="120" t="s">
        <v>2503</v>
      </c>
      <c r="C1627" s="120" t="s">
        <v>2514</v>
      </c>
      <c r="D1627" s="120" t="s">
        <v>2513</v>
      </c>
      <c r="E1627" s="120"/>
      <c r="F1627" s="120" t="s">
        <v>2512</v>
      </c>
      <c r="G1627" s="120" t="s">
        <v>2499</v>
      </c>
      <c r="H1627" s="120" t="s">
        <v>2511</v>
      </c>
      <c r="J1627" s="121" t="s">
        <v>2511</v>
      </c>
    </row>
    <row r="1628" spans="2:10" x14ac:dyDescent="0.2">
      <c r="B1628" s="122" t="s">
        <v>3141</v>
      </c>
      <c r="C1628" s="122" t="s">
        <v>3140</v>
      </c>
      <c r="D1628" s="123">
        <v>20.8</v>
      </c>
      <c r="E1628" s="123"/>
      <c r="F1628" s="124">
        <v>117.99</v>
      </c>
      <c r="G1628" s="125">
        <v>0.53</v>
      </c>
      <c r="H1628" s="123">
        <f>TRUNC((J1628*$J$7),2)</f>
        <v>8.59</v>
      </c>
      <c r="J1628" s="141">
        <v>11.02</v>
      </c>
    </row>
    <row r="1629" spans="2:10" x14ac:dyDescent="0.2">
      <c r="B1629" s="122" t="s">
        <v>2567</v>
      </c>
      <c r="C1629" s="122" t="s">
        <v>2566</v>
      </c>
      <c r="D1629" s="123">
        <v>14.54</v>
      </c>
      <c r="E1629" s="123"/>
      <c r="F1629" s="124">
        <v>117.99</v>
      </c>
      <c r="G1629" s="125">
        <v>0.53</v>
      </c>
      <c r="H1629" s="126">
        <f>TRUNC((J1629*$J$7),2)</f>
        <v>6.01</v>
      </c>
      <c r="J1629" s="127">
        <v>7.71</v>
      </c>
    </row>
    <row r="1630" spans="2:10" x14ac:dyDescent="0.2">
      <c r="B1630" s="128" t="s">
        <v>2504</v>
      </c>
      <c r="C1630" s="128"/>
      <c r="D1630" s="128"/>
      <c r="E1630" s="128"/>
      <c r="F1630" s="128"/>
      <c r="G1630" s="128"/>
      <c r="H1630" s="142">
        <f>TRUNC((J1630*$J$7),2)</f>
        <v>14.6</v>
      </c>
      <c r="J1630" s="143">
        <v>18.73</v>
      </c>
    </row>
    <row r="1631" spans="2:10" ht="21" x14ac:dyDescent="0.2">
      <c r="B1631" s="120" t="s">
        <v>2503</v>
      </c>
      <c r="C1631" s="120" t="s">
        <v>2502</v>
      </c>
      <c r="D1631" s="120"/>
      <c r="E1631" s="146" t="s">
        <v>2501</v>
      </c>
      <c r="F1631" s="120" t="s">
        <v>2500</v>
      </c>
      <c r="G1631" s="120" t="s">
        <v>2499</v>
      </c>
      <c r="H1631" s="120" t="s">
        <v>2498</v>
      </c>
      <c r="J1631" s="121" t="s">
        <v>2498</v>
      </c>
    </row>
    <row r="1632" spans="2:10" ht="22.5" x14ac:dyDescent="0.2">
      <c r="B1632" s="122" t="s">
        <v>3292</v>
      </c>
      <c r="C1632" s="122" t="s">
        <v>3291</v>
      </c>
      <c r="D1632" s="122"/>
      <c r="E1632" s="147" t="s">
        <v>2471</v>
      </c>
      <c r="F1632" s="123">
        <v>15.86</v>
      </c>
      <c r="G1632" s="125">
        <v>1</v>
      </c>
      <c r="H1632" s="123">
        <f>TRUNC((J1632*$J$7),2)</f>
        <v>12.37</v>
      </c>
      <c r="J1632" s="141">
        <v>15.86</v>
      </c>
    </row>
    <row r="1633" spans="2:10" x14ac:dyDescent="0.2">
      <c r="B1633" s="128" t="s">
        <v>2470</v>
      </c>
      <c r="C1633" s="128"/>
      <c r="D1633" s="128"/>
      <c r="E1633" s="128"/>
      <c r="F1633" s="128"/>
      <c r="G1633" s="128"/>
      <c r="H1633" s="142">
        <f>TRUNC((J1633*$J$7),2)</f>
        <v>12.37</v>
      </c>
      <c r="J1633" s="143">
        <v>15.86</v>
      </c>
    </row>
    <row r="1634" spans="2:10" x14ac:dyDescent="0.2">
      <c r="B1634" s="131" t="s">
        <v>2469</v>
      </c>
      <c r="C1634" s="131"/>
      <c r="D1634" s="131"/>
      <c r="E1634" s="131"/>
      <c r="F1634" s="131"/>
      <c r="G1634" s="131"/>
      <c r="H1634" s="144">
        <f>TRUNC((J1634*$J$7),2)</f>
        <v>26.98</v>
      </c>
      <c r="J1634" s="145">
        <v>34.590000000000003</v>
      </c>
    </row>
    <row r="1635" spans="2:10" x14ac:dyDescent="0.2">
      <c r="B1635" s="131" t="s">
        <v>2468</v>
      </c>
      <c r="C1635" s="131"/>
      <c r="D1635" s="131"/>
      <c r="E1635" s="131"/>
      <c r="F1635" s="131"/>
      <c r="G1635" s="131"/>
      <c r="H1635" s="132">
        <f>TRUNC((J1635*$J$7),2)</f>
        <v>0</v>
      </c>
      <c r="J1635" s="133">
        <v>0</v>
      </c>
    </row>
    <row r="1636" spans="2:10" x14ac:dyDescent="0.2">
      <c r="B1636" s="131" t="s">
        <v>2467</v>
      </c>
      <c r="C1636" s="131"/>
      <c r="D1636" s="131"/>
      <c r="E1636" s="131"/>
      <c r="F1636" s="131"/>
      <c r="G1636" s="131"/>
      <c r="H1636" s="144">
        <f>TRUNC((J1636*$J$7),2)</f>
        <v>26.98</v>
      </c>
      <c r="J1636" s="145">
        <v>34.590000000000003</v>
      </c>
    </row>
    <row r="1637" spans="2:10" s="134" customFormat="1" ht="24.75" customHeight="1" x14ac:dyDescent="0.2">
      <c r="B1637" s="118" t="s">
        <v>3290</v>
      </c>
      <c r="C1637" s="118"/>
      <c r="D1637" s="118"/>
      <c r="E1637" s="118"/>
      <c r="F1637" s="118"/>
      <c r="G1637" s="118"/>
      <c r="H1637" s="118" t="s">
        <v>2909</v>
      </c>
      <c r="J1637" s="119" t="s">
        <v>2909</v>
      </c>
    </row>
    <row r="1638" spans="2:10" x14ac:dyDescent="0.2">
      <c r="B1638" s="120" t="s">
        <v>2503</v>
      </c>
      <c r="C1638" s="120" t="s">
        <v>2514</v>
      </c>
      <c r="D1638" s="120" t="s">
        <v>2513</v>
      </c>
      <c r="E1638" s="120"/>
      <c r="F1638" s="120" t="s">
        <v>2512</v>
      </c>
      <c r="G1638" s="120" t="s">
        <v>2499</v>
      </c>
      <c r="H1638" s="120" t="s">
        <v>2511</v>
      </c>
      <c r="J1638" s="121" t="s">
        <v>2511</v>
      </c>
    </row>
    <row r="1639" spans="2:10" x14ac:dyDescent="0.2">
      <c r="B1639" s="122" t="s">
        <v>2567</v>
      </c>
      <c r="C1639" s="122" t="s">
        <v>2566</v>
      </c>
      <c r="D1639" s="123">
        <v>14.54</v>
      </c>
      <c r="E1639" s="123"/>
      <c r="F1639" s="124">
        <v>117.99</v>
      </c>
      <c r="G1639" s="125">
        <v>0.6</v>
      </c>
      <c r="H1639" s="126">
        <f>TRUNC((J1639*$J$7),2)</f>
        <v>6.8</v>
      </c>
      <c r="J1639" s="127">
        <v>8.7200000000000006</v>
      </c>
    </row>
    <row r="1640" spans="2:10" x14ac:dyDescent="0.2">
      <c r="B1640" s="122" t="s">
        <v>3141</v>
      </c>
      <c r="C1640" s="122" t="s">
        <v>3140</v>
      </c>
      <c r="D1640" s="123">
        <v>20.8</v>
      </c>
      <c r="E1640" s="123"/>
      <c r="F1640" s="124">
        <v>117.99</v>
      </c>
      <c r="G1640" s="125">
        <v>0.6</v>
      </c>
      <c r="H1640" s="123">
        <f>TRUNC((J1640*$J$7),2)</f>
        <v>9.73</v>
      </c>
      <c r="J1640" s="141">
        <v>12.48</v>
      </c>
    </row>
    <row r="1641" spans="2:10" x14ac:dyDescent="0.2">
      <c r="B1641" s="128" t="s">
        <v>2504</v>
      </c>
      <c r="C1641" s="128"/>
      <c r="D1641" s="128"/>
      <c r="E1641" s="128"/>
      <c r="F1641" s="128"/>
      <c r="G1641" s="128"/>
      <c r="H1641" s="142">
        <f>TRUNC((J1641*$J$7),2)</f>
        <v>16.53</v>
      </c>
      <c r="J1641" s="143">
        <v>21.2</v>
      </c>
    </row>
    <row r="1642" spans="2:10" ht="21" x14ac:dyDescent="0.2">
      <c r="B1642" s="120" t="s">
        <v>2503</v>
      </c>
      <c r="C1642" s="120" t="s">
        <v>2502</v>
      </c>
      <c r="D1642" s="120"/>
      <c r="E1642" s="146" t="s">
        <v>2501</v>
      </c>
      <c r="F1642" s="120" t="s">
        <v>2500</v>
      </c>
      <c r="G1642" s="120" t="s">
        <v>2499</v>
      </c>
      <c r="H1642" s="120" t="s">
        <v>2498</v>
      </c>
      <c r="J1642" s="121" t="s">
        <v>2498</v>
      </c>
    </row>
    <row r="1643" spans="2:10" ht="22.5" x14ac:dyDescent="0.2">
      <c r="B1643" s="122" t="s">
        <v>3289</v>
      </c>
      <c r="C1643" s="122" t="s">
        <v>3288</v>
      </c>
      <c r="D1643" s="122"/>
      <c r="E1643" s="147" t="s">
        <v>2471</v>
      </c>
      <c r="F1643" s="124">
        <v>140.08000000000001</v>
      </c>
      <c r="G1643" s="125">
        <v>1</v>
      </c>
      <c r="H1643" s="124">
        <f>TRUNC((J1643*$J$7),2)</f>
        <v>109.26</v>
      </c>
      <c r="J1643" s="136">
        <v>140.08000000000001</v>
      </c>
    </row>
    <row r="1644" spans="2:10" x14ac:dyDescent="0.2">
      <c r="B1644" s="128" t="s">
        <v>2470</v>
      </c>
      <c r="C1644" s="128"/>
      <c r="D1644" s="128"/>
      <c r="E1644" s="128"/>
      <c r="F1644" s="128"/>
      <c r="G1644" s="128"/>
      <c r="H1644" s="137">
        <f>TRUNC((J1644*$J$7),2)</f>
        <v>109.26</v>
      </c>
      <c r="J1644" s="138">
        <v>140.08000000000001</v>
      </c>
    </row>
    <row r="1645" spans="2:10" x14ac:dyDescent="0.2">
      <c r="B1645" s="131" t="s">
        <v>2469</v>
      </c>
      <c r="C1645" s="131"/>
      <c r="D1645" s="131"/>
      <c r="E1645" s="131"/>
      <c r="F1645" s="131"/>
      <c r="G1645" s="131"/>
      <c r="H1645" s="139">
        <f>TRUNC((J1645*$J$7),2)</f>
        <v>125.79</v>
      </c>
      <c r="J1645" s="140">
        <v>161.28</v>
      </c>
    </row>
    <row r="1646" spans="2:10" x14ac:dyDescent="0.2">
      <c r="B1646" s="131" t="s">
        <v>2468</v>
      </c>
      <c r="C1646" s="131"/>
      <c r="D1646" s="131"/>
      <c r="E1646" s="131"/>
      <c r="F1646" s="131"/>
      <c r="G1646" s="131"/>
      <c r="H1646" s="132">
        <f>TRUNC((J1646*$J$7),2)</f>
        <v>0</v>
      </c>
      <c r="J1646" s="133">
        <v>0</v>
      </c>
    </row>
    <row r="1647" spans="2:10" x14ac:dyDescent="0.2">
      <c r="B1647" s="131" t="s">
        <v>2467</v>
      </c>
      <c r="C1647" s="131"/>
      <c r="D1647" s="131"/>
      <c r="E1647" s="131"/>
      <c r="F1647" s="131"/>
      <c r="G1647" s="131"/>
      <c r="H1647" s="139">
        <f>TRUNC((J1647*$J$7),2)</f>
        <v>125.79</v>
      </c>
      <c r="J1647" s="140">
        <v>161.28</v>
      </c>
    </row>
    <row r="1648" spans="2:10" s="134" customFormat="1" ht="24.75" customHeight="1" x14ac:dyDescent="0.2">
      <c r="B1648" s="118" t="s">
        <v>3287</v>
      </c>
      <c r="C1648" s="118"/>
      <c r="D1648" s="118"/>
      <c r="E1648" s="118"/>
      <c r="F1648" s="118"/>
      <c r="G1648" s="118"/>
      <c r="H1648" s="118" t="s">
        <v>2635</v>
      </c>
      <c r="J1648" s="119" t="s">
        <v>2635</v>
      </c>
    </row>
    <row r="1649" spans="2:10" x14ac:dyDescent="0.2">
      <c r="B1649" s="120" t="s">
        <v>2503</v>
      </c>
      <c r="C1649" s="120" t="s">
        <v>2514</v>
      </c>
      <c r="D1649" s="120" t="s">
        <v>2513</v>
      </c>
      <c r="E1649" s="120"/>
      <c r="F1649" s="120" t="s">
        <v>2512</v>
      </c>
      <c r="G1649" s="120" t="s">
        <v>2499</v>
      </c>
      <c r="H1649" s="120" t="s">
        <v>2511</v>
      </c>
      <c r="J1649" s="121" t="s">
        <v>2511</v>
      </c>
    </row>
    <row r="1650" spans="2:10" x14ac:dyDescent="0.2">
      <c r="B1650" s="122" t="s">
        <v>3141</v>
      </c>
      <c r="C1650" s="122" t="s">
        <v>3140</v>
      </c>
      <c r="D1650" s="123">
        <v>20.8</v>
      </c>
      <c r="E1650" s="123"/>
      <c r="F1650" s="124">
        <v>117.99</v>
      </c>
      <c r="G1650" s="125">
        <v>0.2</v>
      </c>
      <c r="H1650" s="126">
        <f>TRUNC((J1650*$J$7),2)</f>
        <v>3.24</v>
      </c>
      <c r="J1650" s="127">
        <v>4.16</v>
      </c>
    </row>
    <row r="1651" spans="2:10" x14ac:dyDescent="0.2">
      <c r="B1651" s="122" t="s">
        <v>2567</v>
      </c>
      <c r="C1651" s="122" t="s">
        <v>2566</v>
      </c>
      <c r="D1651" s="123">
        <v>14.54</v>
      </c>
      <c r="E1651" s="123"/>
      <c r="F1651" s="124">
        <v>117.99</v>
      </c>
      <c r="G1651" s="125">
        <v>0.2</v>
      </c>
      <c r="H1651" s="126">
        <f>TRUNC((J1651*$J$7),2)</f>
        <v>2.2599999999999998</v>
      </c>
      <c r="J1651" s="127">
        <v>2.91</v>
      </c>
    </row>
    <row r="1652" spans="2:10" x14ac:dyDescent="0.2">
      <c r="B1652" s="128" t="s">
        <v>2504</v>
      </c>
      <c r="C1652" s="128"/>
      <c r="D1652" s="128"/>
      <c r="E1652" s="128"/>
      <c r="F1652" s="128"/>
      <c r="G1652" s="128"/>
      <c r="H1652" s="129">
        <f>TRUNC((J1652*$J$7),2)</f>
        <v>5.51</v>
      </c>
      <c r="J1652" s="130">
        <v>7.07</v>
      </c>
    </row>
    <row r="1653" spans="2:10" ht="21" x14ac:dyDescent="0.2">
      <c r="B1653" s="120" t="s">
        <v>2503</v>
      </c>
      <c r="C1653" s="120" t="s">
        <v>2502</v>
      </c>
      <c r="D1653" s="120"/>
      <c r="E1653" s="146" t="s">
        <v>2501</v>
      </c>
      <c r="F1653" s="120" t="s">
        <v>2500</v>
      </c>
      <c r="G1653" s="120" t="s">
        <v>2499</v>
      </c>
      <c r="H1653" s="120" t="s">
        <v>2498</v>
      </c>
      <c r="J1653" s="121" t="s">
        <v>2498</v>
      </c>
    </row>
    <row r="1654" spans="2:10" ht="22.5" x14ac:dyDescent="0.2">
      <c r="B1654" s="122" t="s">
        <v>3286</v>
      </c>
      <c r="C1654" s="122" t="s">
        <v>3285</v>
      </c>
      <c r="D1654" s="122"/>
      <c r="E1654" s="147" t="s">
        <v>2471</v>
      </c>
      <c r="F1654" s="123">
        <v>86.04</v>
      </c>
      <c r="G1654" s="125">
        <v>1</v>
      </c>
      <c r="H1654" s="123">
        <f>TRUNC((J1654*$J$7),2)</f>
        <v>67.11</v>
      </c>
      <c r="J1654" s="141">
        <v>86.04</v>
      </c>
    </row>
    <row r="1655" spans="2:10" x14ac:dyDescent="0.2">
      <c r="B1655" s="128" t="s">
        <v>2470</v>
      </c>
      <c r="C1655" s="128"/>
      <c r="D1655" s="128"/>
      <c r="E1655" s="128"/>
      <c r="F1655" s="128"/>
      <c r="G1655" s="128"/>
      <c r="H1655" s="142">
        <f>TRUNC((J1655*$J$7),2)</f>
        <v>67.11</v>
      </c>
      <c r="J1655" s="143">
        <v>86.04</v>
      </c>
    </row>
    <row r="1656" spans="2:10" x14ac:dyDescent="0.2">
      <c r="B1656" s="131" t="s">
        <v>2469</v>
      </c>
      <c r="C1656" s="131"/>
      <c r="D1656" s="131"/>
      <c r="E1656" s="131"/>
      <c r="F1656" s="131"/>
      <c r="G1656" s="131"/>
      <c r="H1656" s="144">
        <f>TRUNC((J1656*$J$7),2)</f>
        <v>72.62</v>
      </c>
      <c r="J1656" s="145">
        <v>93.11</v>
      </c>
    </row>
    <row r="1657" spans="2:10" x14ac:dyDescent="0.2">
      <c r="B1657" s="131" t="s">
        <v>2468</v>
      </c>
      <c r="C1657" s="131"/>
      <c r="D1657" s="131"/>
      <c r="E1657" s="131"/>
      <c r="F1657" s="131"/>
      <c r="G1657" s="131"/>
      <c r="H1657" s="132">
        <f>TRUNC((J1657*$J$7),2)</f>
        <v>0</v>
      </c>
      <c r="J1657" s="133">
        <v>0</v>
      </c>
    </row>
    <row r="1658" spans="2:10" x14ac:dyDescent="0.2">
      <c r="B1658" s="131" t="s">
        <v>2467</v>
      </c>
      <c r="C1658" s="131"/>
      <c r="D1658" s="131"/>
      <c r="E1658" s="131"/>
      <c r="F1658" s="131"/>
      <c r="G1658" s="131"/>
      <c r="H1658" s="144">
        <f>TRUNC((J1658*$J$7),2)</f>
        <v>72.62</v>
      </c>
      <c r="J1658" s="145">
        <v>93.11</v>
      </c>
    </row>
    <row r="1659" spans="2:10" s="134" customFormat="1" ht="24.75" customHeight="1" x14ac:dyDescent="0.2">
      <c r="B1659" s="118" t="s">
        <v>3284</v>
      </c>
      <c r="C1659" s="118"/>
      <c r="D1659" s="118"/>
      <c r="E1659" s="118"/>
      <c r="F1659" s="118"/>
      <c r="G1659" s="118"/>
      <c r="H1659" s="118" t="s">
        <v>2909</v>
      </c>
      <c r="J1659" s="119" t="s">
        <v>2909</v>
      </c>
    </row>
    <row r="1660" spans="2:10" x14ac:dyDescent="0.2">
      <c r="B1660" s="120" t="s">
        <v>2503</v>
      </c>
      <c r="C1660" s="120" t="s">
        <v>2514</v>
      </c>
      <c r="D1660" s="120" t="s">
        <v>2513</v>
      </c>
      <c r="E1660" s="120"/>
      <c r="F1660" s="120" t="s">
        <v>2512</v>
      </c>
      <c r="G1660" s="120" t="s">
        <v>2499</v>
      </c>
      <c r="H1660" s="120" t="s">
        <v>2511</v>
      </c>
      <c r="J1660" s="121" t="s">
        <v>2511</v>
      </c>
    </row>
    <row r="1661" spans="2:10" x14ac:dyDescent="0.2">
      <c r="B1661" s="122" t="s">
        <v>3141</v>
      </c>
      <c r="C1661" s="122" t="s">
        <v>3140</v>
      </c>
      <c r="D1661" s="123">
        <v>20.8</v>
      </c>
      <c r="E1661" s="123"/>
      <c r="F1661" s="124">
        <v>117.99</v>
      </c>
      <c r="G1661" s="125">
        <v>0.2</v>
      </c>
      <c r="H1661" s="126">
        <f>TRUNC((J1661*$J$7),2)</f>
        <v>3.24</v>
      </c>
      <c r="J1661" s="127">
        <v>4.16</v>
      </c>
    </row>
    <row r="1662" spans="2:10" x14ac:dyDescent="0.2">
      <c r="B1662" s="122" t="s">
        <v>2567</v>
      </c>
      <c r="C1662" s="122" t="s">
        <v>2566</v>
      </c>
      <c r="D1662" s="123">
        <v>14.54</v>
      </c>
      <c r="E1662" s="123"/>
      <c r="F1662" s="124">
        <v>117.99</v>
      </c>
      <c r="G1662" s="125">
        <v>0.2</v>
      </c>
      <c r="H1662" s="126">
        <f>TRUNC((J1662*$J$7),2)</f>
        <v>2.2599999999999998</v>
      </c>
      <c r="J1662" s="127">
        <v>2.91</v>
      </c>
    </row>
    <row r="1663" spans="2:10" x14ac:dyDescent="0.2">
      <c r="B1663" s="128" t="s">
        <v>2504</v>
      </c>
      <c r="C1663" s="128"/>
      <c r="D1663" s="128"/>
      <c r="E1663" s="128"/>
      <c r="F1663" s="128"/>
      <c r="G1663" s="128"/>
      <c r="H1663" s="129">
        <f>TRUNC((J1663*$J$7),2)</f>
        <v>5.51</v>
      </c>
      <c r="J1663" s="130">
        <v>7.07</v>
      </c>
    </row>
    <row r="1664" spans="2:10" ht="21" x14ac:dyDescent="0.2">
      <c r="B1664" s="120" t="s">
        <v>2503</v>
      </c>
      <c r="C1664" s="120" t="s">
        <v>2502</v>
      </c>
      <c r="D1664" s="120"/>
      <c r="E1664" s="146" t="s">
        <v>2501</v>
      </c>
      <c r="F1664" s="120" t="s">
        <v>2500</v>
      </c>
      <c r="G1664" s="120" t="s">
        <v>2499</v>
      </c>
      <c r="H1664" s="120" t="s">
        <v>2498</v>
      </c>
      <c r="J1664" s="121" t="s">
        <v>2498</v>
      </c>
    </row>
    <row r="1665" spans="2:10" x14ac:dyDescent="0.2">
      <c r="B1665" s="122" t="s">
        <v>3283</v>
      </c>
      <c r="C1665" s="122" t="s">
        <v>3282</v>
      </c>
      <c r="D1665" s="122"/>
      <c r="E1665" s="147" t="s">
        <v>2471</v>
      </c>
      <c r="F1665" s="126">
        <v>6</v>
      </c>
      <c r="G1665" s="125">
        <v>1</v>
      </c>
      <c r="H1665" s="126">
        <f>TRUNC((J1665*$J$7),2)</f>
        <v>4.68</v>
      </c>
      <c r="J1665" s="127">
        <v>6</v>
      </c>
    </row>
    <row r="1666" spans="2:10" x14ac:dyDescent="0.2">
      <c r="B1666" s="128" t="s">
        <v>2470</v>
      </c>
      <c r="C1666" s="128"/>
      <c r="D1666" s="128"/>
      <c r="E1666" s="128"/>
      <c r="F1666" s="128"/>
      <c r="G1666" s="128"/>
      <c r="H1666" s="129">
        <f>TRUNC((J1666*$J$7),2)</f>
        <v>4.68</v>
      </c>
      <c r="J1666" s="130">
        <v>6</v>
      </c>
    </row>
    <row r="1667" spans="2:10" x14ac:dyDescent="0.2">
      <c r="B1667" s="131" t="s">
        <v>2469</v>
      </c>
      <c r="C1667" s="131"/>
      <c r="D1667" s="131"/>
      <c r="E1667" s="131"/>
      <c r="F1667" s="131"/>
      <c r="G1667" s="131"/>
      <c r="H1667" s="144">
        <f>TRUNC((J1667*$J$7),2)</f>
        <v>10.19</v>
      </c>
      <c r="J1667" s="145">
        <v>13.07</v>
      </c>
    </row>
    <row r="1668" spans="2:10" x14ac:dyDescent="0.2">
      <c r="B1668" s="131" t="s">
        <v>2468</v>
      </c>
      <c r="C1668" s="131"/>
      <c r="D1668" s="131"/>
      <c r="E1668" s="131"/>
      <c r="F1668" s="131"/>
      <c r="G1668" s="131"/>
      <c r="H1668" s="132">
        <f>TRUNC((J1668*$J$7),2)</f>
        <v>0</v>
      </c>
      <c r="J1668" s="133">
        <v>0</v>
      </c>
    </row>
    <row r="1669" spans="2:10" x14ac:dyDescent="0.2">
      <c r="B1669" s="131" t="s">
        <v>2467</v>
      </c>
      <c r="C1669" s="131"/>
      <c r="D1669" s="131"/>
      <c r="E1669" s="131"/>
      <c r="F1669" s="131"/>
      <c r="G1669" s="131"/>
      <c r="H1669" s="144">
        <f>TRUNC((J1669*$J$7),2)</f>
        <v>10.19</v>
      </c>
      <c r="J1669" s="145">
        <v>13.07</v>
      </c>
    </row>
    <row r="1670" spans="2:10" s="134" customFormat="1" ht="24.75" customHeight="1" x14ac:dyDescent="0.2">
      <c r="B1670" s="118" t="s">
        <v>3281</v>
      </c>
      <c r="C1670" s="118"/>
      <c r="D1670" s="118"/>
      <c r="E1670" s="118"/>
      <c r="F1670" s="118"/>
      <c r="G1670" s="118"/>
      <c r="H1670" s="118" t="s">
        <v>2635</v>
      </c>
      <c r="J1670" s="119" t="s">
        <v>2635</v>
      </c>
    </row>
    <row r="1671" spans="2:10" x14ac:dyDescent="0.2">
      <c r="B1671" s="120" t="s">
        <v>2503</v>
      </c>
      <c r="C1671" s="120" t="s">
        <v>2514</v>
      </c>
      <c r="D1671" s="120" t="s">
        <v>2513</v>
      </c>
      <c r="E1671" s="120"/>
      <c r="F1671" s="120" t="s">
        <v>2512</v>
      </c>
      <c r="G1671" s="120" t="s">
        <v>2499</v>
      </c>
      <c r="H1671" s="120" t="s">
        <v>2511</v>
      </c>
      <c r="J1671" s="121" t="s">
        <v>2511</v>
      </c>
    </row>
    <row r="1672" spans="2:10" x14ac:dyDescent="0.2">
      <c r="B1672" s="122" t="s">
        <v>3141</v>
      </c>
      <c r="C1672" s="122" t="s">
        <v>3140</v>
      </c>
      <c r="D1672" s="123">
        <v>20.8</v>
      </c>
      <c r="E1672" s="123"/>
      <c r="F1672" s="124">
        <v>117.99</v>
      </c>
      <c r="G1672" s="125">
        <v>0.3226</v>
      </c>
      <c r="H1672" s="126">
        <f>TRUNC((J1672*$J$7),2)</f>
        <v>5.23</v>
      </c>
      <c r="J1672" s="127">
        <v>6.71</v>
      </c>
    </row>
    <row r="1673" spans="2:10" x14ac:dyDescent="0.2">
      <c r="B1673" s="122" t="s">
        <v>2567</v>
      </c>
      <c r="C1673" s="122" t="s">
        <v>2566</v>
      </c>
      <c r="D1673" s="123">
        <v>14.54</v>
      </c>
      <c r="E1673" s="123"/>
      <c r="F1673" s="124">
        <v>117.99</v>
      </c>
      <c r="G1673" s="125">
        <v>0.3226</v>
      </c>
      <c r="H1673" s="126">
        <f>TRUNC((J1673*$J$7),2)</f>
        <v>3.65</v>
      </c>
      <c r="J1673" s="127">
        <v>4.6900000000000004</v>
      </c>
    </row>
    <row r="1674" spans="2:10" x14ac:dyDescent="0.2">
      <c r="B1674" s="128" t="s">
        <v>2504</v>
      </c>
      <c r="C1674" s="128"/>
      <c r="D1674" s="128"/>
      <c r="E1674" s="128"/>
      <c r="F1674" s="128"/>
      <c r="G1674" s="128"/>
      <c r="H1674" s="142">
        <f>TRUNC((J1674*$J$7),2)</f>
        <v>8.89</v>
      </c>
      <c r="J1674" s="143">
        <v>11.4</v>
      </c>
    </row>
    <row r="1675" spans="2:10" ht="21" x14ac:dyDescent="0.2">
      <c r="B1675" s="120" t="s">
        <v>2503</v>
      </c>
      <c r="C1675" s="120" t="s">
        <v>2502</v>
      </c>
      <c r="D1675" s="120"/>
      <c r="E1675" s="146" t="s">
        <v>2501</v>
      </c>
      <c r="F1675" s="120" t="s">
        <v>2500</v>
      </c>
      <c r="G1675" s="120" t="s">
        <v>2499</v>
      </c>
      <c r="H1675" s="120" t="s">
        <v>2498</v>
      </c>
      <c r="J1675" s="121" t="s">
        <v>2498</v>
      </c>
    </row>
    <row r="1676" spans="2:10" ht="22.5" x14ac:dyDescent="0.2">
      <c r="B1676" s="122" t="s">
        <v>3280</v>
      </c>
      <c r="C1676" s="122" t="s">
        <v>1122</v>
      </c>
      <c r="D1676" s="122"/>
      <c r="E1676" s="147" t="s">
        <v>2471</v>
      </c>
      <c r="F1676" s="124">
        <v>189.9</v>
      </c>
      <c r="G1676" s="125">
        <v>1</v>
      </c>
      <c r="H1676" s="124">
        <f>TRUNC((J1676*$J$7),2)</f>
        <v>148.12</v>
      </c>
      <c r="J1676" s="136">
        <v>189.9</v>
      </c>
    </row>
    <row r="1677" spans="2:10" x14ac:dyDescent="0.2">
      <c r="B1677" s="128" t="s">
        <v>2470</v>
      </c>
      <c r="C1677" s="128"/>
      <c r="D1677" s="128"/>
      <c r="E1677" s="128"/>
      <c r="F1677" s="128"/>
      <c r="G1677" s="128"/>
      <c r="H1677" s="137">
        <f>TRUNC((J1677*$J$7),2)</f>
        <v>148.12</v>
      </c>
      <c r="J1677" s="138">
        <v>189.9</v>
      </c>
    </row>
    <row r="1678" spans="2:10" x14ac:dyDescent="0.2">
      <c r="B1678" s="131" t="s">
        <v>2469</v>
      </c>
      <c r="C1678" s="131"/>
      <c r="D1678" s="131"/>
      <c r="E1678" s="131"/>
      <c r="F1678" s="131"/>
      <c r="G1678" s="131"/>
      <c r="H1678" s="139">
        <f>TRUNC((J1678*$J$7),2)</f>
        <v>157.01</v>
      </c>
      <c r="J1678" s="140">
        <v>201.3</v>
      </c>
    </row>
    <row r="1679" spans="2:10" x14ac:dyDescent="0.2">
      <c r="B1679" s="131" t="s">
        <v>2468</v>
      </c>
      <c r="C1679" s="131"/>
      <c r="D1679" s="131"/>
      <c r="E1679" s="131"/>
      <c r="F1679" s="131"/>
      <c r="G1679" s="131"/>
      <c r="H1679" s="132">
        <f>TRUNC((J1679*$J$7),2)</f>
        <v>0</v>
      </c>
      <c r="J1679" s="133">
        <v>0</v>
      </c>
    </row>
    <row r="1680" spans="2:10" x14ac:dyDescent="0.2">
      <c r="B1680" s="131" t="s">
        <v>2467</v>
      </c>
      <c r="C1680" s="131"/>
      <c r="D1680" s="131"/>
      <c r="E1680" s="131"/>
      <c r="F1680" s="131"/>
      <c r="G1680" s="131"/>
      <c r="H1680" s="139">
        <f>TRUNC((J1680*$J$7),2)</f>
        <v>157.01</v>
      </c>
      <c r="J1680" s="140">
        <v>201.3</v>
      </c>
    </row>
    <row r="1681" spans="2:10" s="134" customFormat="1" ht="24.75" customHeight="1" x14ac:dyDescent="0.2">
      <c r="B1681" s="118" t="s">
        <v>3279</v>
      </c>
      <c r="C1681" s="118"/>
      <c r="D1681" s="118"/>
      <c r="E1681" s="118"/>
      <c r="F1681" s="118"/>
      <c r="G1681" s="118"/>
      <c r="H1681" s="118" t="s">
        <v>2909</v>
      </c>
      <c r="J1681" s="119" t="s">
        <v>2909</v>
      </c>
    </row>
    <row r="1682" spans="2:10" x14ac:dyDescent="0.2">
      <c r="B1682" s="120" t="s">
        <v>2503</v>
      </c>
      <c r="C1682" s="120" t="s">
        <v>2514</v>
      </c>
      <c r="D1682" s="120" t="s">
        <v>2513</v>
      </c>
      <c r="E1682" s="120"/>
      <c r="F1682" s="120" t="s">
        <v>2512</v>
      </c>
      <c r="G1682" s="120" t="s">
        <v>2499</v>
      </c>
      <c r="H1682" s="120" t="s">
        <v>2511</v>
      </c>
      <c r="J1682" s="121" t="s">
        <v>2511</v>
      </c>
    </row>
    <row r="1683" spans="2:10" x14ac:dyDescent="0.2">
      <c r="B1683" s="122" t="s">
        <v>2567</v>
      </c>
      <c r="C1683" s="122" t="s">
        <v>2566</v>
      </c>
      <c r="D1683" s="123">
        <v>14.54</v>
      </c>
      <c r="E1683" s="123"/>
      <c r="F1683" s="124">
        <v>117.99</v>
      </c>
      <c r="G1683" s="125">
        <v>0.04</v>
      </c>
      <c r="H1683" s="126">
        <f>TRUNC((J1683*$J$7),2)</f>
        <v>0.45</v>
      </c>
      <c r="J1683" s="127">
        <v>0.57999999999999996</v>
      </c>
    </row>
    <row r="1684" spans="2:10" x14ac:dyDescent="0.2">
      <c r="B1684" s="122" t="s">
        <v>3141</v>
      </c>
      <c r="C1684" s="122" t="s">
        <v>3140</v>
      </c>
      <c r="D1684" s="123">
        <v>20.8</v>
      </c>
      <c r="E1684" s="123"/>
      <c r="F1684" s="124">
        <v>117.99</v>
      </c>
      <c r="G1684" s="125">
        <v>0.04</v>
      </c>
      <c r="H1684" s="126">
        <f>TRUNC((J1684*$J$7),2)</f>
        <v>0.64</v>
      </c>
      <c r="J1684" s="127">
        <v>0.83</v>
      </c>
    </row>
    <row r="1685" spans="2:10" x14ac:dyDescent="0.2">
      <c r="B1685" s="128" t="s">
        <v>2504</v>
      </c>
      <c r="C1685" s="128"/>
      <c r="D1685" s="128"/>
      <c r="E1685" s="128"/>
      <c r="F1685" s="128"/>
      <c r="G1685" s="128"/>
      <c r="H1685" s="129">
        <f>TRUNC((J1685*$J$7),2)</f>
        <v>1.0900000000000001</v>
      </c>
      <c r="J1685" s="130">
        <v>1.41</v>
      </c>
    </row>
    <row r="1686" spans="2:10" ht="21" x14ac:dyDescent="0.2">
      <c r="B1686" s="120" t="s">
        <v>2503</v>
      </c>
      <c r="C1686" s="120" t="s">
        <v>2502</v>
      </c>
      <c r="D1686" s="120"/>
      <c r="E1686" s="146" t="s">
        <v>2501</v>
      </c>
      <c r="F1686" s="120" t="s">
        <v>2500</v>
      </c>
      <c r="G1686" s="120" t="s">
        <v>2499</v>
      </c>
      <c r="H1686" s="120" t="s">
        <v>2498</v>
      </c>
      <c r="J1686" s="121" t="s">
        <v>2498</v>
      </c>
    </row>
    <row r="1687" spans="2:10" ht="22.5" x14ac:dyDescent="0.2">
      <c r="B1687" s="122" t="s">
        <v>3278</v>
      </c>
      <c r="C1687" s="122" t="s">
        <v>3277</v>
      </c>
      <c r="D1687" s="122"/>
      <c r="E1687" s="147" t="s">
        <v>2471</v>
      </c>
      <c r="F1687" s="126">
        <v>2.06</v>
      </c>
      <c r="G1687" s="125">
        <v>1</v>
      </c>
      <c r="H1687" s="126">
        <f>TRUNC((J1687*$J$7),2)</f>
        <v>1.6</v>
      </c>
      <c r="J1687" s="127">
        <v>2.06</v>
      </c>
    </row>
    <row r="1688" spans="2:10" x14ac:dyDescent="0.2">
      <c r="B1688" s="128" t="s">
        <v>2470</v>
      </c>
      <c r="C1688" s="128"/>
      <c r="D1688" s="128"/>
      <c r="E1688" s="128"/>
      <c r="F1688" s="128"/>
      <c r="G1688" s="128"/>
      <c r="H1688" s="129">
        <f>TRUNC((J1688*$J$7),2)</f>
        <v>1.6</v>
      </c>
      <c r="J1688" s="130">
        <v>2.06</v>
      </c>
    </row>
    <row r="1689" spans="2:10" x14ac:dyDescent="0.2">
      <c r="B1689" s="131" t="s">
        <v>2469</v>
      </c>
      <c r="C1689" s="131"/>
      <c r="D1689" s="131"/>
      <c r="E1689" s="131"/>
      <c r="F1689" s="131"/>
      <c r="G1689" s="131"/>
      <c r="H1689" s="132">
        <f>TRUNC((J1689*$J$7),2)</f>
        <v>2.7</v>
      </c>
      <c r="J1689" s="133">
        <v>3.47</v>
      </c>
    </row>
    <row r="1690" spans="2:10" x14ac:dyDescent="0.2">
      <c r="B1690" s="131" t="s">
        <v>2468</v>
      </c>
      <c r="C1690" s="131"/>
      <c r="D1690" s="131"/>
      <c r="E1690" s="131"/>
      <c r="F1690" s="131"/>
      <c r="G1690" s="131"/>
      <c r="H1690" s="132">
        <f>TRUNC((J1690*$J$7),2)</f>
        <v>0</v>
      </c>
      <c r="J1690" s="133">
        <v>0</v>
      </c>
    </row>
    <row r="1691" spans="2:10" x14ac:dyDescent="0.2">
      <c r="B1691" s="131" t="s">
        <v>2467</v>
      </c>
      <c r="C1691" s="131"/>
      <c r="D1691" s="131"/>
      <c r="E1691" s="131"/>
      <c r="F1691" s="131"/>
      <c r="G1691" s="131"/>
      <c r="H1691" s="132">
        <f>TRUNC((J1691*$J$7),2)</f>
        <v>2.7</v>
      </c>
      <c r="J1691" s="133">
        <v>3.47</v>
      </c>
    </row>
    <row r="1692" spans="2:10" s="134" customFormat="1" ht="24.75" customHeight="1" x14ac:dyDescent="0.2">
      <c r="B1692" s="118" t="s">
        <v>3276</v>
      </c>
      <c r="C1692" s="118"/>
      <c r="D1692" s="118"/>
      <c r="E1692" s="118"/>
      <c r="F1692" s="118"/>
      <c r="G1692" s="118"/>
      <c r="H1692" s="118" t="s">
        <v>2909</v>
      </c>
      <c r="J1692" s="119" t="s">
        <v>2909</v>
      </c>
    </row>
    <row r="1693" spans="2:10" x14ac:dyDescent="0.2">
      <c r="B1693" s="120" t="s">
        <v>2503</v>
      </c>
      <c r="C1693" s="120" t="s">
        <v>2514</v>
      </c>
      <c r="D1693" s="120" t="s">
        <v>2513</v>
      </c>
      <c r="E1693" s="120"/>
      <c r="F1693" s="120" t="s">
        <v>2512</v>
      </c>
      <c r="G1693" s="120" t="s">
        <v>2499</v>
      </c>
      <c r="H1693" s="120" t="s">
        <v>2511</v>
      </c>
      <c r="J1693" s="121" t="s">
        <v>2511</v>
      </c>
    </row>
    <row r="1694" spans="2:10" x14ac:dyDescent="0.2">
      <c r="B1694" s="122" t="s">
        <v>2567</v>
      </c>
      <c r="C1694" s="122" t="s">
        <v>2566</v>
      </c>
      <c r="D1694" s="123">
        <v>14.54</v>
      </c>
      <c r="E1694" s="123"/>
      <c r="F1694" s="124">
        <v>117.99</v>
      </c>
      <c r="G1694" s="125">
        <v>0.08</v>
      </c>
      <c r="H1694" s="126">
        <f>TRUNC((J1694*$J$7),2)</f>
        <v>0.9</v>
      </c>
      <c r="J1694" s="127">
        <v>1.1599999999999999</v>
      </c>
    </row>
    <row r="1695" spans="2:10" x14ac:dyDescent="0.2">
      <c r="B1695" s="122" t="s">
        <v>3141</v>
      </c>
      <c r="C1695" s="122" t="s">
        <v>3140</v>
      </c>
      <c r="D1695" s="123">
        <v>20.8</v>
      </c>
      <c r="E1695" s="123"/>
      <c r="F1695" s="124">
        <v>117.99</v>
      </c>
      <c r="G1695" s="125">
        <v>0.08</v>
      </c>
      <c r="H1695" s="126">
        <f>TRUNC((J1695*$J$7),2)</f>
        <v>1.29</v>
      </c>
      <c r="J1695" s="127">
        <v>1.66</v>
      </c>
    </row>
    <row r="1696" spans="2:10" x14ac:dyDescent="0.2">
      <c r="B1696" s="128" t="s">
        <v>2504</v>
      </c>
      <c r="C1696" s="128"/>
      <c r="D1696" s="128"/>
      <c r="E1696" s="128"/>
      <c r="F1696" s="128"/>
      <c r="G1696" s="128"/>
      <c r="H1696" s="129">
        <f>TRUNC((J1696*$J$7),2)</f>
        <v>2.19</v>
      </c>
      <c r="J1696" s="130">
        <v>2.82</v>
      </c>
    </row>
    <row r="1697" spans="2:10" ht="21" x14ac:dyDescent="0.2">
      <c r="B1697" s="120" t="s">
        <v>2503</v>
      </c>
      <c r="C1697" s="120" t="s">
        <v>2502</v>
      </c>
      <c r="D1697" s="120"/>
      <c r="E1697" s="146" t="s">
        <v>2501</v>
      </c>
      <c r="F1697" s="120" t="s">
        <v>2500</v>
      </c>
      <c r="G1697" s="120" t="s">
        <v>2499</v>
      </c>
      <c r="H1697" s="120" t="s">
        <v>2498</v>
      </c>
      <c r="J1697" s="121" t="s">
        <v>2498</v>
      </c>
    </row>
    <row r="1698" spans="2:10" ht="22.5" x14ac:dyDescent="0.2">
      <c r="B1698" s="122" t="s">
        <v>3275</v>
      </c>
      <c r="C1698" s="122" t="s">
        <v>3274</v>
      </c>
      <c r="D1698" s="122"/>
      <c r="E1698" s="147" t="s">
        <v>2471</v>
      </c>
      <c r="F1698" s="126">
        <v>3.92</v>
      </c>
      <c r="G1698" s="125">
        <v>1</v>
      </c>
      <c r="H1698" s="126">
        <f>TRUNC((J1698*$J$7),2)</f>
        <v>3.05</v>
      </c>
      <c r="J1698" s="127">
        <v>3.92</v>
      </c>
    </row>
    <row r="1699" spans="2:10" x14ac:dyDescent="0.2">
      <c r="B1699" s="128" t="s">
        <v>2470</v>
      </c>
      <c r="C1699" s="128"/>
      <c r="D1699" s="128"/>
      <c r="E1699" s="128"/>
      <c r="F1699" s="128"/>
      <c r="G1699" s="128"/>
      <c r="H1699" s="129">
        <f>TRUNC((J1699*$J$7),2)</f>
        <v>3.05</v>
      </c>
      <c r="J1699" s="130">
        <v>3.92</v>
      </c>
    </row>
    <row r="1700" spans="2:10" x14ac:dyDescent="0.2">
      <c r="B1700" s="131" t="s">
        <v>2469</v>
      </c>
      <c r="C1700" s="131"/>
      <c r="D1700" s="131"/>
      <c r="E1700" s="131"/>
      <c r="F1700" s="131"/>
      <c r="G1700" s="131"/>
      <c r="H1700" s="132">
        <f>TRUNC((J1700*$J$7),2)</f>
        <v>5.25</v>
      </c>
      <c r="J1700" s="133">
        <v>6.74</v>
      </c>
    </row>
    <row r="1701" spans="2:10" x14ac:dyDescent="0.2">
      <c r="B1701" s="131" t="s">
        <v>2468</v>
      </c>
      <c r="C1701" s="131"/>
      <c r="D1701" s="131"/>
      <c r="E1701" s="131"/>
      <c r="F1701" s="131"/>
      <c r="G1701" s="131"/>
      <c r="H1701" s="132">
        <f>TRUNC((J1701*$J$7),2)</f>
        <v>0</v>
      </c>
      <c r="J1701" s="133">
        <v>0</v>
      </c>
    </row>
    <row r="1702" spans="2:10" x14ac:dyDescent="0.2">
      <c r="B1702" s="131" t="s">
        <v>2467</v>
      </c>
      <c r="C1702" s="131"/>
      <c r="D1702" s="131"/>
      <c r="E1702" s="131"/>
      <c r="F1702" s="131"/>
      <c r="G1702" s="131"/>
      <c r="H1702" s="132">
        <f>TRUNC((J1702*$J$7),2)</f>
        <v>5.25</v>
      </c>
      <c r="J1702" s="133">
        <v>6.74</v>
      </c>
    </row>
    <row r="1703" spans="2:10" s="134" customFormat="1" ht="24.75" customHeight="1" x14ac:dyDescent="0.2">
      <c r="B1703" s="118" t="s">
        <v>3273</v>
      </c>
      <c r="C1703" s="118"/>
      <c r="D1703" s="118"/>
      <c r="E1703" s="118"/>
      <c r="F1703" s="118"/>
      <c r="G1703" s="118"/>
      <c r="H1703" s="118" t="s">
        <v>2909</v>
      </c>
      <c r="J1703" s="119" t="s">
        <v>2909</v>
      </c>
    </row>
    <row r="1704" spans="2:10" x14ac:dyDescent="0.2">
      <c r="B1704" s="120" t="s">
        <v>2503</v>
      </c>
      <c r="C1704" s="120" t="s">
        <v>2514</v>
      </c>
      <c r="D1704" s="120" t="s">
        <v>2513</v>
      </c>
      <c r="E1704" s="120"/>
      <c r="F1704" s="120" t="s">
        <v>2512</v>
      </c>
      <c r="G1704" s="120" t="s">
        <v>2499</v>
      </c>
      <c r="H1704" s="120" t="s">
        <v>2511</v>
      </c>
      <c r="J1704" s="121" t="s">
        <v>2511</v>
      </c>
    </row>
    <row r="1705" spans="2:10" x14ac:dyDescent="0.2">
      <c r="B1705" s="122" t="s">
        <v>3141</v>
      </c>
      <c r="C1705" s="122" t="s">
        <v>3140</v>
      </c>
      <c r="D1705" s="123">
        <v>20.8</v>
      </c>
      <c r="E1705" s="123"/>
      <c r="F1705" s="124">
        <v>117.99</v>
      </c>
      <c r="G1705" s="125">
        <v>0.11</v>
      </c>
      <c r="H1705" s="126">
        <f>TRUNC((J1705*$J$7),2)</f>
        <v>1.78</v>
      </c>
      <c r="J1705" s="127">
        <v>2.29</v>
      </c>
    </row>
    <row r="1706" spans="2:10" x14ac:dyDescent="0.2">
      <c r="B1706" s="122" t="s">
        <v>2567</v>
      </c>
      <c r="C1706" s="122" t="s">
        <v>2566</v>
      </c>
      <c r="D1706" s="123">
        <v>14.54</v>
      </c>
      <c r="E1706" s="123"/>
      <c r="F1706" s="124">
        <v>117.99</v>
      </c>
      <c r="G1706" s="125">
        <v>0.11</v>
      </c>
      <c r="H1706" s="126">
        <f>TRUNC((J1706*$J$7),2)</f>
        <v>1.24</v>
      </c>
      <c r="J1706" s="127">
        <v>1.6</v>
      </c>
    </row>
    <row r="1707" spans="2:10" x14ac:dyDescent="0.2">
      <c r="B1707" s="128" t="s">
        <v>2504</v>
      </c>
      <c r="C1707" s="128"/>
      <c r="D1707" s="128"/>
      <c r="E1707" s="128"/>
      <c r="F1707" s="128"/>
      <c r="G1707" s="128"/>
      <c r="H1707" s="129">
        <f>TRUNC((J1707*$J$7),2)</f>
        <v>3.03</v>
      </c>
      <c r="J1707" s="130">
        <v>3.89</v>
      </c>
    </row>
    <row r="1708" spans="2:10" ht="21" x14ac:dyDescent="0.2">
      <c r="B1708" s="120" t="s">
        <v>2503</v>
      </c>
      <c r="C1708" s="120" t="s">
        <v>2502</v>
      </c>
      <c r="D1708" s="120"/>
      <c r="E1708" s="146" t="s">
        <v>2501</v>
      </c>
      <c r="F1708" s="120" t="s">
        <v>2500</v>
      </c>
      <c r="G1708" s="120" t="s">
        <v>2499</v>
      </c>
      <c r="H1708" s="120" t="s">
        <v>2498</v>
      </c>
      <c r="J1708" s="121" t="s">
        <v>2498</v>
      </c>
    </row>
    <row r="1709" spans="2:10" ht="22.5" x14ac:dyDescent="0.2">
      <c r="B1709" s="122" t="s">
        <v>3272</v>
      </c>
      <c r="C1709" s="122" t="s">
        <v>3271</v>
      </c>
      <c r="D1709" s="122"/>
      <c r="E1709" s="147" t="s">
        <v>2471</v>
      </c>
      <c r="F1709" s="126">
        <v>5.17</v>
      </c>
      <c r="G1709" s="125">
        <v>1</v>
      </c>
      <c r="H1709" s="126">
        <f>TRUNC((J1709*$J$7),2)</f>
        <v>4.03</v>
      </c>
      <c r="J1709" s="127">
        <v>5.17</v>
      </c>
    </row>
    <row r="1710" spans="2:10" x14ac:dyDescent="0.2">
      <c r="B1710" s="128" t="s">
        <v>2470</v>
      </c>
      <c r="C1710" s="128"/>
      <c r="D1710" s="128"/>
      <c r="E1710" s="128"/>
      <c r="F1710" s="128"/>
      <c r="G1710" s="128"/>
      <c r="H1710" s="129">
        <f>TRUNC((J1710*$J$7),2)</f>
        <v>4.03</v>
      </c>
      <c r="J1710" s="130">
        <v>5.17</v>
      </c>
    </row>
    <row r="1711" spans="2:10" x14ac:dyDescent="0.2">
      <c r="B1711" s="131" t="s">
        <v>2469</v>
      </c>
      <c r="C1711" s="131"/>
      <c r="D1711" s="131"/>
      <c r="E1711" s="131"/>
      <c r="F1711" s="131"/>
      <c r="G1711" s="131"/>
      <c r="H1711" s="132">
        <f>TRUNC((J1711*$J$7),2)</f>
        <v>7.06</v>
      </c>
      <c r="J1711" s="133">
        <v>9.06</v>
      </c>
    </row>
    <row r="1712" spans="2:10" x14ac:dyDescent="0.2">
      <c r="B1712" s="131" t="s">
        <v>2468</v>
      </c>
      <c r="C1712" s="131"/>
      <c r="D1712" s="131"/>
      <c r="E1712" s="131"/>
      <c r="F1712" s="131"/>
      <c r="G1712" s="131"/>
      <c r="H1712" s="132">
        <f>TRUNC((J1712*$J$7),2)</f>
        <v>0</v>
      </c>
      <c r="J1712" s="133">
        <v>0</v>
      </c>
    </row>
    <row r="1713" spans="2:10" x14ac:dyDescent="0.2">
      <c r="B1713" s="131" t="s">
        <v>2467</v>
      </c>
      <c r="C1713" s="131"/>
      <c r="D1713" s="131"/>
      <c r="E1713" s="131"/>
      <c r="F1713" s="131"/>
      <c r="G1713" s="131"/>
      <c r="H1713" s="132">
        <f>TRUNC((J1713*$J$7),2)</f>
        <v>7.06</v>
      </c>
      <c r="J1713" s="133">
        <v>9.06</v>
      </c>
    </row>
    <row r="1714" spans="2:10" s="134" customFormat="1" ht="24.75" customHeight="1" x14ac:dyDescent="0.2">
      <c r="B1714" s="118" t="s">
        <v>3270</v>
      </c>
      <c r="C1714" s="118"/>
      <c r="D1714" s="118"/>
      <c r="E1714" s="118"/>
      <c r="F1714" s="118"/>
      <c r="G1714" s="118"/>
      <c r="H1714" s="118" t="s">
        <v>2909</v>
      </c>
      <c r="J1714" s="119" t="s">
        <v>2909</v>
      </c>
    </row>
    <row r="1715" spans="2:10" x14ac:dyDescent="0.2">
      <c r="B1715" s="120" t="s">
        <v>2503</v>
      </c>
      <c r="C1715" s="120" t="s">
        <v>2514</v>
      </c>
      <c r="D1715" s="120" t="s">
        <v>2513</v>
      </c>
      <c r="E1715" s="120"/>
      <c r="F1715" s="120" t="s">
        <v>2512</v>
      </c>
      <c r="G1715" s="120" t="s">
        <v>2499</v>
      </c>
      <c r="H1715" s="120" t="s">
        <v>2511</v>
      </c>
      <c r="J1715" s="121" t="s">
        <v>2511</v>
      </c>
    </row>
    <row r="1716" spans="2:10" x14ac:dyDescent="0.2">
      <c r="B1716" s="122" t="s">
        <v>2567</v>
      </c>
      <c r="C1716" s="122" t="s">
        <v>2566</v>
      </c>
      <c r="D1716" s="123">
        <v>14.54</v>
      </c>
      <c r="E1716" s="123"/>
      <c r="F1716" s="124">
        <v>117.99</v>
      </c>
      <c r="G1716" s="125">
        <v>0.13</v>
      </c>
      <c r="H1716" s="126">
        <f>TRUNC((J1716*$J$7),2)</f>
        <v>1.47</v>
      </c>
      <c r="J1716" s="127">
        <v>1.89</v>
      </c>
    </row>
    <row r="1717" spans="2:10" x14ac:dyDescent="0.2">
      <c r="B1717" s="122" t="s">
        <v>3141</v>
      </c>
      <c r="C1717" s="122" t="s">
        <v>3140</v>
      </c>
      <c r="D1717" s="123">
        <v>20.8</v>
      </c>
      <c r="E1717" s="123"/>
      <c r="F1717" s="124">
        <v>117.99</v>
      </c>
      <c r="G1717" s="125">
        <v>0.13</v>
      </c>
      <c r="H1717" s="126">
        <f>TRUNC((J1717*$J$7),2)</f>
        <v>2.1</v>
      </c>
      <c r="J1717" s="127">
        <v>2.7</v>
      </c>
    </row>
    <row r="1718" spans="2:10" x14ac:dyDescent="0.2">
      <c r="B1718" s="128" t="s">
        <v>2504</v>
      </c>
      <c r="C1718" s="128"/>
      <c r="D1718" s="128"/>
      <c r="E1718" s="128"/>
      <c r="F1718" s="128"/>
      <c r="G1718" s="128"/>
      <c r="H1718" s="129">
        <f>TRUNC((J1718*$J$7),2)</f>
        <v>3.58</v>
      </c>
      <c r="J1718" s="130">
        <v>4.59</v>
      </c>
    </row>
    <row r="1719" spans="2:10" ht="21" x14ac:dyDescent="0.2">
      <c r="B1719" s="120" t="s">
        <v>2503</v>
      </c>
      <c r="C1719" s="120" t="s">
        <v>2502</v>
      </c>
      <c r="D1719" s="120"/>
      <c r="E1719" s="146" t="s">
        <v>2501</v>
      </c>
      <c r="F1719" s="120" t="s">
        <v>2500</v>
      </c>
      <c r="G1719" s="120" t="s">
        <v>2499</v>
      </c>
      <c r="H1719" s="120" t="s">
        <v>2498</v>
      </c>
      <c r="J1719" s="121" t="s">
        <v>2498</v>
      </c>
    </row>
    <row r="1720" spans="2:10" ht="22.5" x14ac:dyDescent="0.2">
      <c r="B1720" s="122" t="s">
        <v>3269</v>
      </c>
      <c r="C1720" s="122" t="s">
        <v>3268</v>
      </c>
      <c r="D1720" s="122"/>
      <c r="E1720" s="147" t="s">
        <v>2471</v>
      </c>
      <c r="F1720" s="123">
        <v>12.9</v>
      </c>
      <c r="G1720" s="125">
        <v>1</v>
      </c>
      <c r="H1720" s="123">
        <f>TRUNC((J1720*$J$7),2)</f>
        <v>10.06</v>
      </c>
      <c r="J1720" s="141">
        <v>12.9</v>
      </c>
    </row>
    <row r="1721" spans="2:10" x14ac:dyDescent="0.2">
      <c r="B1721" s="128" t="s">
        <v>2470</v>
      </c>
      <c r="C1721" s="128"/>
      <c r="D1721" s="128"/>
      <c r="E1721" s="128"/>
      <c r="F1721" s="128"/>
      <c r="G1721" s="128"/>
      <c r="H1721" s="142">
        <f>TRUNC((J1721*$J$7),2)</f>
        <v>10.06</v>
      </c>
      <c r="J1721" s="143">
        <v>12.9</v>
      </c>
    </row>
    <row r="1722" spans="2:10" x14ac:dyDescent="0.2">
      <c r="B1722" s="131" t="s">
        <v>2469</v>
      </c>
      <c r="C1722" s="131"/>
      <c r="D1722" s="131"/>
      <c r="E1722" s="131"/>
      <c r="F1722" s="131"/>
      <c r="G1722" s="131"/>
      <c r="H1722" s="144">
        <f>TRUNC((J1722*$J$7),2)</f>
        <v>13.64</v>
      </c>
      <c r="J1722" s="145">
        <v>17.489999999999998</v>
      </c>
    </row>
    <row r="1723" spans="2:10" x14ac:dyDescent="0.2">
      <c r="B1723" s="131" t="s">
        <v>2468</v>
      </c>
      <c r="C1723" s="131"/>
      <c r="D1723" s="131"/>
      <c r="E1723" s="131"/>
      <c r="F1723" s="131"/>
      <c r="G1723" s="131"/>
      <c r="H1723" s="132">
        <f>TRUNC((J1723*$J$7),2)</f>
        <v>0</v>
      </c>
      <c r="J1723" s="133">
        <v>0</v>
      </c>
    </row>
    <row r="1724" spans="2:10" x14ac:dyDescent="0.2">
      <c r="B1724" s="131" t="s">
        <v>2467</v>
      </c>
      <c r="C1724" s="131"/>
      <c r="D1724" s="131"/>
      <c r="E1724" s="131"/>
      <c r="F1724" s="131"/>
      <c r="G1724" s="131"/>
      <c r="H1724" s="144">
        <f>TRUNC((J1724*$J$7),2)</f>
        <v>13.64</v>
      </c>
      <c r="J1724" s="145">
        <v>17.489999999999998</v>
      </c>
    </row>
    <row r="1725" spans="2:10" s="134" customFormat="1" ht="24.75" customHeight="1" x14ac:dyDescent="0.2">
      <c r="B1725" s="118" t="s">
        <v>3267</v>
      </c>
      <c r="C1725" s="118"/>
      <c r="D1725" s="118"/>
      <c r="E1725" s="118"/>
      <c r="F1725" s="118"/>
      <c r="G1725" s="118"/>
      <c r="H1725" s="118" t="s">
        <v>2909</v>
      </c>
      <c r="J1725" s="119" t="s">
        <v>2909</v>
      </c>
    </row>
    <row r="1726" spans="2:10" x14ac:dyDescent="0.2">
      <c r="B1726" s="120" t="s">
        <v>2503</v>
      </c>
      <c r="C1726" s="120" t="s">
        <v>2514</v>
      </c>
      <c r="D1726" s="120" t="s">
        <v>2513</v>
      </c>
      <c r="E1726" s="120"/>
      <c r="F1726" s="120" t="s">
        <v>2512</v>
      </c>
      <c r="G1726" s="120" t="s">
        <v>2499</v>
      </c>
      <c r="H1726" s="120" t="s">
        <v>2511</v>
      </c>
      <c r="J1726" s="121" t="s">
        <v>2511</v>
      </c>
    </row>
    <row r="1727" spans="2:10" x14ac:dyDescent="0.2">
      <c r="B1727" s="122" t="s">
        <v>3141</v>
      </c>
      <c r="C1727" s="122" t="s">
        <v>3140</v>
      </c>
      <c r="D1727" s="123">
        <v>20.8</v>
      </c>
      <c r="E1727" s="123"/>
      <c r="F1727" s="124">
        <v>117.99</v>
      </c>
      <c r="G1727" s="125">
        <v>0.25</v>
      </c>
      <c r="H1727" s="126">
        <f>TRUNC((J1727*$J$7),2)</f>
        <v>4.05</v>
      </c>
      <c r="J1727" s="127">
        <v>5.2</v>
      </c>
    </row>
    <row r="1728" spans="2:10" x14ac:dyDescent="0.2">
      <c r="B1728" s="122" t="s">
        <v>2567</v>
      </c>
      <c r="C1728" s="122" t="s">
        <v>2566</v>
      </c>
      <c r="D1728" s="123">
        <v>14.54</v>
      </c>
      <c r="E1728" s="123"/>
      <c r="F1728" s="124">
        <v>117.99</v>
      </c>
      <c r="G1728" s="125">
        <v>0.25</v>
      </c>
      <c r="H1728" s="126">
        <f>TRUNC((J1728*$J$7),2)</f>
        <v>2.83</v>
      </c>
      <c r="J1728" s="127">
        <v>3.64</v>
      </c>
    </row>
    <row r="1729" spans="2:10" x14ac:dyDescent="0.2">
      <c r="B1729" s="128" t="s">
        <v>2504</v>
      </c>
      <c r="C1729" s="128"/>
      <c r="D1729" s="128"/>
      <c r="E1729" s="128"/>
      <c r="F1729" s="128"/>
      <c r="G1729" s="128"/>
      <c r="H1729" s="129">
        <f>TRUNC((J1729*$J$7),2)</f>
        <v>6.89</v>
      </c>
      <c r="J1729" s="130">
        <v>8.84</v>
      </c>
    </row>
    <row r="1730" spans="2:10" ht="21" x14ac:dyDescent="0.2">
      <c r="B1730" s="120" t="s">
        <v>2503</v>
      </c>
      <c r="C1730" s="120" t="s">
        <v>2502</v>
      </c>
      <c r="D1730" s="120"/>
      <c r="E1730" s="146" t="s">
        <v>2501</v>
      </c>
      <c r="F1730" s="120" t="s">
        <v>2500</v>
      </c>
      <c r="G1730" s="120" t="s">
        <v>2499</v>
      </c>
      <c r="H1730" s="120" t="s">
        <v>2498</v>
      </c>
      <c r="J1730" s="121" t="s">
        <v>2498</v>
      </c>
    </row>
    <row r="1731" spans="2:10" ht="22.5" x14ac:dyDescent="0.2">
      <c r="B1731" s="122" t="s">
        <v>3266</v>
      </c>
      <c r="C1731" s="122" t="s">
        <v>3265</v>
      </c>
      <c r="D1731" s="122"/>
      <c r="E1731" s="147" t="s">
        <v>2471</v>
      </c>
      <c r="F1731" s="123">
        <v>14.84</v>
      </c>
      <c r="G1731" s="125">
        <v>1</v>
      </c>
      <c r="H1731" s="123">
        <f>TRUNC((J1731*$J$7),2)</f>
        <v>11.57</v>
      </c>
      <c r="J1731" s="141">
        <v>14.84</v>
      </c>
    </row>
    <row r="1732" spans="2:10" x14ac:dyDescent="0.2">
      <c r="B1732" s="128" t="s">
        <v>2470</v>
      </c>
      <c r="C1732" s="128"/>
      <c r="D1732" s="128"/>
      <c r="E1732" s="128"/>
      <c r="F1732" s="128"/>
      <c r="G1732" s="128"/>
      <c r="H1732" s="142">
        <f>TRUNC((J1732*$J$7),2)</f>
        <v>11.57</v>
      </c>
      <c r="J1732" s="143">
        <v>14.84</v>
      </c>
    </row>
    <row r="1733" spans="2:10" x14ac:dyDescent="0.2">
      <c r="B1733" s="131" t="s">
        <v>2469</v>
      </c>
      <c r="C1733" s="131"/>
      <c r="D1733" s="131"/>
      <c r="E1733" s="131"/>
      <c r="F1733" s="131"/>
      <c r="G1733" s="131"/>
      <c r="H1733" s="144">
        <f>TRUNC((J1733*$J$7),2)</f>
        <v>18.47</v>
      </c>
      <c r="J1733" s="145">
        <v>23.68</v>
      </c>
    </row>
    <row r="1734" spans="2:10" x14ac:dyDescent="0.2">
      <c r="B1734" s="131" t="s">
        <v>2468</v>
      </c>
      <c r="C1734" s="131"/>
      <c r="D1734" s="131"/>
      <c r="E1734" s="131"/>
      <c r="F1734" s="131"/>
      <c r="G1734" s="131"/>
      <c r="H1734" s="132">
        <f>TRUNC((J1734*$J$7),2)</f>
        <v>0</v>
      </c>
      <c r="J1734" s="133">
        <v>0</v>
      </c>
    </row>
    <row r="1735" spans="2:10" x14ac:dyDescent="0.2">
      <c r="B1735" s="131" t="s">
        <v>2467</v>
      </c>
      <c r="C1735" s="131"/>
      <c r="D1735" s="131"/>
      <c r="E1735" s="131"/>
      <c r="F1735" s="131"/>
      <c r="G1735" s="131"/>
      <c r="H1735" s="144">
        <f>TRUNC((J1735*$J$7),2)</f>
        <v>18.47</v>
      </c>
      <c r="J1735" s="145">
        <v>23.68</v>
      </c>
    </row>
    <row r="1736" spans="2:10" s="134" customFormat="1" ht="24.75" customHeight="1" x14ac:dyDescent="0.2">
      <c r="B1736" s="118" t="s">
        <v>3264</v>
      </c>
      <c r="C1736" s="118"/>
      <c r="D1736" s="118"/>
      <c r="E1736" s="118"/>
      <c r="F1736" s="118"/>
      <c r="G1736" s="118"/>
      <c r="H1736" s="118" t="s">
        <v>2909</v>
      </c>
      <c r="J1736" s="119" t="s">
        <v>2909</v>
      </c>
    </row>
    <row r="1737" spans="2:10" x14ac:dyDescent="0.2">
      <c r="B1737" s="120" t="s">
        <v>2503</v>
      </c>
      <c r="C1737" s="120" t="s">
        <v>2514</v>
      </c>
      <c r="D1737" s="120" t="s">
        <v>2513</v>
      </c>
      <c r="E1737" s="120"/>
      <c r="F1737" s="120" t="s">
        <v>2512</v>
      </c>
      <c r="G1737" s="120" t="s">
        <v>2499</v>
      </c>
      <c r="H1737" s="120" t="s">
        <v>2511</v>
      </c>
      <c r="J1737" s="121" t="s">
        <v>2511</v>
      </c>
    </row>
    <row r="1738" spans="2:10" x14ac:dyDescent="0.2">
      <c r="B1738" s="122" t="s">
        <v>2567</v>
      </c>
      <c r="C1738" s="122" t="s">
        <v>2566</v>
      </c>
      <c r="D1738" s="123">
        <v>14.54</v>
      </c>
      <c r="E1738" s="123"/>
      <c r="F1738" s="124">
        <v>117.99</v>
      </c>
      <c r="G1738" s="125">
        <v>0.43</v>
      </c>
      <c r="H1738" s="126">
        <f>TRUNC((J1738*$J$7),2)</f>
        <v>4.87</v>
      </c>
      <c r="J1738" s="127">
        <v>6.25</v>
      </c>
    </row>
    <row r="1739" spans="2:10" x14ac:dyDescent="0.2">
      <c r="B1739" s="122" t="s">
        <v>3141</v>
      </c>
      <c r="C1739" s="122" t="s">
        <v>3140</v>
      </c>
      <c r="D1739" s="123">
        <v>20.8</v>
      </c>
      <c r="E1739" s="123"/>
      <c r="F1739" s="124">
        <v>117.99</v>
      </c>
      <c r="G1739" s="125">
        <v>0.43</v>
      </c>
      <c r="H1739" s="126">
        <f>TRUNC((J1739*$J$7),2)</f>
        <v>6.97</v>
      </c>
      <c r="J1739" s="127">
        <v>8.94</v>
      </c>
    </row>
    <row r="1740" spans="2:10" x14ac:dyDescent="0.2">
      <c r="B1740" s="128" t="s">
        <v>2504</v>
      </c>
      <c r="C1740" s="128"/>
      <c r="D1740" s="128"/>
      <c r="E1740" s="128"/>
      <c r="F1740" s="128"/>
      <c r="G1740" s="128"/>
      <c r="H1740" s="142">
        <f>TRUNC((J1740*$J$7),2)</f>
        <v>11.84</v>
      </c>
      <c r="J1740" s="143">
        <v>15.19</v>
      </c>
    </row>
    <row r="1741" spans="2:10" ht="21" x14ac:dyDescent="0.2">
      <c r="B1741" s="120" t="s">
        <v>2503</v>
      </c>
      <c r="C1741" s="120" t="s">
        <v>2502</v>
      </c>
      <c r="D1741" s="120"/>
      <c r="E1741" s="146" t="s">
        <v>2501</v>
      </c>
      <c r="F1741" s="120" t="s">
        <v>2500</v>
      </c>
      <c r="G1741" s="120" t="s">
        <v>2499</v>
      </c>
      <c r="H1741" s="120" t="s">
        <v>2498</v>
      </c>
      <c r="J1741" s="121" t="s">
        <v>2498</v>
      </c>
    </row>
    <row r="1742" spans="2:10" ht="22.5" x14ac:dyDescent="0.2">
      <c r="B1742" s="122" t="s">
        <v>3263</v>
      </c>
      <c r="C1742" s="122" t="s">
        <v>3262</v>
      </c>
      <c r="D1742" s="122"/>
      <c r="E1742" s="147" t="s">
        <v>2471</v>
      </c>
      <c r="F1742" s="123">
        <v>19.3</v>
      </c>
      <c r="G1742" s="125">
        <v>1</v>
      </c>
      <c r="H1742" s="123">
        <f>TRUNC((J1742*$J$7),2)</f>
        <v>15.05</v>
      </c>
      <c r="J1742" s="141">
        <v>19.3</v>
      </c>
    </row>
    <row r="1743" spans="2:10" x14ac:dyDescent="0.2">
      <c r="B1743" s="128" t="s">
        <v>2470</v>
      </c>
      <c r="C1743" s="128"/>
      <c r="D1743" s="128"/>
      <c r="E1743" s="128"/>
      <c r="F1743" s="128"/>
      <c r="G1743" s="128"/>
      <c r="H1743" s="142">
        <f>TRUNC((J1743*$J$7),2)</f>
        <v>15.05</v>
      </c>
      <c r="J1743" s="143">
        <v>19.3</v>
      </c>
    </row>
    <row r="1744" spans="2:10" x14ac:dyDescent="0.2">
      <c r="B1744" s="131" t="s">
        <v>2469</v>
      </c>
      <c r="C1744" s="131"/>
      <c r="D1744" s="131"/>
      <c r="E1744" s="131"/>
      <c r="F1744" s="131"/>
      <c r="G1744" s="131"/>
      <c r="H1744" s="144">
        <f>TRUNC((J1744*$J$7),2)</f>
        <v>26.9</v>
      </c>
      <c r="J1744" s="145">
        <v>34.49</v>
      </c>
    </row>
    <row r="1745" spans="2:10" x14ac:dyDescent="0.2">
      <c r="B1745" s="131" t="s">
        <v>2468</v>
      </c>
      <c r="C1745" s="131"/>
      <c r="D1745" s="131"/>
      <c r="E1745" s="131"/>
      <c r="F1745" s="131"/>
      <c r="G1745" s="131"/>
      <c r="H1745" s="132">
        <f>TRUNC((J1745*$J$7),2)</f>
        <v>0</v>
      </c>
      <c r="J1745" s="133">
        <v>0</v>
      </c>
    </row>
    <row r="1746" spans="2:10" x14ac:dyDescent="0.2">
      <c r="B1746" s="131" t="s">
        <v>2467</v>
      </c>
      <c r="C1746" s="131"/>
      <c r="D1746" s="131"/>
      <c r="E1746" s="131"/>
      <c r="F1746" s="131"/>
      <c r="G1746" s="131"/>
      <c r="H1746" s="144">
        <f>TRUNC((J1746*$J$7),2)</f>
        <v>26.9</v>
      </c>
      <c r="J1746" s="145">
        <v>34.49</v>
      </c>
    </row>
    <row r="1747" spans="2:10" s="134" customFormat="1" ht="24.75" customHeight="1" x14ac:dyDescent="0.2">
      <c r="B1747" s="118" t="s">
        <v>3261</v>
      </c>
      <c r="C1747" s="118"/>
      <c r="D1747" s="118"/>
      <c r="E1747" s="118"/>
      <c r="F1747" s="118"/>
      <c r="G1747" s="118"/>
      <c r="H1747" s="118" t="s">
        <v>2909</v>
      </c>
      <c r="J1747" s="119" t="s">
        <v>2909</v>
      </c>
    </row>
    <row r="1748" spans="2:10" x14ac:dyDescent="0.2">
      <c r="B1748" s="120" t="s">
        <v>2503</v>
      </c>
      <c r="C1748" s="120" t="s">
        <v>2514</v>
      </c>
      <c r="D1748" s="120" t="s">
        <v>2513</v>
      </c>
      <c r="E1748" s="120"/>
      <c r="F1748" s="120" t="s">
        <v>2512</v>
      </c>
      <c r="G1748" s="120" t="s">
        <v>2499</v>
      </c>
      <c r="H1748" s="120" t="s">
        <v>2511</v>
      </c>
      <c r="J1748" s="121" t="s">
        <v>2511</v>
      </c>
    </row>
    <row r="1749" spans="2:10" x14ac:dyDescent="0.2">
      <c r="B1749" s="122" t="s">
        <v>2567</v>
      </c>
      <c r="C1749" s="122" t="s">
        <v>2566</v>
      </c>
      <c r="D1749" s="123">
        <v>14.54</v>
      </c>
      <c r="E1749" s="123"/>
      <c r="F1749" s="124">
        <v>117.99</v>
      </c>
      <c r="G1749" s="125">
        <v>0.06</v>
      </c>
      <c r="H1749" s="126">
        <f>TRUNC((J1749*$J$7),2)</f>
        <v>0.67</v>
      </c>
      <c r="J1749" s="127">
        <v>0.87</v>
      </c>
    </row>
    <row r="1750" spans="2:10" x14ac:dyDescent="0.2">
      <c r="B1750" s="122" t="s">
        <v>3141</v>
      </c>
      <c r="C1750" s="122" t="s">
        <v>3140</v>
      </c>
      <c r="D1750" s="123">
        <v>20.8</v>
      </c>
      <c r="E1750" s="123"/>
      <c r="F1750" s="124">
        <v>117.99</v>
      </c>
      <c r="G1750" s="125">
        <v>0.06</v>
      </c>
      <c r="H1750" s="126">
        <f>TRUNC((J1750*$J$7),2)</f>
        <v>0.97</v>
      </c>
      <c r="J1750" s="127">
        <v>1.25</v>
      </c>
    </row>
    <row r="1751" spans="2:10" x14ac:dyDescent="0.2">
      <c r="B1751" s="128" t="s">
        <v>2504</v>
      </c>
      <c r="C1751" s="128"/>
      <c r="D1751" s="128"/>
      <c r="E1751" s="128"/>
      <c r="F1751" s="128"/>
      <c r="G1751" s="128"/>
      <c r="H1751" s="129">
        <f>TRUNC((J1751*$J$7),2)</f>
        <v>1.65</v>
      </c>
      <c r="J1751" s="130">
        <v>2.12</v>
      </c>
    </row>
    <row r="1752" spans="2:10" ht="21" x14ac:dyDescent="0.2">
      <c r="B1752" s="120" t="s">
        <v>2503</v>
      </c>
      <c r="C1752" s="120" t="s">
        <v>2502</v>
      </c>
      <c r="D1752" s="120"/>
      <c r="E1752" s="146" t="s">
        <v>2501</v>
      </c>
      <c r="F1752" s="120" t="s">
        <v>2500</v>
      </c>
      <c r="G1752" s="120" t="s">
        <v>2499</v>
      </c>
      <c r="H1752" s="120" t="s">
        <v>2498</v>
      </c>
      <c r="J1752" s="121" t="s">
        <v>2498</v>
      </c>
    </row>
    <row r="1753" spans="2:10" ht="22.5" x14ac:dyDescent="0.2">
      <c r="B1753" s="122" t="s">
        <v>3260</v>
      </c>
      <c r="C1753" s="122" t="s">
        <v>3259</v>
      </c>
      <c r="D1753" s="122"/>
      <c r="E1753" s="147" t="s">
        <v>2471</v>
      </c>
      <c r="F1753" s="126">
        <v>2.16</v>
      </c>
      <c r="G1753" s="125">
        <v>1</v>
      </c>
      <c r="H1753" s="126">
        <f>TRUNC((J1753*$J$7),2)</f>
        <v>1.68</v>
      </c>
      <c r="J1753" s="127">
        <v>2.16</v>
      </c>
    </row>
    <row r="1754" spans="2:10" x14ac:dyDescent="0.2">
      <c r="B1754" s="128" t="s">
        <v>2470</v>
      </c>
      <c r="C1754" s="128"/>
      <c r="D1754" s="128"/>
      <c r="E1754" s="128"/>
      <c r="F1754" s="128"/>
      <c r="G1754" s="128"/>
      <c r="H1754" s="129">
        <f>TRUNC((J1754*$J$7),2)</f>
        <v>1.68</v>
      </c>
      <c r="J1754" s="130">
        <v>2.16</v>
      </c>
    </row>
    <row r="1755" spans="2:10" x14ac:dyDescent="0.2">
      <c r="B1755" s="131" t="s">
        <v>2469</v>
      </c>
      <c r="C1755" s="131"/>
      <c r="D1755" s="131"/>
      <c r="E1755" s="131"/>
      <c r="F1755" s="131"/>
      <c r="G1755" s="131"/>
      <c r="H1755" s="132">
        <f>TRUNC((J1755*$J$7),2)</f>
        <v>3.33</v>
      </c>
      <c r="J1755" s="133">
        <v>4.28</v>
      </c>
    </row>
    <row r="1756" spans="2:10" x14ac:dyDescent="0.2">
      <c r="B1756" s="131" t="s">
        <v>2468</v>
      </c>
      <c r="C1756" s="131"/>
      <c r="D1756" s="131"/>
      <c r="E1756" s="131"/>
      <c r="F1756" s="131"/>
      <c r="G1756" s="131"/>
      <c r="H1756" s="132">
        <f>TRUNC((J1756*$J$7),2)</f>
        <v>0</v>
      </c>
      <c r="J1756" s="133">
        <v>0</v>
      </c>
    </row>
    <row r="1757" spans="2:10" x14ac:dyDescent="0.2">
      <c r="B1757" s="131" t="s">
        <v>2467</v>
      </c>
      <c r="C1757" s="131"/>
      <c r="D1757" s="131"/>
      <c r="E1757" s="131"/>
      <c r="F1757" s="131"/>
      <c r="G1757" s="131"/>
      <c r="H1757" s="132">
        <f>TRUNC((J1757*$J$7),2)</f>
        <v>3.33</v>
      </c>
      <c r="J1757" s="133">
        <v>4.28</v>
      </c>
    </row>
    <row r="1758" spans="2:10" s="134" customFormat="1" ht="24.75" customHeight="1" x14ac:dyDescent="0.2">
      <c r="B1758" s="118" t="s">
        <v>3258</v>
      </c>
      <c r="C1758" s="118"/>
      <c r="D1758" s="118"/>
      <c r="E1758" s="118"/>
      <c r="F1758" s="118"/>
      <c r="G1758" s="118"/>
      <c r="H1758" s="118" t="s">
        <v>2909</v>
      </c>
      <c r="J1758" s="119" t="s">
        <v>2909</v>
      </c>
    </row>
    <row r="1759" spans="2:10" x14ac:dyDescent="0.2">
      <c r="B1759" s="120" t="s">
        <v>2503</v>
      </c>
      <c r="C1759" s="120" t="s">
        <v>2514</v>
      </c>
      <c r="D1759" s="120" t="s">
        <v>2513</v>
      </c>
      <c r="E1759" s="120"/>
      <c r="F1759" s="120" t="s">
        <v>2512</v>
      </c>
      <c r="G1759" s="120" t="s">
        <v>2499</v>
      </c>
      <c r="H1759" s="120" t="s">
        <v>2511</v>
      </c>
      <c r="J1759" s="121" t="s">
        <v>2511</v>
      </c>
    </row>
    <row r="1760" spans="2:10" x14ac:dyDescent="0.2">
      <c r="B1760" s="122" t="s">
        <v>3141</v>
      </c>
      <c r="C1760" s="122" t="s">
        <v>3140</v>
      </c>
      <c r="D1760" s="123">
        <v>20.8</v>
      </c>
      <c r="E1760" s="123"/>
      <c r="F1760" s="124">
        <v>117.99</v>
      </c>
      <c r="G1760" s="125">
        <v>0.04</v>
      </c>
      <c r="H1760" s="126">
        <f>TRUNC((J1760*$J$7),2)</f>
        <v>0.64</v>
      </c>
      <c r="J1760" s="127">
        <v>0.83</v>
      </c>
    </row>
    <row r="1761" spans="2:10" x14ac:dyDescent="0.2">
      <c r="B1761" s="122" t="s">
        <v>2567</v>
      </c>
      <c r="C1761" s="122" t="s">
        <v>2566</v>
      </c>
      <c r="D1761" s="123">
        <v>14.54</v>
      </c>
      <c r="E1761" s="123"/>
      <c r="F1761" s="124">
        <v>117.99</v>
      </c>
      <c r="G1761" s="125">
        <v>0.04</v>
      </c>
      <c r="H1761" s="126">
        <f>TRUNC((J1761*$J$7),2)</f>
        <v>0.45</v>
      </c>
      <c r="J1761" s="127">
        <v>0.57999999999999996</v>
      </c>
    </row>
    <row r="1762" spans="2:10" x14ac:dyDescent="0.2">
      <c r="B1762" s="128" t="s">
        <v>2504</v>
      </c>
      <c r="C1762" s="128"/>
      <c r="D1762" s="128"/>
      <c r="E1762" s="128"/>
      <c r="F1762" s="128"/>
      <c r="G1762" s="128"/>
      <c r="H1762" s="129">
        <f>TRUNC((J1762*$J$7),2)</f>
        <v>1.0900000000000001</v>
      </c>
      <c r="J1762" s="130">
        <v>1.41</v>
      </c>
    </row>
    <row r="1763" spans="2:10" ht="21" x14ac:dyDescent="0.2">
      <c r="B1763" s="120" t="s">
        <v>2503</v>
      </c>
      <c r="C1763" s="120" t="s">
        <v>2502</v>
      </c>
      <c r="D1763" s="120"/>
      <c r="E1763" s="146" t="s">
        <v>2501</v>
      </c>
      <c r="F1763" s="120" t="s">
        <v>2500</v>
      </c>
      <c r="G1763" s="120" t="s">
        <v>2499</v>
      </c>
      <c r="H1763" s="120" t="s">
        <v>2498</v>
      </c>
      <c r="J1763" s="121" t="s">
        <v>2498</v>
      </c>
    </row>
    <row r="1764" spans="2:10" ht="22.5" x14ac:dyDescent="0.2">
      <c r="B1764" s="122" t="s">
        <v>3257</v>
      </c>
      <c r="C1764" s="122" t="s">
        <v>3256</v>
      </c>
      <c r="D1764" s="122"/>
      <c r="E1764" s="147" t="s">
        <v>2471</v>
      </c>
      <c r="F1764" s="126">
        <v>1.65</v>
      </c>
      <c r="G1764" s="125">
        <v>1</v>
      </c>
      <c r="H1764" s="126">
        <f>TRUNC((J1764*$J$7),2)</f>
        <v>1.28</v>
      </c>
      <c r="J1764" s="127">
        <v>1.65</v>
      </c>
    </row>
    <row r="1765" spans="2:10" x14ac:dyDescent="0.2">
      <c r="B1765" s="128" t="s">
        <v>2470</v>
      </c>
      <c r="C1765" s="128"/>
      <c r="D1765" s="128"/>
      <c r="E1765" s="128"/>
      <c r="F1765" s="128"/>
      <c r="G1765" s="128"/>
      <c r="H1765" s="129">
        <f>TRUNC((J1765*$J$7),2)</f>
        <v>1.28</v>
      </c>
      <c r="J1765" s="130">
        <v>1.65</v>
      </c>
    </row>
    <row r="1766" spans="2:10" x14ac:dyDescent="0.2">
      <c r="B1766" s="131" t="s">
        <v>2469</v>
      </c>
      <c r="C1766" s="131"/>
      <c r="D1766" s="131"/>
      <c r="E1766" s="131"/>
      <c r="F1766" s="131"/>
      <c r="G1766" s="131"/>
      <c r="H1766" s="132">
        <f>TRUNC((J1766*$J$7),2)</f>
        <v>2.38</v>
      </c>
      <c r="J1766" s="133">
        <v>3.06</v>
      </c>
    </row>
    <row r="1767" spans="2:10" x14ac:dyDescent="0.2">
      <c r="B1767" s="131" t="s">
        <v>2468</v>
      </c>
      <c r="C1767" s="131"/>
      <c r="D1767" s="131"/>
      <c r="E1767" s="131"/>
      <c r="F1767" s="131"/>
      <c r="G1767" s="131"/>
      <c r="H1767" s="132">
        <f>TRUNC((J1767*$J$7),2)</f>
        <v>0</v>
      </c>
      <c r="J1767" s="133">
        <v>0</v>
      </c>
    </row>
    <row r="1768" spans="2:10" x14ac:dyDescent="0.2">
      <c r="B1768" s="131" t="s">
        <v>2467</v>
      </c>
      <c r="C1768" s="131"/>
      <c r="D1768" s="131"/>
      <c r="E1768" s="131"/>
      <c r="F1768" s="131"/>
      <c r="G1768" s="131"/>
      <c r="H1768" s="132">
        <f>TRUNC((J1768*$J$7),2)</f>
        <v>2.38</v>
      </c>
      <c r="J1768" s="133">
        <v>3.06</v>
      </c>
    </row>
    <row r="1769" spans="2:10" s="134" customFormat="1" ht="24.75" customHeight="1" x14ac:dyDescent="0.2">
      <c r="B1769" s="118" t="s">
        <v>3255</v>
      </c>
      <c r="C1769" s="118"/>
      <c r="D1769" s="118"/>
      <c r="E1769" s="118"/>
      <c r="F1769" s="118"/>
      <c r="G1769" s="118"/>
      <c r="H1769" s="118" t="s">
        <v>2635</v>
      </c>
      <c r="J1769" s="119" t="s">
        <v>2635</v>
      </c>
    </row>
    <row r="1770" spans="2:10" x14ac:dyDescent="0.2">
      <c r="B1770" s="120" t="s">
        <v>2503</v>
      </c>
      <c r="C1770" s="120" t="s">
        <v>2514</v>
      </c>
      <c r="D1770" s="120" t="s">
        <v>2513</v>
      </c>
      <c r="E1770" s="120"/>
      <c r="F1770" s="120" t="s">
        <v>2512</v>
      </c>
      <c r="G1770" s="120" t="s">
        <v>2499</v>
      </c>
      <c r="H1770" s="120" t="s">
        <v>2511</v>
      </c>
      <c r="J1770" s="121" t="s">
        <v>2511</v>
      </c>
    </row>
    <row r="1771" spans="2:10" x14ac:dyDescent="0.2">
      <c r="B1771" s="122" t="s">
        <v>3141</v>
      </c>
      <c r="C1771" s="122" t="s">
        <v>3140</v>
      </c>
      <c r="D1771" s="123">
        <v>20.8</v>
      </c>
      <c r="E1771" s="123"/>
      <c r="F1771" s="124">
        <v>117.99</v>
      </c>
      <c r="G1771" s="125">
        <v>0.3</v>
      </c>
      <c r="H1771" s="126">
        <f>TRUNC((J1771*$J$7),2)</f>
        <v>4.8600000000000003</v>
      </c>
      <c r="J1771" s="127">
        <v>6.24</v>
      </c>
    </row>
    <row r="1772" spans="2:10" x14ac:dyDescent="0.2">
      <c r="B1772" s="122" t="s">
        <v>2567</v>
      </c>
      <c r="C1772" s="122" t="s">
        <v>2566</v>
      </c>
      <c r="D1772" s="123">
        <v>14.54</v>
      </c>
      <c r="E1772" s="123"/>
      <c r="F1772" s="124">
        <v>117.99</v>
      </c>
      <c r="G1772" s="125">
        <v>0.3</v>
      </c>
      <c r="H1772" s="126">
        <f>TRUNC((J1772*$J$7),2)</f>
        <v>3.4</v>
      </c>
      <c r="J1772" s="127">
        <v>4.3600000000000003</v>
      </c>
    </row>
    <row r="1773" spans="2:10" x14ac:dyDescent="0.2">
      <c r="B1773" s="128" t="s">
        <v>2504</v>
      </c>
      <c r="C1773" s="128"/>
      <c r="D1773" s="128"/>
      <c r="E1773" s="128"/>
      <c r="F1773" s="128"/>
      <c r="G1773" s="128"/>
      <c r="H1773" s="142">
        <f>TRUNC((J1773*$J$7),2)</f>
        <v>8.26</v>
      </c>
      <c r="J1773" s="143">
        <v>10.6</v>
      </c>
    </row>
    <row r="1774" spans="2:10" ht="21" x14ac:dyDescent="0.2">
      <c r="B1774" s="120" t="s">
        <v>2503</v>
      </c>
      <c r="C1774" s="120" t="s">
        <v>2502</v>
      </c>
      <c r="D1774" s="120"/>
      <c r="E1774" s="146" t="s">
        <v>2501</v>
      </c>
      <c r="F1774" s="120" t="s">
        <v>2500</v>
      </c>
      <c r="G1774" s="120" t="s">
        <v>2499</v>
      </c>
      <c r="H1774" s="120" t="s">
        <v>2498</v>
      </c>
      <c r="J1774" s="121" t="s">
        <v>2498</v>
      </c>
    </row>
    <row r="1775" spans="2:10" x14ac:dyDescent="0.2">
      <c r="B1775" s="122" t="s">
        <v>3254</v>
      </c>
      <c r="C1775" s="122" t="s">
        <v>2067</v>
      </c>
      <c r="D1775" s="122"/>
      <c r="E1775" s="147" t="s">
        <v>2471</v>
      </c>
      <c r="F1775" s="123">
        <v>11.82</v>
      </c>
      <c r="G1775" s="125">
        <v>1</v>
      </c>
      <c r="H1775" s="123">
        <f>TRUNC((J1775*$J$7),2)</f>
        <v>9.2100000000000009</v>
      </c>
      <c r="J1775" s="141">
        <v>11.82</v>
      </c>
    </row>
    <row r="1776" spans="2:10" x14ac:dyDescent="0.2">
      <c r="B1776" s="128" t="s">
        <v>2470</v>
      </c>
      <c r="C1776" s="128"/>
      <c r="D1776" s="128"/>
      <c r="E1776" s="128"/>
      <c r="F1776" s="128"/>
      <c r="G1776" s="128"/>
      <c r="H1776" s="142">
        <f>TRUNC((J1776*$J$7),2)</f>
        <v>9.2100000000000009</v>
      </c>
      <c r="J1776" s="143">
        <v>11.82</v>
      </c>
    </row>
    <row r="1777" spans="2:10" x14ac:dyDescent="0.2">
      <c r="B1777" s="131" t="s">
        <v>2469</v>
      </c>
      <c r="C1777" s="131"/>
      <c r="D1777" s="131"/>
      <c r="E1777" s="131"/>
      <c r="F1777" s="131"/>
      <c r="G1777" s="131"/>
      <c r="H1777" s="144">
        <f>TRUNC((J1777*$J$7),2)</f>
        <v>17.48</v>
      </c>
      <c r="J1777" s="145">
        <v>22.42</v>
      </c>
    </row>
    <row r="1778" spans="2:10" x14ac:dyDescent="0.2">
      <c r="B1778" s="131" t="s">
        <v>2468</v>
      </c>
      <c r="C1778" s="131"/>
      <c r="D1778" s="131"/>
      <c r="E1778" s="131"/>
      <c r="F1778" s="131"/>
      <c r="G1778" s="131"/>
      <c r="H1778" s="132">
        <f>TRUNC((J1778*$J$7),2)</f>
        <v>0</v>
      </c>
      <c r="J1778" s="133">
        <v>0</v>
      </c>
    </row>
    <row r="1779" spans="2:10" x14ac:dyDescent="0.2">
      <c r="B1779" s="131" t="s">
        <v>2467</v>
      </c>
      <c r="C1779" s="131"/>
      <c r="D1779" s="131"/>
      <c r="E1779" s="131"/>
      <c r="F1779" s="131"/>
      <c r="G1779" s="131"/>
      <c r="H1779" s="144">
        <f>TRUNC((J1779*$J$7),2)</f>
        <v>17.48</v>
      </c>
      <c r="J1779" s="145">
        <v>22.42</v>
      </c>
    </row>
    <row r="1780" spans="2:10" s="134" customFormat="1" ht="24.75" customHeight="1" x14ac:dyDescent="0.2">
      <c r="B1780" s="118" t="s">
        <v>3253</v>
      </c>
      <c r="C1780" s="118"/>
      <c r="D1780" s="118"/>
      <c r="E1780" s="118"/>
      <c r="F1780" s="118"/>
      <c r="G1780" s="118"/>
      <c r="H1780" s="118" t="s">
        <v>2909</v>
      </c>
      <c r="J1780" s="119" t="s">
        <v>2909</v>
      </c>
    </row>
    <row r="1781" spans="2:10" x14ac:dyDescent="0.2">
      <c r="B1781" s="120" t="s">
        <v>2503</v>
      </c>
      <c r="C1781" s="120" t="s">
        <v>2514</v>
      </c>
      <c r="D1781" s="120" t="s">
        <v>2513</v>
      </c>
      <c r="E1781" s="120"/>
      <c r="F1781" s="120" t="s">
        <v>2512</v>
      </c>
      <c r="G1781" s="120" t="s">
        <v>2499</v>
      </c>
      <c r="H1781" s="120" t="s">
        <v>2511</v>
      </c>
      <c r="J1781" s="121" t="s">
        <v>2511</v>
      </c>
    </row>
    <row r="1782" spans="2:10" x14ac:dyDescent="0.2">
      <c r="B1782" s="122" t="s">
        <v>3141</v>
      </c>
      <c r="C1782" s="122" t="s">
        <v>3140</v>
      </c>
      <c r="D1782" s="123">
        <v>20.8</v>
      </c>
      <c r="E1782" s="123"/>
      <c r="F1782" s="124">
        <v>117.99</v>
      </c>
      <c r="G1782" s="125">
        <v>1.5</v>
      </c>
      <c r="H1782" s="123">
        <f>TRUNC((J1782*$J$7),2)</f>
        <v>24.33</v>
      </c>
      <c r="J1782" s="141">
        <v>31.2</v>
      </c>
    </row>
    <row r="1783" spans="2:10" x14ac:dyDescent="0.2">
      <c r="B1783" s="122" t="s">
        <v>2567</v>
      </c>
      <c r="C1783" s="122" t="s">
        <v>2566</v>
      </c>
      <c r="D1783" s="123">
        <v>14.54</v>
      </c>
      <c r="E1783" s="123"/>
      <c r="F1783" s="124">
        <v>117.99</v>
      </c>
      <c r="G1783" s="125">
        <v>1.5</v>
      </c>
      <c r="H1783" s="123">
        <f>TRUNC((J1783*$J$7),2)</f>
        <v>17.010000000000002</v>
      </c>
      <c r="J1783" s="141">
        <v>21.81</v>
      </c>
    </row>
    <row r="1784" spans="2:10" x14ac:dyDescent="0.2">
      <c r="B1784" s="128" t="s">
        <v>2504</v>
      </c>
      <c r="C1784" s="128"/>
      <c r="D1784" s="128"/>
      <c r="E1784" s="128"/>
      <c r="F1784" s="128"/>
      <c r="G1784" s="128"/>
      <c r="H1784" s="142">
        <f>TRUNC((J1784*$J$7),2)</f>
        <v>41.34</v>
      </c>
      <c r="J1784" s="143">
        <v>53.01</v>
      </c>
    </row>
    <row r="1785" spans="2:10" ht="21" x14ac:dyDescent="0.2">
      <c r="B1785" s="120" t="s">
        <v>2503</v>
      </c>
      <c r="C1785" s="120" t="s">
        <v>2502</v>
      </c>
      <c r="D1785" s="120"/>
      <c r="E1785" s="146" t="s">
        <v>2501</v>
      </c>
      <c r="F1785" s="120" t="s">
        <v>2500</v>
      </c>
      <c r="G1785" s="120" t="s">
        <v>2499</v>
      </c>
      <c r="H1785" s="120" t="s">
        <v>2498</v>
      </c>
      <c r="J1785" s="121" t="s">
        <v>2498</v>
      </c>
    </row>
    <row r="1786" spans="2:10" ht="45" x14ac:dyDescent="0.2">
      <c r="B1786" s="122" t="s">
        <v>3252</v>
      </c>
      <c r="C1786" s="122" t="s">
        <v>3251</v>
      </c>
      <c r="D1786" s="122"/>
      <c r="E1786" s="147" t="s">
        <v>2471</v>
      </c>
      <c r="F1786" s="124">
        <v>192.37</v>
      </c>
      <c r="G1786" s="125">
        <v>1</v>
      </c>
      <c r="H1786" s="124">
        <f>TRUNC((J1786*$J$7),2)</f>
        <v>150.04</v>
      </c>
      <c r="J1786" s="136">
        <v>192.37</v>
      </c>
    </row>
    <row r="1787" spans="2:10" x14ac:dyDescent="0.2">
      <c r="B1787" s="128" t="s">
        <v>2470</v>
      </c>
      <c r="C1787" s="128"/>
      <c r="D1787" s="128"/>
      <c r="E1787" s="128"/>
      <c r="F1787" s="128"/>
      <c r="G1787" s="128"/>
      <c r="H1787" s="137">
        <f>TRUNC((J1787*$J$7),2)</f>
        <v>150.04</v>
      </c>
      <c r="J1787" s="138">
        <v>192.37</v>
      </c>
    </row>
    <row r="1788" spans="2:10" x14ac:dyDescent="0.2">
      <c r="B1788" s="131" t="s">
        <v>2469</v>
      </c>
      <c r="C1788" s="131"/>
      <c r="D1788" s="131"/>
      <c r="E1788" s="131"/>
      <c r="F1788" s="131"/>
      <c r="G1788" s="131"/>
      <c r="H1788" s="139">
        <f>TRUNC((J1788*$J$7),2)</f>
        <v>191.39</v>
      </c>
      <c r="J1788" s="140">
        <v>245.38</v>
      </c>
    </row>
    <row r="1789" spans="2:10" x14ac:dyDescent="0.2">
      <c r="B1789" s="131" t="s">
        <v>2468</v>
      </c>
      <c r="C1789" s="131"/>
      <c r="D1789" s="131"/>
      <c r="E1789" s="131"/>
      <c r="F1789" s="131"/>
      <c r="G1789" s="131"/>
      <c r="H1789" s="132">
        <f>TRUNC((J1789*$J$7),2)</f>
        <v>0</v>
      </c>
      <c r="J1789" s="133">
        <v>0</v>
      </c>
    </row>
    <row r="1790" spans="2:10" x14ac:dyDescent="0.2">
      <c r="B1790" s="131" t="s">
        <v>2467</v>
      </c>
      <c r="C1790" s="131"/>
      <c r="D1790" s="131"/>
      <c r="E1790" s="131"/>
      <c r="F1790" s="131"/>
      <c r="G1790" s="131"/>
      <c r="H1790" s="139">
        <f>TRUNC((J1790*$J$7),2)</f>
        <v>191.39</v>
      </c>
      <c r="J1790" s="140">
        <v>245.38</v>
      </c>
    </row>
    <row r="1791" spans="2:10" s="134" customFormat="1" ht="24.75" customHeight="1" x14ac:dyDescent="0.2">
      <c r="B1791" s="118" t="s">
        <v>3250</v>
      </c>
      <c r="C1791" s="118"/>
      <c r="D1791" s="118"/>
      <c r="E1791" s="118"/>
      <c r="F1791" s="118"/>
      <c r="G1791" s="118"/>
      <c r="H1791" s="118" t="s">
        <v>2909</v>
      </c>
      <c r="J1791" s="119" t="s">
        <v>2909</v>
      </c>
    </row>
    <row r="1792" spans="2:10" x14ac:dyDescent="0.2">
      <c r="B1792" s="120" t="s">
        <v>2503</v>
      </c>
      <c r="C1792" s="120" t="s">
        <v>2514</v>
      </c>
      <c r="D1792" s="120" t="s">
        <v>2513</v>
      </c>
      <c r="E1792" s="120"/>
      <c r="F1792" s="120" t="s">
        <v>2512</v>
      </c>
      <c r="G1792" s="120" t="s">
        <v>2499</v>
      </c>
      <c r="H1792" s="120" t="s">
        <v>2511</v>
      </c>
      <c r="J1792" s="121" t="s">
        <v>2511</v>
      </c>
    </row>
    <row r="1793" spans="2:10" x14ac:dyDescent="0.2">
      <c r="B1793" s="122" t="s">
        <v>2567</v>
      </c>
      <c r="C1793" s="122" t="s">
        <v>2566</v>
      </c>
      <c r="D1793" s="123">
        <v>14.54</v>
      </c>
      <c r="E1793" s="123"/>
      <c r="F1793" s="124">
        <v>117.99</v>
      </c>
      <c r="G1793" s="125">
        <v>6.6E-3</v>
      </c>
      <c r="H1793" s="126">
        <f>TRUNC((J1793*$J$7),2)</f>
        <v>7.0000000000000007E-2</v>
      </c>
      <c r="J1793" s="127">
        <v>0.1</v>
      </c>
    </row>
    <row r="1794" spans="2:10" x14ac:dyDescent="0.2">
      <c r="B1794" s="122" t="s">
        <v>3141</v>
      </c>
      <c r="C1794" s="122" t="s">
        <v>3140</v>
      </c>
      <c r="D1794" s="123">
        <v>20.8</v>
      </c>
      <c r="E1794" s="123"/>
      <c r="F1794" s="124">
        <v>117.99</v>
      </c>
      <c r="G1794" s="125">
        <v>6.6E-3</v>
      </c>
      <c r="H1794" s="126">
        <f>TRUNC((J1794*$J$7),2)</f>
        <v>0.1</v>
      </c>
      <c r="J1794" s="127">
        <v>0.14000000000000001</v>
      </c>
    </row>
    <row r="1795" spans="2:10" x14ac:dyDescent="0.2">
      <c r="B1795" s="128" t="s">
        <v>2504</v>
      </c>
      <c r="C1795" s="128"/>
      <c r="D1795" s="128"/>
      <c r="E1795" s="128"/>
      <c r="F1795" s="128"/>
      <c r="G1795" s="128"/>
      <c r="H1795" s="129">
        <f>TRUNC((J1795*$J$7),2)</f>
        <v>0.18</v>
      </c>
      <c r="J1795" s="130">
        <v>0.24</v>
      </c>
    </row>
    <row r="1796" spans="2:10" ht="21" x14ac:dyDescent="0.2">
      <c r="B1796" s="120" t="s">
        <v>2503</v>
      </c>
      <c r="C1796" s="120" t="s">
        <v>2502</v>
      </c>
      <c r="D1796" s="120"/>
      <c r="E1796" s="146" t="s">
        <v>2501</v>
      </c>
      <c r="F1796" s="120" t="s">
        <v>2500</v>
      </c>
      <c r="G1796" s="120" t="s">
        <v>2499</v>
      </c>
      <c r="H1796" s="120" t="s">
        <v>2498</v>
      </c>
      <c r="J1796" s="121" t="s">
        <v>2498</v>
      </c>
    </row>
    <row r="1797" spans="2:10" ht="22.5" x14ac:dyDescent="0.2">
      <c r="B1797" s="122" t="s">
        <v>3249</v>
      </c>
      <c r="C1797" s="122" t="s">
        <v>2071</v>
      </c>
      <c r="D1797" s="122"/>
      <c r="E1797" s="147" t="s">
        <v>2471</v>
      </c>
      <c r="F1797" s="123">
        <v>10.4</v>
      </c>
      <c r="G1797" s="125">
        <v>1</v>
      </c>
      <c r="H1797" s="123">
        <f>TRUNC((J1797*$J$7),2)</f>
        <v>8.11</v>
      </c>
      <c r="J1797" s="141">
        <v>10.4</v>
      </c>
    </row>
    <row r="1798" spans="2:10" x14ac:dyDescent="0.2">
      <c r="B1798" s="128" t="s">
        <v>2470</v>
      </c>
      <c r="C1798" s="128"/>
      <c r="D1798" s="128"/>
      <c r="E1798" s="128"/>
      <c r="F1798" s="128"/>
      <c r="G1798" s="128"/>
      <c r="H1798" s="142">
        <f>TRUNC((J1798*$J$7),2)</f>
        <v>8.11</v>
      </c>
      <c r="J1798" s="143">
        <v>10.4</v>
      </c>
    </row>
    <row r="1799" spans="2:10" x14ac:dyDescent="0.2">
      <c r="B1799" s="131" t="s">
        <v>2469</v>
      </c>
      <c r="C1799" s="131"/>
      <c r="D1799" s="131"/>
      <c r="E1799" s="131"/>
      <c r="F1799" s="131"/>
      <c r="G1799" s="131"/>
      <c r="H1799" s="144">
        <f>TRUNC((J1799*$J$7),2)</f>
        <v>8.2899999999999991</v>
      </c>
      <c r="J1799" s="145">
        <v>10.64</v>
      </c>
    </row>
    <row r="1800" spans="2:10" x14ac:dyDescent="0.2">
      <c r="B1800" s="131" t="s">
        <v>2468</v>
      </c>
      <c r="C1800" s="131"/>
      <c r="D1800" s="131"/>
      <c r="E1800" s="131"/>
      <c r="F1800" s="131"/>
      <c r="G1800" s="131"/>
      <c r="H1800" s="132">
        <f>TRUNC((J1800*$J$7),2)</f>
        <v>0</v>
      </c>
      <c r="J1800" s="133">
        <v>0</v>
      </c>
    </row>
    <row r="1801" spans="2:10" x14ac:dyDescent="0.2">
      <c r="B1801" s="131" t="s">
        <v>2467</v>
      </c>
      <c r="C1801" s="131"/>
      <c r="D1801" s="131"/>
      <c r="E1801" s="131"/>
      <c r="F1801" s="131"/>
      <c r="G1801" s="131"/>
      <c r="H1801" s="144">
        <f>TRUNC((J1801*$J$7),2)</f>
        <v>8.2899999999999991</v>
      </c>
      <c r="J1801" s="145">
        <v>10.64</v>
      </c>
    </row>
    <row r="1802" spans="2:10" s="134" customFormat="1" ht="24.75" customHeight="1" x14ac:dyDescent="0.2">
      <c r="B1802" s="118" t="s">
        <v>3248</v>
      </c>
      <c r="C1802" s="118"/>
      <c r="D1802" s="118"/>
      <c r="E1802" s="118"/>
      <c r="F1802" s="118"/>
      <c r="G1802" s="118"/>
      <c r="H1802" s="118" t="s">
        <v>2909</v>
      </c>
      <c r="J1802" s="119" t="s">
        <v>2909</v>
      </c>
    </row>
    <row r="1803" spans="2:10" x14ac:dyDescent="0.2">
      <c r="B1803" s="120" t="s">
        <v>2503</v>
      </c>
      <c r="C1803" s="120" t="s">
        <v>2514</v>
      </c>
      <c r="D1803" s="120" t="s">
        <v>2513</v>
      </c>
      <c r="E1803" s="120"/>
      <c r="F1803" s="120" t="s">
        <v>2512</v>
      </c>
      <c r="G1803" s="120" t="s">
        <v>2499</v>
      </c>
      <c r="H1803" s="120" t="s">
        <v>2511</v>
      </c>
      <c r="J1803" s="121" t="s">
        <v>2511</v>
      </c>
    </row>
    <row r="1804" spans="2:10" x14ac:dyDescent="0.2">
      <c r="B1804" s="122" t="s">
        <v>2567</v>
      </c>
      <c r="C1804" s="122" t="s">
        <v>2566</v>
      </c>
      <c r="D1804" s="123">
        <v>14.54</v>
      </c>
      <c r="E1804" s="123"/>
      <c r="F1804" s="124">
        <v>117.99</v>
      </c>
      <c r="G1804" s="125">
        <v>1.01E-2</v>
      </c>
      <c r="H1804" s="126">
        <f>TRUNC((J1804*$J$7),2)</f>
        <v>0.11</v>
      </c>
      <c r="J1804" s="127">
        <v>0.15</v>
      </c>
    </row>
    <row r="1805" spans="2:10" x14ac:dyDescent="0.2">
      <c r="B1805" s="122" t="s">
        <v>3141</v>
      </c>
      <c r="C1805" s="122" t="s">
        <v>3140</v>
      </c>
      <c r="D1805" s="123">
        <v>20.8</v>
      </c>
      <c r="E1805" s="123"/>
      <c r="F1805" s="124">
        <v>117.99</v>
      </c>
      <c r="G1805" s="125">
        <v>1.01E-2</v>
      </c>
      <c r="H1805" s="126">
        <f>TRUNC((J1805*$J$7),2)</f>
        <v>0.16</v>
      </c>
      <c r="J1805" s="127">
        <v>0.21</v>
      </c>
    </row>
    <row r="1806" spans="2:10" x14ac:dyDescent="0.2">
      <c r="B1806" s="128" t="s">
        <v>2504</v>
      </c>
      <c r="C1806" s="128"/>
      <c r="D1806" s="128"/>
      <c r="E1806" s="128"/>
      <c r="F1806" s="128"/>
      <c r="G1806" s="128"/>
      <c r="H1806" s="129">
        <f>TRUNC((J1806*$J$7),2)</f>
        <v>0.28000000000000003</v>
      </c>
      <c r="J1806" s="130">
        <v>0.36</v>
      </c>
    </row>
    <row r="1807" spans="2:10" ht="21" x14ac:dyDescent="0.2">
      <c r="B1807" s="120" t="s">
        <v>2503</v>
      </c>
      <c r="C1807" s="120" t="s">
        <v>2502</v>
      </c>
      <c r="D1807" s="120"/>
      <c r="E1807" s="146" t="s">
        <v>2501</v>
      </c>
      <c r="F1807" s="120" t="s">
        <v>2500</v>
      </c>
      <c r="G1807" s="120" t="s">
        <v>2499</v>
      </c>
      <c r="H1807" s="120" t="s">
        <v>2498</v>
      </c>
      <c r="J1807" s="121" t="s">
        <v>2498</v>
      </c>
    </row>
    <row r="1808" spans="2:10" x14ac:dyDescent="0.2">
      <c r="B1808" s="122" t="s">
        <v>3247</v>
      </c>
      <c r="C1808" s="122" t="s">
        <v>212</v>
      </c>
      <c r="D1808" s="122"/>
      <c r="E1808" s="147" t="s">
        <v>2471</v>
      </c>
      <c r="F1808" s="126">
        <v>0.12</v>
      </c>
      <c r="G1808" s="125">
        <v>1</v>
      </c>
      <c r="H1808" s="126">
        <f>TRUNC((J1808*$J$7),2)</f>
        <v>0.09</v>
      </c>
      <c r="J1808" s="127">
        <v>0.12</v>
      </c>
    </row>
    <row r="1809" spans="2:10" x14ac:dyDescent="0.2">
      <c r="B1809" s="128" t="s">
        <v>2470</v>
      </c>
      <c r="C1809" s="128"/>
      <c r="D1809" s="128"/>
      <c r="E1809" s="128"/>
      <c r="F1809" s="128"/>
      <c r="G1809" s="128"/>
      <c r="H1809" s="129">
        <f>TRUNC((J1809*$J$7),2)</f>
        <v>0.09</v>
      </c>
      <c r="J1809" s="130">
        <v>0.12</v>
      </c>
    </row>
    <row r="1810" spans="2:10" x14ac:dyDescent="0.2">
      <c r="B1810" s="131" t="s">
        <v>2469</v>
      </c>
      <c r="C1810" s="131"/>
      <c r="D1810" s="131"/>
      <c r="E1810" s="131"/>
      <c r="F1810" s="131"/>
      <c r="G1810" s="131"/>
      <c r="H1810" s="132">
        <f>TRUNC((J1810*$J$7),2)</f>
        <v>0.37</v>
      </c>
      <c r="J1810" s="133">
        <v>0.48</v>
      </c>
    </row>
    <row r="1811" spans="2:10" x14ac:dyDescent="0.2">
      <c r="B1811" s="131" t="s">
        <v>2468</v>
      </c>
      <c r="C1811" s="131"/>
      <c r="D1811" s="131"/>
      <c r="E1811" s="131"/>
      <c r="F1811" s="131"/>
      <c r="G1811" s="131"/>
      <c r="H1811" s="132">
        <f>TRUNC((J1811*$J$7),2)</f>
        <v>0</v>
      </c>
      <c r="J1811" s="133">
        <v>0</v>
      </c>
    </row>
    <row r="1812" spans="2:10" x14ac:dyDescent="0.2">
      <c r="B1812" s="131" t="s">
        <v>2467</v>
      </c>
      <c r="C1812" s="131"/>
      <c r="D1812" s="131"/>
      <c r="E1812" s="131"/>
      <c r="F1812" s="131"/>
      <c r="G1812" s="131"/>
      <c r="H1812" s="132">
        <f>TRUNC((J1812*$J$7),2)</f>
        <v>0.37</v>
      </c>
      <c r="J1812" s="133">
        <v>0.48</v>
      </c>
    </row>
    <row r="1813" spans="2:10" s="134" customFormat="1" ht="24.75" customHeight="1" x14ac:dyDescent="0.2">
      <c r="B1813" s="118" t="s">
        <v>3246</v>
      </c>
      <c r="C1813" s="118"/>
      <c r="D1813" s="118"/>
      <c r="E1813" s="118"/>
      <c r="F1813" s="118"/>
      <c r="G1813" s="118"/>
      <c r="H1813" s="118" t="s">
        <v>2909</v>
      </c>
      <c r="J1813" s="119" t="s">
        <v>2909</v>
      </c>
    </row>
    <row r="1814" spans="2:10" x14ac:dyDescent="0.2">
      <c r="B1814" s="120" t="s">
        <v>2503</v>
      </c>
      <c r="C1814" s="120" t="s">
        <v>2514</v>
      </c>
      <c r="D1814" s="120" t="s">
        <v>2513</v>
      </c>
      <c r="E1814" s="120"/>
      <c r="F1814" s="120" t="s">
        <v>2512</v>
      </c>
      <c r="G1814" s="120" t="s">
        <v>2499</v>
      </c>
      <c r="H1814" s="120" t="s">
        <v>2511</v>
      </c>
      <c r="J1814" s="121" t="s">
        <v>2511</v>
      </c>
    </row>
    <row r="1815" spans="2:10" x14ac:dyDescent="0.2">
      <c r="B1815" s="122" t="s">
        <v>3141</v>
      </c>
      <c r="C1815" s="122" t="s">
        <v>3140</v>
      </c>
      <c r="D1815" s="123">
        <v>20.8</v>
      </c>
      <c r="E1815" s="123"/>
      <c r="F1815" s="124">
        <v>117.99</v>
      </c>
      <c r="G1815" s="125">
        <v>1.8200000000000001E-2</v>
      </c>
      <c r="H1815" s="126">
        <f>TRUNC((J1815*$J$7),2)</f>
        <v>0.28999999999999998</v>
      </c>
      <c r="J1815" s="127">
        <v>0.38</v>
      </c>
    </row>
    <row r="1816" spans="2:10" x14ac:dyDescent="0.2">
      <c r="B1816" s="122" t="s">
        <v>2567</v>
      </c>
      <c r="C1816" s="122" t="s">
        <v>2566</v>
      </c>
      <c r="D1816" s="123">
        <v>14.54</v>
      </c>
      <c r="E1816" s="123"/>
      <c r="F1816" s="124">
        <v>117.99</v>
      </c>
      <c r="G1816" s="125">
        <v>1.8200000000000001E-2</v>
      </c>
      <c r="H1816" s="126">
        <f>TRUNC((J1816*$J$7),2)</f>
        <v>0.2</v>
      </c>
      <c r="J1816" s="127">
        <v>0.26</v>
      </c>
    </row>
    <row r="1817" spans="2:10" x14ac:dyDescent="0.2">
      <c r="B1817" s="128" t="s">
        <v>2504</v>
      </c>
      <c r="C1817" s="128"/>
      <c r="D1817" s="128"/>
      <c r="E1817" s="128"/>
      <c r="F1817" s="128"/>
      <c r="G1817" s="128"/>
      <c r="H1817" s="129">
        <f>TRUNC((J1817*$J$7),2)</f>
        <v>0.49</v>
      </c>
      <c r="J1817" s="130">
        <v>0.64</v>
      </c>
    </row>
    <row r="1818" spans="2:10" ht="21" x14ac:dyDescent="0.2">
      <c r="B1818" s="120" t="s">
        <v>2503</v>
      </c>
      <c r="C1818" s="120" t="s">
        <v>2502</v>
      </c>
      <c r="D1818" s="120"/>
      <c r="E1818" s="146" t="s">
        <v>2501</v>
      </c>
      <c r="F1818" s="120" t="s">
        <v>2500</v>
      </c>
      <c r="G1818" s="120" t="s">
        <v>2499</v>
      </c>
      <c r="H1818" s="120" t="s">
        <v>2498</v>
      </c>
      <c r="J1818" s="121" t="s">
        <v>2498</v>
      </c>
    </row>
    <row r="1819" spans="2:10" x14ac:dyDescent="0.2">
      <c r="B1819" s="122" t="s">
        <v>3245</v>
      </c>
      <c r="C1819" s="122" t="s">
        <v>2108</v>
      </c>
      <c r="D1819" s="122"/>
      <c r="E1819" s="147" t="s">
        <v>2471</v>
      </c>
      <c r="F1819" s="126">
        <v>0.25</v>
      </c>
      <c r="G1819" s="125">
        <v>1</v>
      </c>
      <c r="H1819" s="126">
        <f>TRUNC((J1819*$J$7),2)</f>
        <v>0.19</v>
      </c>
      <c r="J1819" s="127">
        <v>0.25</v>
      </c>
    </row>
    <row r="1820" spans="2:10" x14ac:dyDescent="0.2">
      <c r="B1820" s="128" t="s">
        <v>2470</v>
      </c>
      <c r="C1820" s="128"/>
      <c r="D1820" s="128"/>
      <c r="E1820" s="128"/>
      <c r="F1820" s="128"/>
      <c r="G1820" s="128"/>
      <c r="H1820" s="129">
        <f>TRUNC((J1820*$J$7),2)</f>
        <v>0.19</v>
      </c>
      <c r="J1820" s="130">
        <v>0.25</v>
      </c>
    </row>
    <row r="1821" spans="2:10" x14ac:dyDescent="0.2">
      <c r="B1821" s="131" t="s">
        <v>2469</v>
      </c>
      <c r="C1821" s="131"/>
      <c r="D1821" s="131"/>
      <c r="E1821" s="131"/>
      <c r="F1821" s="131"/>
      <c r="G1821" s="131"/>
      <c r="H1821" s="132">
        <f>TRUNC((J1821*$J$7),2)</f>
        <v>0.69</v>
      </c>
      <c r="J1821" s="133">
        <v>0.89</v>
      </c>
    </row>
    <row r="1822" spans="2:10" x14ac:dyDescent="0.2">
      <c r="B1822" s="131" t="s">
        <v>2468</v>
      </c>
      <c r="C1822" s="131"/>
      <c r="D1822" s="131"/>
      <c r="E1822" s="131"/>
      <c r="F1822" s="131"/>
      <c r="G1822" s="131"/>
      <c r="H1822" s="132">
        <f>TRUNC((J1822*$J$7),2)</f>
        <v>0</v>
      </c>
      <c r="J1822" s="133">
        <v>0</v>
      </c>
    </row>
    <row r="1823" spans="2:10" x14ac:dyDescent="0.2">
      <c r="B1823" s="131" t="s">
        <v>2467</v>
      </c>
      <c r="C1823" s="131"/>
      <c r="D1823" s="131"/>
      <c r="E1823" s="131"/>
      <c r="F1823" s="131"/>
      <c r="G1823" s="131"/>
      <c r="H1823" s="132">
        <f>TRUNC((J1823*$J$7),2)</f>
        <v>0.69</v>
      </c>
      <c r="J1823" s="133">
        <v>0.89</v>
      </c>
    </row>
    <row r="1824" spans="2:10" s="134" customFormat="1" ht="24.75" customHeight="1" x14ac:dyDescent="0.2">
      <c r="B1824" s="118" t="s">
        <v>3244</v>
      </c>
      <c r="C1824" s="118"/>
      <c r="D1824" s="118"/>
      <c r="E1824" s="118"/>
      <c r="F1824" s="118"/>
      <c r="G1824" s="118"/>
      <c r="H1824" s="118" t="s">
        <v>2909</v>
      </c>
      <c r="J1824" s="119" t="s">
        <v>2909</v>
      </c>
    </row>
    <row r="1825" spans="2:10" x14ac:dyDescent="0.2">
      <c r="B1825" s="120" t="s">
        <v>2503</v>
      </c>
      <c r="C1825" s="120" t="s">
        <v>2514</v>
      </c>
      <c r="D1825" s="120" t="s">
        <v>2513</v>
      </c>
      <c r="E1825" s="120"/>
      <c r="F1825" s="120" t="s">
        <v>2512</v>
      </c>
      <c r="G1825" s="120" t="s">
        <v>2499</v>
      </c>
      <c r="H1825" s="120" t="s">
        <v>2511</v>
      </c>
      <c r="J1825" s="121" t="s">
        <v>2511</v>
      </c>
    </row>
    <row r="1826" spans="2:10" x14ac:dyDescent="0.2">
      <c r="B1826" s="122" t="s">
        <v>2567</v>
      </c>
      <c r="C1826" s="122" t="s">
        <v>2566</v>
      </c>
      <c r="D1826" s="123">
        <v>14.54</v>
      </c>
      <c r="E1826" s="123"/>
      <c r="F1826" s="124">
        <v>117.99</v>
      </c>
      <c r="G1826" s="125">
        <v>2.8299999999999999E-2</v>
      </c>
      <c r="H1826" s="126">
        <f>TRUNC((J1826*$J$7),2)</f>
        <v>0.31</v>
      </c>
      <c r="J1826" s="127">
        <v>0.41</v>
      </c>
    </row>
    <row r="1827" spans="2:10" x14ac:dyDescent="0.2">
      <c r="B1827" s="122" t="s">
        <v>3141</v>
      </c>
      <c r="C1827" s="122" t="s">
        <v>3140</v>
      </c>
      <c r="D1827" s="123">
        <v>20.8</v>
      </c>
      <c r="E1827" s="123"/>
      <c r="F1827" s="124">
        <v>117.99</v>
      </c>
      <c r="G1827" s="125">
        <v>2.8299999999999999E-2</v>
      </c>
      <c r="H1827" s="126">
        <f>TRUNC((J1827*$J$7),2)</f>
        <v>0.46</v>
      </c>
      <c r="J1827" s="127">
        <v>0.59</v>
      </c>
    </row>
    <row r="1828" spans="2:10" x14ac:dyDescent="0.2">
      <c r="B1828" s="128" t="s">
        <v>2504</v>
      </c>
      <c r="C1828" s="128"/>
      <c r="D1828" s="128"/>
      <c r="E1828" s="128"/>
      <c r="F1828" s="128"/>
      <c r="G1828" s="128"/>
      <c r="H1828" s="129">
        <f>TRUNC((J1828*$J$7),2)</f>
        <v>0.78</v>
      </c>
      <c r="J1828" s="130">
        <v>1</v>
      </c>
    </row>
    <row r="1829" spans="2:10" ht="21" x14ac:dyDescent="0.2">
      <c r="B1829" s="120" t="s">
        <v>2503</v>
      </c>
      <c r="C1829" s="120" t="s">
        <v>2502</v>
      </c>
      <c r="D1829" s="120"/>
      <c r="E1829" s="146" t="s">
        <v>2501</v>
      </c>
      <c r="F1829" s="120" t="s">
        <v>2500</v>
      </c>
      <c r="G1829" s="120" t="s">
        <v>2499</v>
      </c>
      <c r="H1829" s="120" t="s">
        <v>2498</v>
      </c>
      <c r="J1829" s="121" t="s">
        <v>2498</v>
      </c>
    </row>
    <row r="1830" spans="2:10" x14ac:dyDescent="0.2">
      <c r="B1830" s="122" t="s">
        <v>3243</v>
      </c>
      <c r="C1830" s="122" t="s">
        <v>1935</v>
      </c>
      <c r="D1830" s="122"/>
      <c r="E1830" s="147" t="s">
        <v>2471</v>
      </c>
      <c r="F1830" s="126">
        <v>0.56999999999999995</v>
      </c>
      <c r="G1830" s="125">
        <v>1</v>
      </c>
      <c r="H1830" s="126">
        <f>TRUNC((J1830*$J$7),2)</f>
        <v>0.44</v>
      </c>
      <c r="J1830" s="127">
        <v>0.56999999999999995</v>
      </c>
    </row>
    <row r="1831" spans="2:10" x14ac:dyDescent="0.2">
      <c r="B1831" s="128" t="s">
        <v>2470</v>
      </c>
      <c r="C1831" s="128"/>
      <c r="D1831" s="128"/>
      <c r="E1831" s="128"/>
      <c r="F1831" s="128"/>
      <c r="G1831" s="128"/>
      <c r="H1831" s="129">
        <f>TRUNC((J1831*$J$7),2)</f>
        <v>0.44</v>
      </c>
      <c r="J1831" s="130">
        <v>0.56999999999999995</v>
      </c>
    </row>
    <row r="1832" spans="2:10" x14ac:dyDescent="0.2">
      <c r="B1832" s="131" t="s">
        <v>2469</v>
      </c>
      <c r="C1832" s="131"/>
      <c r="D1832" s="131"/>
      <c r="E1832" s="131"/>
      <c r="F1832" s="131"/>
      <c r="G1832" s="131"/>
      <c r="H1832" s="132">
        <f>TRUNC((J1832*$J$7),2)</f>
        <v>1.22</v>
      </c>
      <c r="J1832" s="133">
        <v>1.57</v>
      </c>
    </row>
    <row r="1833" spans="2:10" x14ac:dyDescent="0.2">
      <c r="B1833" s="131" t="s">
        <v>2468</v>
      </c>
      <c r="C1833" s="131"/>
      <c r="D1833" s="131"/>
      <c r="E1833" s="131"/>
      <c r="F1833" s="131"/>
      <c r="G1833" s="131"/>
      <c r="H1833" s="132">
        <f>TRUNC((J1833*$J$7),2)</f>
        <v>0</v>
      </c>
      <c r="J1833" s="133">
        <v>0</v>
      </c>
    </row>
    <row r="1834" spans="2:10" x14ac:dyDescent="0.2">
      <c r="B1834" s="131" t="s">
        <v>2467</v>
      </c>
      <c r="C1834" s="131"/>
      <c r="D1834" s="131"/>
      <c r="E1834" s="131"/>
      <c r="F1834" s="131"/>
      <c r="G1834" s="131"/>
      <c r="H1834" s="132">
        <f>TRUNC((J1834*$J$7),2)</f>
        <v>1.22</v>
      </c>
      <c r="J1834" s="133">
        <v>1.57</v>
      </c>
    </row>
    <row r="1835" spans="2:10" s="134" customFormat="1" ht="24.75" customHeight="1" x14ac:dyDescent="0.2">
      <c r="B1835" s="118" t="s">
        <v>3242</v>
      </c>
      <c r="C1835" s="118"/>
      <c r="D1835" s="118"/>
      <c r="E1835" s="118"/>
      <c r="F1835" s="118"/>
      <c r="G1835" s="118"/>
      <c r="H1835" s="118" t="s">
        <v>2909</v>
      </c>
      <c r="J1835" s="119" t="s">
        <v>2909</v>
      </c>
    </row>
    <row r="1836" spans="2:10" x14ac:dyDescent="0.2">
      <c r="B1836" s="120" t="s">
        <v>2503</v>
      </c>
      <c r="C1836" s="120" t="s">
        <v>2514</v>
      </c>
      <c r="D1836" s="120" t="s">
        <v>2513</v>
      </c>
      <c r="E1836" s="120"/>
      <c r="F1836" s="120" t="s">
        <v>2512</v>
      </c>
      <c r="G1836" s="120" t="s">
        <v>2499</v>
      </c>
      <c r="H1836" s="120" t="s">
        <v>2511</v>
      </c>
      <c r="J1836" s="121" t="s">
        <v>2511</v>
      </c>
    </row>
    <row r="1837" spans="2:10" x14ac:dyDescent="0.2">
      <c r="B1837" s="122" t="s">
        <v>2567</v>
      </c>
      <c r="C1837" s="122" t="s">
        <v>2566</v>
      </c>
      <c r="D1837" s="123">
        <v>14.54</v>
      </c>
      <c r="E1837" s="123"/>
      <c r="F1837" s="124">
        <v>117.99</v>
      </c>
      <c r="G1837" s="125">
        <v>6.6E-3</v>
      </c>
      <c r="H1837" s="126">
        <f>TRUNC((J1837*$J$7),2)</f>
        <v>7.0000000000000007E-2</v>
      </c>
      <c r="J1837" s="127">
        <v>0.1</v>
      </c>
    </row>
    <row r="1838" spans="2:10" x14ac:dyDescent="0.2">
      <c r="B1838" s="122" t="s">
        <v>3141</v>
      </c>
      <c r="C1838" s="122" t="s">
        <v>3140</v>
      </c>
      <c r="D1838" s="123">
        <v>20.8</v>
      </c>
      <c r="E1838" s="123"/>
      <c r="F1838" s="124">
        <v>117.99</v>
      </c>
      <c r="G1838" s="125">
        <v>6.6E-3</v>
      </c>
      <c r="H1838" s="126">
        <f>TRUNC((J1838*$J$7),2)</f>
        <v>0.1</v>
      </c>
      <c r="J1838" s="127">
        <v>0.14000000000000001</v>
      </c>
    </row>
    <row r="1839" spans="2:10" x14ac:dyDescent="0.2">
      <c r="B1839" s="128" t="s">
        <v>2504</v>
      </c>
      <c r="C1839" s="128"/>
      <c r="D1839" s="128"/>
      <c r="E1839" s="128"/>
      <c r="F1839" s="128"/>
      <c r="G1839" s="128"/>
      <c r="H1839" s="129">
        <f>TRUNC((J1839*$J$7),2)</f>
        <v>0.18</v>
      </c>
      <c r="J1839" s="130">
        <v>0.24</v>
      </c>
    </row>
    <row r="1840" spans="2:10" ht="21" x14ac:dyDescent="0.2">
      <c r="B1840" s="120" t="s">
        <v>2503</v>
      </c>
      <c r="C1840" s="120" t="s">
        <v>2502</v>
      </c>
      <c r="D1840" s="120"/>
      <c r="E1840" s="146" t="s">
        <v>2501</v>
      </c>
      <c r="F1840" s="120" t="s">
        <v>2500</v>
      </c>
      <c r="G1840" s="120" t="s">
        <v>2499</v>
      </c>
      <c r="H1840" s="120" t="s">
        <v>2498</v>
      </c>
      <c r="J1840" s="121" t="s">
        <v>2498</v>
      </c>
    </row>
    <row r="1841" spans="2:10" ht="22.5" x14ac:dyDescent="0.2">
      <c r="B1841" s="122" t="s">
        <v>3241</v>
      </c>
      <c r="C1841" s="122" t="s">
        <v>3240</v>
      </c>
      <c r="D1841" s="122"/>
      <c r="E1841" s="147" t="s">
        <v>2471</v>
      </c>
      <c r="F1841" s="126">
        <v>0.25</v>
      </c>
      <c r="G1841" s="125">
        <v>1</v>
      </c>
      <c r="H1841" s="126">
        <f>TRUNC((J1841*$J$7),2)</f>
        <v>0.19</v>
      </c>
      <c r="J1841" s="127">
        <v>0.25</v>
      </c>
    </row>
    <row r="1842" spans="2:10" x14ac:dyDescent="0.2">
      <c r="B1842" s="128" t="s">
        <v>2470</v>
      </c>
      <c r="C1842" s="128"/>
      <c r="D1842" s="128"/>
      <c r="E1842" s="128"/>
      <c r="F1842" s="128"/>
      <c r="G1842" s="128"/>
      <c r="H1842" s="129">
        <f>TRUNC((J1842*$J$7),2)</f>
        <v>0.19</v>
      </c>
      <c r="J1842" s="130">
        <v>0.25</v>
      </c>
    </row>
    <row r="1843" spans="2:10" x14ac:dyDescent="0.2">
      <c r="B1843" s="131" t="s">
        <v>2469</v>
      </c>
      <c r="C1843" s="131"/>
      <c r="D1843" s="131"/>
      <c r="E1843" s="131"/>
      <c r="F1843" s="131"/>
      <c r="G1843" s="131"/>
      <c r="H1843" s="132">
        <f>TRUNC((J1843*$J$7),2)</f>
        <v>0.38</v>
      </c>
      <c r="J1843" s="133">
        <v>0.49</v>
      </c>
    </row>
    <row r="1844" spans="2:10" x14ac:dyDescent="0.2">
      <c r="B1844" s="131" t="s">
        <v>2468</v>
      </c>
      <c r="C1844" s="131"/>
      <c r="D1844" s="131"/>
      <c r="E1844" s="131"/>
      <c r="F1844" s="131"/>
      <c r="G1844" s="131"/>
      <c r="H1844" s="132">
        <f>TRUNC((J1844*$J$7),2)</f>
        <v>0</v>
      </c>
      <c r="J1844" s="133">
        <v>0</v>
      </c>
    </row>
    <row r="1845" spans="2:10" x14ac:dyDescent="0.2">
      <c r="B1845" s="131" t="s">
        <v>2467</v>
      </c>
      <c r="C1845" s="131"/>
      <c r="D1845" s="131"/>
      <c r="E1845" s="131"/>
      <c r="F1845" s="131"/>
      <c r="G1845" s="131"/>
      <c r="H1845" s="132">
        <f>TRUNC((J1845*$J$7),2)</f>
        <v>0.38</v>
      </c>
      <c r="J1845" s="133">
        <v>0.49</v>
      </c>
    </row>
    <row r="1846" spans="2:10" s="134" customFormat="1" ht="24.75" customHeight="1" x14ac:dyDescent="0.2">
      <c r="B1846" s="118" t="s">
        <v>3239</v>
      </c>
      <c r="C1846" s="118"/>
      <c r="D1846" s="118"/>
      <c r="E1846" s="118"/>
      <c r="F1846" s="118"/>
      <c r="G1846" s="118"/>
      <c r="H1846" s="118" t="s">
        <v>2667</v>
      </c>
      <c r="J1846" s="119" t="s">
        <v>2667</v>
      </c>
    </row>
    <row r="1847" spans="2:10" ht="21" x14ac:dyDescent="0.2">
      <c r="B1847" s="120" t="s">
        <v>2503</v>
      </c>
      <c r="C1847" s="120" t="s">
        <v>2502</v>
      </c>
      <c r="D1847" s="120"/>
      <c r="E1847" s="146" t="s">
        <v>2501</v>
      </c>
      <c r="F1847" s="120" t="s">
        <v>2500</v>
      </c>
      <c r="G1847" s="120" t="s">
        <v>2499</v>
      </c>
      <c r="H1847" s="120" t="s">
        <v>2498</v>
      </c>
      <c r="J1847" s="121" t="s">
        <v>2498</v>
      </c>
    </row>
    <row r="1848" spans="2:10" ht="22.5" x14ac:dyDescent="0.2">
      <c r="B1848" s="122" t="s">
        <v>3238</v>
      </c>
      <c r="C1848" s="122" t="s">
        <v>3237</v>
      </c>
      <c r="D1848" s="122"/>
      <c r="E1848" s="147" t="s">
        <v>3236</v>
      </c>
      <c r="F1848" s="124">
        <v>190</v>
      </c>
      <c r="G1848" s="125">
        <v>1</v>
      </c>
      <c r="H1848" s="124">
        <f>TRUNC((J1848*$J$7),2)</f>
        <v>148.19999999999999</v>
      </c>
      <c r="J1848" s="136">
        <v>190</v>
      </c>
    </row>
    <row r="1849" spans="2:10" x14ac:dyDescent="0.2">
      <c r="B1849" s="128" t="s">
        <v>2470</v>
      </c>
      <c r="C1849" s="128"/>
      <c r="D1849" s="128"/>
      <c r="E1849" s="128"/>
      <c r="F1849" s="128"/>
      <c r="G1849" s="128"/>
      <c r="H1849" s="137">
        <f>TRUNC((J1849*$J$7),2)</f>
        <v>148.19999999999999</v>
      </c>
      <c r="J1849" s="138">
        <v>190</v>
      </c>
    </row>
    <row r="1850" spans="2:10" x14ac:dyDescent="0.2">
      <c r="B1850" s="131" t="s">
        <v>2469</v>
      </c>
      <c r="C1850" s="131"/>
      <c r="D1850" s="131"/>
      <c r="E1850" s="131"/>
      <c r="F1850" s="131"/>
      <c r="G1850" s="131"/>
      <c r="H1850" s="139">
        <f>TRUNC((J1850*$J$7),2)</f>
        <v>148.19999999999999</v>
      </c>
      <c r="J1850" s="140">
        <v>190</v>
      </c>
    </row>
    <row r="1851" spans="2:10" x14ac:dyDescent="0.2">
      <c r="B1851" s="131" t="s">
        <v>2468</v>
      </c>
      <c r="C1851" s="131"/>
      <c r="D1851" s="131"/>
      <c r="E1851" s="131"/>
      <c r="F1851" s="131"/>
      <c r="G1851" s="131"/>
      <c r="H1851" s="132">
        <f>TRUNC((J1851*$J$7),2)</f>
        <v>0</v>
      </c>
      <c r="J1851" s="133">
        <v>0</v>
      </c>
    </row>
    <row r="1852" spans="2:10" x14ac:dyDescent="0.2">
      <c r="B1852" s="131" t="s">
        <v>2467</v>
      </c>
      <c r="C1852" s="131"/>
      <c r="D1852" s="131"/>
      <c r="E1852" s="131"/>
      <c r="F1852" s="131"/>
      <c r="G1852" s="131"/>
      <c r="H1852" s="139">
        <f>TRUNC((J1852*$J$7),2)</f>
        <v>148.19999999999999</v>
      </c>
      <c r="J1852" s="140">
        <v>190</v>
      </c>
    </row>
    <row r="1853" spans="2:10" s="134" customFormat="1" ht="24.75" customHeight="1" x14ac:dyDescent="0.2">
      <c r="B1853" s="118" t="s">
        <v>3235</v>
      </c>
      <c r="C1853" s="118"/>
      <c r="D1853" s="118"/>
      <c r="E1853" s="118"/>
      <c r="F1853" s="118"/>
      <c r="G1853" s="118"/>
      <c r="H1853" s="118" t="s">
        <v>2909</v>
      </c>
      <c r="J1853" s="119" t="s">
        <v>2909</v>
      </c>
    </row>
    <row r="1854" spans="2:10" x14ac:dyDescent="0.2">
      <c r="B1854" s="120" t="s">
        <v>2503</v>
      </c>
      <c r="C1854" s="120" t="s">
        <v>2514</v>
      </c>
      <c r="D1854" s="120" t="s">
        <v>2513</v>
      </c>
      <c r="E1854" s="120"/>
      <c r="F1854" s="120" t="s">
        <v>2512</v>
      </c>
      <c r="G1854" s="120" t="s">
        <v>2499</v>
      </c>
      <c r="H1854" s="120" t="s">
        <v>2511</v>
      </c>
      <c r="J1854" s="121" t="s">
        <v>2511</v>
      </c>
    </row>
    <row r="1855" spans="2:10" x14ac:dyDescent="0.2">
      <c r="B1855" s="122" t="s">
        <v>2567</v>
      </c>
      <c r="C1855" s="122" t="s">
        <v>2566</v>
      </c>
      <c r="D1855" s="123">
        <v>14.54</v>
      </c>
      <c r="E1855" s="123"/>
      <c r="F1855" s="124">
        <v>117.99</v>
      </c>
      <c r="G1855" s="125">
        <v>4</v>
      </c>
      <c r="H1855" s="123">
        <f>TRUNC((J1855*$J$7),2)</f>
        <v>45.36</v>
      </c>
      <c r="J1855" s="141">
        <v>58.16</v>
      </c>
    </row>
    <row r="1856" spans="2:10" x14ac:dyDescent="0.2">
      <c r="B1856" s="122" t="s">
        <v>3141</v>
      </c>
      <c r="C1856" s="122" t="s">
        <v>3140</v>
      </c>
      <c r="D1856" s="123">
        <v>20.8</v>
      </c>
      <c r="E1856" s="123"/>
      <c r="F1856" s="124">
        <v>117.99</v>
      </c>
      <c r="G1856" s="125">
        <v>4</v>
      </c>
      <c r="H1856" s="123">
        <f>TRUNC((J1856*$J$7),2)</f>
        <v>64.89</v>
      </c>
      <c r="J1856" s="141">
        <v>83.2</v>
      </c>
    </row>
    <row r="1857" spans="2:10" x14ac:dyDescent="0.2">
      <c r="B1857" s="128" t="s">
        <v>2504</v>
      </c>
      <c r="C1857" s="128"/>
      <c r="D1857" s="128"/>
      <c r="E1857" s="128"/>
      <c r="F1857" s="128"/>
      <c r="G1857" s="128"/>
      <c r="H1857" s="137">
        <f>TRUNC((J1857*$J$7),2)</f>
        <v>110.26</v>
      </c>
      <c r="J1857" s="138">
        <v>141.36000000000001</v>
      </c>
    </row>
    <row r="1858" spans="2:10" ht="21" x14ac:dyDescent="0.2">
      <c r="B1858" s="120" t="s">
        <v>2503</v>
      </c>
      <c r="C1858" s="120" t="s">
        <v>2502</v>
      </c>
      <c r="D1858" s="120"/>
      <c r="E1858" s="146" t="s">
        <v>2501</v>
      </c>
      <c r="F1858" s="120" t="s">
        <v>2500</v>
      </c>
      <c r="G1858" s="120" t="s">
        <v>2499</v>
      </c>
      <c r="H1858" s="120" t="s">
        <v>2498</v>
      </c>
      <c r="J1858" s="121" t="s">
        <v>2498</v>
      </c>
    </row>
    <row r="1859" spans="2:10" ht="22.5" x14ac:dyDescent="0.2">
      <c r="B1859" s="122" t="s">
        <v>3234</v>
      </c>
      <c r="C1859" s="122" t="s">
        <v>437</v>
      </c>
      <c r="D1859" s="122"/>
      <c r="E1859" s="147" t="s">
        <v>2471</v>
      </c>
      <c r="F1859" s="148">
        <v>1519</v>
      </c>
      <c r="G1859" s="125">
        <v>1</v>
      </c>
      <c r="H1859" s="148">
        <f>TRUNC((J1859*$J$7),2)</f>
        <v>1184.82</v>
      </c>
      <c r="J1859" s="156">
        <v>1519</v>
      </c>
    </row>
    <row r="1860" spans="2:10" x14ac:dyDescent="0.2">
      <c r="B1860" s="128" t="s">
        <v>2470</v>
      </c>
      <c r="C1860" s="128"/>
      <c r="D1860" s="128"/>
      <c r="E1860" s="128"/>
      <c r="F1860" s="128"/>
      <c r="G1860" s="128"/>
      <c r="H1860" s="149">
        <f>TRUNC((J1860*$J$7),2)</f>
        <v>1184.82</v>
      </c>
      <c r="J1860" s="150">
        <v>1519</v>
      </c>
    </row>
    <row r="1861" spans="2:10" x14ac:dyDescent="0.2">
      <c r="B1861" s="131" t="s">
        <v>2469</v>
      </c>
      <c r="C1861" s="131"/>
      <c r="D1861" s="131"/>
      <c r="E1861" s="131"/>
      <c r="F1861" s="131"/>
      <c r="G1861" s="131"/>
      <c r="H1861" s="151">
        <f>TRUNC((J1861*$J$7),2)</f>
        <v>1295.08</v>
      </c>
      <c r="J1861" s="152">
        <v>1660.36</v>
      </c>
    </row>
    <row r="1862" spans="2:10" x14ac:dyDescent="0.2">
      <c r="B1862" s="131" t="s">
        <v>2468</v>
      </c>
      <c r="C1862" s="131"/>
      <c r="D1862" s="131"/>
      <c r="E1862" s="131"/>
      <c r="F1862" s="131"/>
      <c r="G1862" s="131"/>
      <c r="H1862" s="132">
        <f>TRUNC((J1862*$J$7),2)</f>
        <v>0</v>
      </c>
      <c r="J1862" s="133">
        <v>0</v>
      </c>
    </row>
    <row r="1863" spans="2:10" x14ac:dyDescent="0.2">
      <c r="B1863" s="131" t="s">
        <v>2467</v>
      </c>
      <c r="C1863" s="131"/>
      <c r="D1863" s="131"/>
      <c r="E1863" s="131"/>
      <c r="F1863" s="131"/>
      <c r="G1863" s="131"/>
      <c r="H1863" s="151">
        <f>TRUNC((J1863*$J$7),2)</f>
        <v>1295.08</v>
      </c>
      <c r="J1863" s="152">
        <v>1660.36</v>
      </c>
    </row>
    <row r="1864" spans="2:10" s="134" customFormat="1" ht="24.75" customHeight="1" x14ac:dyDescent="0.2">
      <c r="B1864" s="118" t="s">
        <v>3233</v>
      </c>
      <c r="C1864" s="118"/>
      <c r="D1864" s="118"/>
      <c r="E1864" s="118"/>
      <c r="F1864" s="118"/>
      <c r="G1864" s="118"/>
      <c r="H1864" s="118" t="s">
        <v>2909</v>
      </c>
      <c r="J1864" s="119" t="s">
        <v>2909</v>
      </c>
    </row>
    <row r="1865" spans="2:10" x14ac:dyDescent="0.2">
      <c r="B1865" s="120" t="s">
        <v>2503</v>
      </c>
      <c r="C1865" s="120" t="s">
        <v>2514</v>
      </c>
      <c r="D1865" s="120" t="s">
        <v>2513</v>
      </c>
      <c r="E1865" s="120"/>
      <c r="F1865" s="120" t="s">
        <v>2512</v>
      </c>
      <c r="G1865" s="120" t="s">
        <v>2499</v>
      </c>
      <c r="H1865" s="120" t="s">
        <v>2511</v>
      </c>
      <c r="J1865" s="121" t="s">
        <v>2511</v>
      </c>
    </row>
    <row r="1866" spans="2:10" x14ac:dyDescent="0.2">
      <c r="B1866" s="122" t="s">
        <v>2567</v>
      </c>
      <c r="C1866" s="122" t="s">
        <v>2566</v>
      </c>
      <c r="D1866" s="123">
        <v>14.54</v>
      </c>
      <c r="E1866" s="123"/>
      <c r="F1866" s="124">
        <v>117.99</v>
      </c>
      <c r="G1866" s="125">
        <v>0.16</v>
      </c>
      <c r="H1866" s="126">
        <f>TRUNC((J1866*$J$7),2)</f>
        <v>1.81</v>
      </c>
      <c r="J1866" s="127">
        <v>2.33</v>
      </c>
    </row>
    <row r="1867" spans="2:10" x14ac:dyDescent="0.2">
      <c r="B1867" s="122" t="s">
        <v>3141</v>
      </c>
      <c r="C1867" s="122" t="s">
        <v>3140</v>
      </c>
      <c r="D1867" s="123">
        <v>20.8</v>
      </c>
      <c r="E1867" s="123"/>
      <c r="F1867" s="124">
        <v>117.99</v>
      </c>
      <c r="G1867" s="125">
        <v>0.16</v>
      </c>
      <c r="H1867" s="126">
        <f>TRUNC((J1867*$J$7),2)</f>
        <v>2.59</v>
      </c>
      <c r="J1867" s="127">
        <v>3.33</v>
      </c>
    </row>
    <row r="1868" spans="2:10" x14ac:dyDescent="0.2">
      <c r="B1868" s="128" t="s">
        <v>2504</v>
      </c>
      <c r="C1868" s="128"/>
      <c r="D1868" s="128"/>
      <c r="E1868" s="128"/>
      <c r="F1868" s="128"/>
      <c r="G1868" s="128"/>
      <c r="H1868" s="129">
        <f>TRUNC((J1868*$J$7),2)</f>
        <v>4.41</v>
      </c>
      <c r="J1868" s="130">
        <v>5.66</v>
      </c>
    </row>
    <row r="1869" spans="2:10" ht="21" x14ac:dyDescent="0.2">
      <c r="B1869" s="120" t="s">
        <v>2503</v>
      </c>
      <c r="C1869" s="120" t="s">
        <v>2502</v>
      </c>
      <c r="D1869" s="120"/>
      <c r="E1869" s="146" t="s">
        <v>2501</v>
      </c>
      <c r="F1869" s="120" t="s">
        <v>2500</v>
      </c>
      <c r="G1869" s="120" t="s">
        <v>2499</v>
      </c>
      <c r="H1869" s="120" t="s">
        <v>2498</v>
      </c>
      <c r="J1869" s="121" t="s">
        <v>2498</v>
      </c>
    </row>
    <row r="1870" spans="2:10" ht="22.5" x14ac:dyDescent="0.2">
      <c r="B1870" s="122" t="s">
        <v>3232</v>
      </c>
      <c r="C1870" s="122" t="s">
        <v>1986</v>
      </c>
      <c r="D1870" s="122"/>
      <c r="E1870" s="147" t="s">
        <v>2471</v>
      </c>
      <c r="F1870" s="123">
        <v>22.76</v>
      </c>
      <c r="G1870" s="125">
        <v>1</v>
      </c>
      <c r="H1870" s="123">
        <f>TRUNC((J1870*$J$7),2)</f>
        <v>17.75</v>
      </c>
      <c r="J1870" s="141">
        <v>22.76</v>
      </c>
    </row>
    <row r="1871" spans="2:10" x14ac:dyDescent="0.2">
      <c r="B1871" s="128" t="s">
        <v>2470</v>
      </c>
      <c r="C1871" s="128"/>
      <c r="D1871" s="128"/>
      <c r="E1871" s="128"/>
      <c r="F1871" s="128"/>
      <c r="G1871" s="128"/>
      <c r="H1871" s="142">
        <f>TRUNC((J1871*$J$7),2)</f>
        <v>17.75</v>
      </c>
      <c r="J1871" s="143">
        <v>22.76</v>
      </c>
    </row>
    <row r="1872" spans="2:10" x14ac:dyDescent="0.2">
      <c r="B1872" s="131" t="s">
        <v>2469</v>
      </c>
      <c r="C1872" s="131"/>
      <c r="D1872" s="131"/>
      <c r="E1872" s="131"/>
      <c r="F1872" s="131"/>
      <c r="G1872" s="131"/>
      <c r="H1872" s="144">
        <f>TRUNC((J1872*$J$7),2)</f>
        <v>22.16</v>
      </c>
      <c r="J1872" s="145">
        <v>28.42</v>
      </c>
    </row>
    <row r="1873" spans="2:10" x14ac:dyDescent="0.2">
      <c r="B1873" s="131" t="s">
        <v>2468</v>
      </c>
      <c r="C1873" s="131"/>
      <c r="D1873" s="131"/>
      <c r="E1873" s="131"/>
      <c r="F1873" s="131"/>
      <c r="G1873" s="131"/>
      <c r="H1873" s="132">
        <f>TRUNC((J1873*$J$7),2)</f>
        <v>0</v>
      </c>
      <c r="J1873" s="133">
        <v>0</v>
      </c>
    </row>
    <row r="1874" spans="2:10" x14ac:dyDescent="0.2">
      <c r="B1874" s="131" t="s">
        <v>2467</v>
      </c>
      <c r="C1874" s="131"/>
      <c r="D1874" s="131"/>
      <c r="E1874" s="131"/>
      <c r="F1874" s="131"/>
      <c r="G1874" s="131"/>
      <c r="H1874" s="144">
        <f>TRUNC((J1874*$J$7),2)</f>
        <v>22.16</v>
      </c>
      <c r="J1874" s="145">
        <v>28.42</v>
      </c>
    </row>
    <row r="1875" spans="2:10" s="134" customFormat="1" ht="24.75" customHeight="1" x14ac:dyDescent="0.2">
      <c r="B1875" s="118" t="s">
        <v>3231</v>
      </c>
      <c r="C1875" s="118"/>
      <c r="D1875" s="118"/>
      <c r="E1875" s="118"/>
      <c r="F1875" s="118"/>
      <c r="G1875" s="118"/>
      <c r="H1875" s="118" t="s">
        <v>2909</v>
      </c>
      <c r="J1875" s="119" t="s">
        <v>2909</v>
      </c>
    </row>
    <row r="1876" spans="2:10" x14ac:dyDescent="0.2">
      <c r="B1876" s="120" t="s">
        <v>2503</v>
      </c>
      <c r="C1876" s="120" t="s">
        <v>2514</v>
      </c>
      <c r="D1876" s="120" t="s">
        <v>2513</v>
      </c>
      <c r="E1876" s="120"/>
      <c r="F1876" s="120" t="s">
        <v>2512</v>
      </c>
      <c r="G1876" s="120" t="s">
        <v>2499</v>
      </c>
      <c r="H1876" s="120" t="s">
        <v>2511</v>
      </c>
      <c r="J1876" s="121" t="s">
        <v>2511</v>
      </c>
    </row>
    <row r="1877" spans="2:10" x14ac:dyDescent="0.2">
      <c r="B1877" s="122" t="s">
        <v>3141</v>
      </c>
      <c r="C1877" s="122" t="s">
        <v>3140</v>
      </c>
      <c r="D1877" s="123">
        <v>20.8</v>
      </c>
      <c r="E1877" s="123"/>
      <c r="F1877" s="124">
        <v>117.99</v>
      </c>
      <c r="G1877" s="125">
        <v>0.5</v>
      </c>
      <c r="H1877" s="123">
        <f>TRUNC((J1877*$J$7),2)</f>
        <v>8.11</v>
      </c>
      <c r="J1877" s="141">
        <v>10.4</v>
      </c>
    </row>
    <row r="1878" spans="2:10" x14ac:dyDescent="0.2">
      <c r="B1878" s="122" t="s">
        <v>2567</v>
      </c>
      <c r="C1878" s="122" t="s">
        <v>2566</v>
      </c>
      <c r="D1878" s="123">
        <v>14.54</v>
      </c>
      <c r="E1878" s="123"/>
      <c r="F1878" s="124">
        <v>117.99</v>
      </c>
      <c r="G1878" s="125">
        <v>0.5</v>
      </c>
      <c r="H1878" s="126">
        <f>TRUNC((J1878*$J$7),2)</f>
        <v>5.67</v>
      </c>
      <c r="J1878" s="127">
        <v>7.27</v>
      </c>
    </row>
    <row r="1879" spans="2:10" x14ac:dyDescent="0.2">
      <c r="B1879" s="128" t="s">
        <v>2504</v>
      </c>
      <c r="C1879" s="128"/>
      <c r="D1879" s="128"/>
      <c r="E1879" s="128"/>
      <c r="F1879" s="128"/>
      <c r="G1879" s="128"/>
      <c r="H1879" s="142">
        <f>TRUNC((J1879*$J$7),2)</f>
        <v>13.78</v>
      </c>
      <c r="J1879" s="143">
        <v>17.670000000000002</v>
      </c>
    </row>
    <row r="1880" spans="2:10" ht="21" x14ac:dyDescent="0.2">
      <c r="B1880" s="120" t="s">
        <v>2503</v>
      </c>
      <c r="C1880" s="120" t="s">
        <v>2502</v>
      </c>
      <c r="D1880" s="120"/>
      <c r="E1880" s="146" t="s">
        <v>2501</v>
      </c>
      <c r="F1880" s="120" t="s">
        <v>2500</v>
      </c>
      <c r="G1880" s="120" t="s">
        <v>2499</v>
      </c>
      <c r="H1880" s="120" t="s">
        <v>2498</v>
      </c>
      <c r="J1880" s="121" t="s">
        <v>2498</v>
      </c>
    </row>
    <row r="1881" spans="2:10" ht="22.5" x14ac:dyDescent="0.2">
      <c r="B1881" s="122" t="s">
        <v>3230</v>
      </c>
      <c r="C1881" s="122" t="s">
        <v>3229</v>
      </c>
      <c r="D1881" s="122"/>
      <c r="E1881" s="147" t="s">
        <v>2471</v>
      </c>
      <c r="F1881" s="123">
        <v>25.73</v>
      </c>
      <c r="G1881" s="125">
        <v>1</v>
      </c>
      <c r="H1881" s="123">
        <f>TRUNC((J1881*$J$7),2)</f>
        <v>20.059999999999999</v>
      </c>
      <c r="J1881" s="141">
        <v>25.73</v>
      </c>
    </row>
    <row r="1882" spans="2:10" x14ac:dyDescent="0.2">
      <c r="B1882" s="128" t="s">
        <v>2470</v>
      </c>
      <c r="C1882" s="128"/>
      <c r="D1882" s="128"/>
      <c r="E1882" s="128"/>
      <c r="F1882" s="128"/>
      <c r="G1882" s="128"/>
      <c r="H1882" s="142">
        <f>TRUNC((J1882*$J$7),2)</f>
        <v>20.059999999999999</v>
      </c>
      <c r="J1882" s="143">
        <v>25.73</v>
      </c>
    </row>
    <row r="1883" spans="2:10" x14ac:dyDescent="0.2">
      <c r="B1883" s="131" t="s">
        <v>2469</v>
      </c>
      <c r="C1883" s="131"/>
      <c r="D1883" s="131"/>
      <c r="E1883" s="131"/>
      <c r="F1883" s="131"/>
      <c r="G1883" s="131"/>
      <c r="H1883" s="144">
        <f>TRUNC((J1883*$J$7),2)</f>
        <v>33.85</v>
      </c>
      <c r="J1883" s="145">
        <v>43.4</v>
      </c>
    </row>
    <row r="1884" spans="2:10" x14ac:dyDescent="0.2">
      <c r="B1884" s="131" t="s">
        <v>2468</v>
      </c>
      <c r="C1884" s="131"/>
      <c r="D1884" s="131"/>
      <c r="E1884" s="131"/>
      <c r="F1884" s="131"/>
      <c r="G1884" s="131"/>
      <c r="H1884" s="132">
        <f>TRUNC((J1884*$J$7),2)</f>
        <v>0</v>
      </c>
      <c r="J1884" s="133">
        <v>0</v>
      </c>
    </row>
    <row r="1885" spans="2:10" x14ac:dyDescent="0.2">
      <c r="B1885" s="131" t="s">
        <v>2467</v>
      </c>
      <c r="C1885" s="131"/>
      <c r="D1885" s="131"/>
      <c r="E1885" s="131"/>
      <c r="F1885" s="131"/>
      <c r="G1885" s="131"/>
      <c r="H1885" s="144">
        <f>TRUNC((J1885*$J$7),2)</f>
        <v>33.85</v>
      </c>
      <c r="J1885" s="145">
        <v>43.4</v>
      </c>
    </row>
    <row r="1886" spans="2:10" s="134" customFormat="1" ht="24.75" customHeight="1" x14ac:dyDescent="0.2">
      <c r="B1886" s="118" t="s">
        <v>3228</v>
      </c>
      <c r="C1886" s="118"/>
      <c r="D1886" s="118"/>
      <c r="E1886" s="118"/>
      <c r="F1886" s="118"/>
      <c r="G1886" s="118"/>
      <c r="H1886" s="118" t="s">
        <v>2909</v>
      </c>
      <c r="J1886" s="119" t="s">
        <v>2909</v>
      </c>
    </row>
    <row r="1887" spans="2:10" x14ac:dyDescent="0.2">
      <c r="B1887" s="120" t="s">
        <v>2503</v>
      </c>
      <c r="C1887" s="120" t="s">
        <v>2514</v>
      </c>
      <c r="D1887" s="120" t="s">
        <v>2513</v>
      </c>
      <c r="E1887" s="120"/>
      <c r="F1887" s="120" t="s">
        <v>2512</v>
      </c>
      <c r="G1887" s="120" t="s">
        <v>2499</v>
      </c>
      <c r="H1887" s="120" t="s">
        <v>2511</v>
      </c>
      <c r="J1887" s="121" t="s">
        <v>2511</v>
      </c>
    </row>
    <row r="1888" spans="2:10" x14ac:dyDescent="0.2">
      <c r="B1888" s="122" t="s">
        <v>3141</v>
      </c>
      <c r="C1888" s="122" t="s">
        <v>3140</v>
      </c>
      <c r="D1888" s="123">
        <v>20.8</v>
      </c>
      <c r="E1888" s="123"/>
      <c r="F1888" s="124">
        <v>117.99</v>
      </c>
      <c r="G1888" s="125">
        <v>0.6</v>
      </c>
      <c r="H1888" s="123">
        <f>TRUNC((J1888*$J$7),2)</f>
        <v>9.73</v>
      </c>
      <c r="J1888" s="141">
        <v>12.48</v>
      </c>
    </row>
    <row r="1889" spans="2:10" x14ac:dyDescent="0.2">
      <c r="B1889" s="122" t="s">
        <v>2567</v>
      </c>
      <c r="C1889" s="122" t="s">
        <v>2566</v>
      </c>
      <c r="D1889" s="123">
        <v>14.54</v>
      </c>
      <c r="E1889" s="123"/>
      <c r="F1889" s="124">
        <v>117.99</v>
      </c>
      <c r="G1889" s="125">
        <v>0.6</v>
      </c>
      <c r="H1889" s="126">
        <f>TRUNC((J1889*$J$7),2)</f>
        <v>6.8</v>
      </c>
      <c r="J1889" s="127">
        <v>8.7200000000000006</v>
      </c>
    </row>
    <row r="1890" spans="2:10" x14ac:dyDescent="0.2">
      <c r="B1890" s="128" t="s">
        <v>2504</v>
      </c>
      <c r="C1890" s="128"/>
      <c r="D1890" s="128"/>
      <c r="E1890" s="128"/>
      <c r="F1890" s="128"/>
      <c r="G1890" s="128"/>
      <c r="H1890" s="142">
        <f>TRUNC((J1890*$J$7),2)</f>
        <v>16.53</v>
      </c>
      <c r="J1890" s="143">
        <v>21.2</v>
      </c>
    </row>
    <row r="1891" spans="2:10" ht="21" x14ac:dyDescent="0.2">
      <c r="B1891" s="120" t="s">
        <v>2503</v>
      </c>
      <c r="C1891" s="120" t="s">
        <v>2502</v>
      </c>
      <c r="D1891" s="120"/>
      <c r="E1891" s="146" t="s">
        <v>2501</v>
      </c>
      <c r="F1891" s="120" t="s">
        <v>2500</v>
      </c>
      <c r="G1891" s="120" t="s">
        <v>2499</v>
      </c>
      <c r="H1891" s="120" t="s">
        <v>2498</v>
      </c>
      <c r="J1891" s="121" t="s">
        <v>2498</v>
      </c>
    </row>
    <row r="1892" spans="2:10" ht="22.5" x14ac:dyDescent="0.2">
      <c r="B1892" s="122" t="s">
        <v>3227</v>
      </c>
      <c r="C1892" s="122" t="s">
        <v>3226</v>
      </c>
      <c r="D1892" s="122"/>
      <c r="E1892" s="147" t="s">
        <v>2471</v>
      </c>
      <c r="F1892" s="148">
        <v>1430.91</v>
      </c>
      <c r="G1892" s="125">
        <v>1</v>
      </c>
      <c r="H1892" s="148">
        <f>TRUNC((J1892*$J$7),2)</f>
        <v>1116.0999999999999</v>
      </c>
      <c r="J1892" s="156">
        <v>1430.91</v>
      </c>
    </row>
    <row r="1893" spans="2:10" x14ac:dyDescent="0.2">
      <c r="B1893" s="128" t="s">
        <v>2470</v>
      </c>
      <c r="C1893" s="128"/>
      <c r="D1893" s="128"/>
      <c r="E1893" s="128"/>
      <c r="F1893" s="128"/>
      <c r="G1893" s="128"/>
      <c r="H1893" s="149">
        <f>TRUNC((J1893*$J$7),2)</f>
        <v>1116.0999999999999</v>
      </c>
      <c r="J1893" s="150">
        <v>1430.91</v>
      </c>
    </row>
    <row r="1894" spans="2:10" x14ac:dyDescent="0.2">
      <c r="B1894" s="131" t="s">
        <v>2469</v>
      </c>
      <c r="C1894" s="131"/>
      <c r="D1894" s="131"/>
      <c r="E1894" s="131"/>
      <c r="F1894" s="131"/>
      <c r="G1894" s="131"/>
      <c r="H1894" s="151">
        <f>TRUNC((J1894*$J$7),2)</f>
        <v>1132.6400000000001</v>
      </c>
      <c r="J1894" s="152">
        <v>1452.11</v>
      </c>
    </row>
    <row r="1895" spans="2:10" x14ac:dyDescent="0.2">
      <c r="B1895" s="131" t="s">
        <v>2468</v>
      </c>
      <c r="C1895" s="131"/>
      <c r="D1895" s="131"/>
      <c r="E1895" s="131"/>
      <c r="F1895" s="131"/>
      <c r="G1895" s="131"/>
      <c r="H1895" s="132">
        <f>TRUNC((J1895*$J$7),2)</f>
        <v>0</v>
      </c>
      <c r="J1895" s="133">
        <v>0</v>
      </c>
    </row>
    <row r="1896" spans="2:10" x14ac:dyDescent="0.2">
      <c r="B1896" s="131" t="s">
        <v>2467</v>
      </c>
      <c r="C1896" s="131"/>
      <c r="D1896" s="131"/>
      <c r="E1896" s="131"/>
      <c r="F1896" s="131"/>
      <c r="G1896" s="131"/>
      <c r="H1896" s="151">
        <f>TRUNC((J1896*$J$7),2)</f>
        <v>1132.6400000000001</v>
      </c>
      <c r="J1896" s="152">
        <v>1452.11</v>
      </c>
    </row>
    <row r="1897" spans="2:10" s="134" customFormat="1" ht="24.75" customHeight="1" x14ac:dyDescent="0.2">
      <c r="B1897" s="118" t="s">
        <v>3225</v>
      </c>
      <c r="C1897" s="118"/>
      <c r="D1897" s="118"/>
      <c r="E1897" s="118"/>
      <c r="F1897" s="118"/>
      <c r="G1897" s="118"/>
      <c r="H1897" s="118" t="s">
        <v>2909</v>
      </c>
      <c r="J1897" s="119" t="s">
        <v>2909</v>
      </c>
    </row>
    <row r="1898" spans="2:10" x14ac:dyDescent="0.2">
      <c r="B1898" s="120" t="s">
        <v>2503</v>
      </c>
      <c r="C1898" s="120" t="s">
        <v>2514</v>
      </c>
      <c r="D1898" s="120" t="s">
        <v>2513</v>
      </c>
      <c r="E1898" s="120"/>
      <c r="F1898" s="120" t="s">
        <v>2512</v>
      </c>
      <c r="G1898" s="120" t="s">
        <v>2499</v>
      </c>
      <c r="H1898" s="120" t="s">
        <v>2511</v>
      </c>
      <c r="J1898" s="121" t="s">
        <v>2511</v>
      </c>
    </row>
    <row r="1899" spans="2:10" x14ac:dyDescent="0.2">
      <c r="B1899" s="122" t="s">
        <v>3141</v>
      </c>
      <c r="C1899" s="122" t="s">
        <v>3140</v>
      </c>
      <c r="D1899" s="123">
        <v>20.8</v>
      </c>
      <c r="E1899" s="123"/>
      <c r="F1899" s="124">
        <v>117.99</v>
      </c>
      <c r="G1899" s="125">
        <v>1.5</v>
      </c>
      <c r="H1899" s="123">
        <f>TRUNC((J1899*$J$7),2)</f>
        <v>24.33</v>
      </c>
      <c r="J1899" s="141">
        <v>31.2</v>
      </c>
    </row>
    <row r="1900" spans="2:10" x14ac:dyDescent="0.2">
      <c r="B1900" s="122" t="s">
        <v>2567</v>
      </c>
      <c r="C1900" s="122" t="s">
        <v>2566</v>
      </c>
      <c r="D1900" s="123">
        <v>14.54</v>
      </c>
      <c r="E1900" s="123"/>
      <c r="F1900" s="124">
        <v>117.99</v>
      </c>
      <c r="G1900" s="125">
        <v>1.5</v>
      </c>
      <c r="H1900" s="123">
        <f>TRUNC((J1900*$J$7),2)</f>
        <v>17.010000000000002</v>
      </c>
      <c r="J1900" s="141">
        <v>21.81</v>
      </c>
    </row>
    <row r="1901" spans="2:10" x14ac:dyDescent="0.2">
      <c r="B1901" s="128" t="s">
        <v>2504</v>
      </c>
      <c r="C1901" s="128"/>
      <c r="D1901" s="128"/>
      <c r="E1901" s="128"/>
      <c r="F1901" s="128"/>
      <c r="G1901" s="128"/>
      <c r="H1901" s="142">
        <f>TRUNC((J1901*$J$7),2)</f>
        <v>41.34</v>
      </c>
      <c r="J1901" s="143">
        <v>53.01</v>
      </c>
    </row>
    <row r="1902" spans="2:10" ht="21" x14ac:dyDescent="0.2">
      <c r="B1902" s="120" t="s">
        <v>2503</v>
      </c>
      <c r="C1902" s="120" t="s">
        <v>2502</v>
      </c>
      <c r="D1902" s="120"/>
      <c r="E1902" s="146" t="s">
        <v>2501</v>
      </c>
      <c r="F1902" s="120" t="s">
        <v>2500</v>
      </c>
      <c r="G1902" s="120" t="s">
        <v>2499</v>
      </c>
      <c r="H1902" s="120" t="s">
        <v>2498</v>
      </c>
      <c r="J1902" s="121" t="s">
        <v>2498</v>
      </c>
    </row>
    <row r="1903" spans="2:10" ht="22.5" x14ac:dyDescent="0.2">
      <c r="B1903" s="122" t="s">
        <v>3224</v>
      </c>
      <c r="C1903" s="122" t="s">
        <v>2086</v>
      </c>
      <c r="D1903" s="122"/>
      <c r="E1903" s="147" t="s">
        <v>2471</v>
      </c>
      <c r="F1903" s="124">
        <v>240.43</v>
      </c>
      <c r="G1903" s="125">
        <v>1</v>
      </c>
      <c r="H1903" s="124">
        <f>TRUNC((J1903*$J$7),2)</f>
        <v>187.53</v>
      </c>
      <c r="J1903" s="136">
        <v>240.43</v>
      </c>
    </row>
    <row r="1904" spans="2:10" x14ac:dyDescent="0.2">
      <c r="B1904" s="128" t="s">
        <v>2470</v>
      </c>
      <c r="C1904" s="128"/>
      <c r="D1904" s="128"/>
      <c r="E1904" s="128"/>
      <c r="F1904" s="128"/>
      <c r="G1904" s="128"/>
      <c r="H1904" s="137">
        <f>TRUNC((J1904*$J$7),2)</f>
        <v>187.53</v>
      </c>
      <c r="J1904" s="138">
        <v>240.43</v>
      </c>
    </row>
    <row r="1905" spans="2:10" x14ac:dyDescent="0.2">
      <c r="B1905" s="131" t="s">
        <v>2469</v>
      </c>
      <c r="C1905" s="131"/>
      <c r="D1905" s="131"/>
      <c r="E1905" s="131"/>
      <c r="F1905" s="131"/>
      <c r="G1905" s="131"/>
      <c r="H1905" s="139">
        <f>TRUNC((J1905*$J$7),2)</f>
        <v>228.88</v>
      </c>
      <c r="J1905" s="140">
        <v>293.44</v>
      </c>
    </row>
    <row r="1906" spans="2:10" x14ac:dyDescent="0.2">
      <c r="B1906" s="131" t="s">
        <v>2468</v>
      </c>
      <c r="C1906" s="131"/>
      <c r="D1906" s="131"/>
      <c r="E1906" s="131"/>
      <c r="F1906" s="131"/>
      <c r="G1906" s="131"/>
      <c r="H1906" s="132">
        <f>TRUNC((J1906*$J$7),2)</f>
        <v>0</v>
      </c>
      <c r="J1906" s="133">
        <v>0</v>
      </c>
    </row>
    <row r="1907" spans="2:10" x14ac:dyDescent="0.2">
      <c r="B1907" s="131" t="s">
        <v>2467</v>
      </c>
      <c r="C1907" s="131"/>
      <c r="D1907" s="131"/>
      <c r="E1907" s="131"/>
      <c r="F1907" s="131"/>
      <c r="G1907" s="131"/>
      <c r="H1907" s="139">
        <f>TRUNC((J1907*$J$7),2)</f>
        <v>228.88</v>
      </c>
      <c r="J1907" s="140">
        <v>293.44</v>
      </c>
    </row>
    <row r="1908" spans="2:10" s="134" customFormat="1" ht="24.75" customHeight="1" x14ac:dyDescent="0.2">
      <c r="B1908" s="118" t="s">
        <v>3223</v>
      </c>
      <c r="C1908" s="118"/>
      <c r="D1908" s="118"/>
      <c r="E1908" s="118"/>
      <c r="F1908" s="118"/>
      <c r="G1908" s="118"/>
      <c r="H1908" s="118" t="s">
        <v>2635</v>
      </c>
      <c r="J1908" s="119" t="s">
        <v>2635</v>
      </c>
    </row>
    <row r="1909" spans="2:10" x14ac:dyDescent="0.2">
      <c r="B1909" s="120" t="s">
        <v>2503</v>
      </c>
      <c r="C1909" s="120" t="s">
        <v>2514</v>
      </c>
      <c r="D1909" s="120" t="s">
        <v>2513</v>
      </c>
      <c r="E1909" s="120"/>
      <c r="F1909" s="120" t="s">
        <v>2512</v>
      </c>
      <c r="G1909" s="120" t="s">
        <v>2499</v>
      </c>
      <c r="H1909" s="120" t="s">
        <v>2511</v>
      </c>
      <c r="J1909" s="121" t="s">
        <v>2511</v>
      </c>
    </row>
    <row r="1910" spans="2:10" x14ac:dyDescent="0.2">
      <c r="B1910" s="122" t="s">
        <v>3141</v>
      </c>
      <c r="C1910" s="122" t="s">
        <v>3140</v>
      </c>
      <c r="D1910" s="123">
        <v>20.8</v>
      </c>
      <c r="E1910" s="123"/>
      <c r="F1910" s="124">
        <v>117.99</v>
      </c>
      <c r="G1910" s="125">
        <v>0.4</v>
      </c>
      <c r="H1910" s="126">
        <f>TRUNC((J1910*$J$7),2)</f>
        <v>6.48</v>
      </c>
      <c r="J1910" s="127">
        <v>8.32</v>
      </c>
    </row>
    <row r="1911" spans="2:10" x14ac:dyDescent="0.2">
      <c r="B1911" s="122" t="s">
        <v>2567</v>
      </c>
      <c r="C1911" s="122" t="s">
        <v>2566</v>
      </c>
      <c r="D1911" s="123">
        <v>14.54</v>
      </c>
      <c r="E1911" s="123"/>
      <c r="F1911" s="124">
        <v>117.99</v>
      </c>
      <c r="G1911" s="125">
        <v>0.4</v>
      </c>
      <c r="H1911" s="126">
        <f>TRUNC((J1911*$J$7),2)</f>
        <v>4.53</v>
      </c>
      <c r="J1911" s="127">
        <v>5.82</v>
      </c>
    </row>
    <row r="1912" spans="2:10" x14ac:dyDescent="0.2">
      <c r="B1912" s="128" t="s">
        <v>2504</v>
      </c>
      <c r="C1912" s="128"/>
      <c r="D1912" s="128"/>
      <c r="E1912" s="128"/>
      <c r="F1912" s="128"/>
      <c r="G1912" s="128"/>
      <c r="H1912" s="142">
        <f>TRUNC((J1912*$J$7),2)</f>
        <v>11.02</v>
      </c>
      <c r="J1912" s="143">
        <v>14.14</v>
      </c>
    </row>
    <row r="1913" spans="2:10" ht="21" x14ac:dyDescent="0.2">
      <c r="B1913" s="120" t="s">
        <v>2503</v>
      </c>
      <c r="C1913" s="120" t="s">
        <v>2502</v>
      </c>
      <c r="D1913" s="120"/>
      <c r="E1913" s="146" t="s">
        <v>2501</v>
      </c>
      <c r="F1913" s="120" t="s">
        <v>2500</v>
      </c>
      <c r="G1913" s="120" t="s">
        <v>2499</v>
      </c>
      <c r="H1913" s="120" t="s">
        <v>2498</v>
      </c>
      <c r="J1913" s="121" t="s">
        <v>2498</v>
      </c>
    </row>
    <row r="1914" spans="2:10" ht="22.5" x14ac:dyDescent="0.2">
      <c r="B1914" s="122" t="s">
        <v>3222</v>
      </c>
      <c r="C1914" s="122" t="s">
        <v>2088</v>
      </c>
      <c r="D1914" s="122"/>
      <c r="E1914" s="147" t="s">
        <v>2471</v>
      </c>
      <c r="F1914" s="123">
        <v>45.5</v>
      </c>
      <c r="G1914" s="125">
        <v>1</v>
      </c>
      <c r="H1914" s="123">
        <f>TRUNC((J1914*$J$7),2)</f>
        <v>35.49</v>
      </c>
      <c r="J1914" s="141">
        <v>45.5</v>
      </c>
    </row>
    <row r="1915" spans="2:10" x14ac:dyDescent="0.2">
      <c r="B1915" s="128" t="s">
        <v>2470</v>
      </c>
      <c r="C1915" s="128"/>
      <c r="D1915" s="128"/>
      <c r="E1915" s="128"/>
      <c r="F1915" s="128"/>
      <c r="G1915" s="128"/>
      <c r="H1915" s="142">
        <f>TRUNC((J1915*$J$7),2)</f>
        <v>35.49</v>
      </c>
      <c r="J1915" s="143">
        <v>45.5</v>
      </c>
    </row>
    <row r="1916" spans="2:10" x14ac:dyDescent="0.2">
      <c r="B1916" s="131" t="s">
        <v>2469</v>
      </c>
      <c r="C1916" s="131"/>
      <c r="D1916" s="131"/>
      <c r="E1916" s="131"/>
      <c r="F1916" s="131"/>
      <c r="G1916" s="131"/>
      <c r="H1916" s="144">
        <f>TRUNC((J1916*$J$7),2)</f>
        <v>46.51</v>
      </c>
      <c r="J1916" s="145">
        <v>59.64</v>
      </c>
    </row>
    <row r="1917" spans="2:10" x14ac:dyDescent="0.2">
      <c r="B1917" s="131" t="s">
        <v>2468</v>
      </c>
      <c r="C1917" s="131"/>
      <c r="D1917" s="131"/>
      <c r="E1917" s="131"/>
      <c r="F1917" s="131"/>
      <c r="G1917" s="131"/>
      <c r="H1917" s="132">
        <f>TRUNC((J1917*$J$7),2)</f>
        <v>0</v>
      </c>
      <c r="J1917" s="133">
        <v>0</v>
      </c>
    </row>
    <row r="1918" spans="2:10" x14ac:dyDescent="0.2">
      <c r="B1918" s="131" t="s">
        <v>2467</v>
      </c>
      <c r="C1918" s="131"/>
      <c r="D1918" s="131"/>
      <c r="E1918" s="131"/>
      <c r="F1918" s="131"/>
      <c r="G1918" s="131"/>
      <c r="H1918" s="144">
        <f>TRUNC((J1918*$J$7),2)</f>
        <v>46.51</v>
      </c>
      <c r="J1918" s="145">
        <v>59.64</v>
      </c>
    </row>
    <row r="1919" spans="2:10" s="134" customFormat="1" ht="24.75" customHeight="1" x14ac:dyDescent="0.2">
      <c r="B1919" s="118" t="s">
        <v>3221</v>
      </c>
      <c r="C1919" s="118"/>
      <c r="D1919" s="118"/>
      <c r="E1919" s="118"/>
      <c r="F1919" s="118"/>
      <c r="G1919" s="118"/>
      <c r="H1919" s="118" t="s">
        <v>2909</v>
      </c>
      <c r="J1919" s="119" t="s">
        <v>2909</v>
      </c>
    </row>
    <row r="1920" spans="2:10" x14ac:dyDescent="0.2">
      <c r="B1920" s="120" t="s">
        <v>2503</v>
      </c>
      <c r="C1920" s="120" t="s">
        <v>2514</v>
      </c>
      <c r="D1920" s="120" t="s">
        <v>2513</v>
      </c>
      <c r="E1920" s="120"/>
      <c r="F1920" s="120" t="s">
        <v>2512</v>
      </c>
      <c r="G1920" s="120" t="s">
        <v>2499</v>
      </c>
      <c r="H1920" s="120" t="s">
        <v>2511</v>
      </c>
      <c r="J1920" s="121" t="s">
        <v>2511</v>
      </c>
    </row>
    <row r="1921" spans="2:10" x14ac:dyDescent="0.2">
      <c r="B1921" s="122" t="s">
        <v>3141</v>
      </c>
      <c r="C1921" s="122" t="s">
        <v>3140</v>
      </c>
      <c r="D1921" s="123">
        <v>20.8</v>
      </c>
      <c r="E1921" s="123"/>
      <c r="F1921" s="124">
        <v>117.99</v>
      </c>
      <c r="G1921" s="125">
        <v>0.16</v>
      </c>
      <c r="H1921" s="126">
        <f>TRUNC((J1921*$J$7),2)</f>
        <v>2.59</v>
      </c>
      <c r="J1921" s="127">
        <v>3.33</v>
      </c>
    </row>
    <row r="1922" spans="2:10" x14ac:dyDescent="0.2">
      <c r="B1922" s="122" t="s">
        <v>2567</v>
      </c>
      <c r="C1922" s="122" t="s">
        <v>2566</v>
      </c>
      <c r="D1922" s="123">
        <v>14.54</v>
      </c>
      <c r="E1922" s="123"/>
      <c r="F1922" s="124">
        <v>117.99</v>
      </c>
      <c r="G1922" s="125">
        <v>0.16</v>
      </c>
      <c r="H1922" s="126">
        <f>TRUNC((J1922*$J$7),2)</f>
        <v>1.81</v>
      </c>
      <c r="J1922" s="127">
        <v>2.33</v>
      </c>
    </row>
    <row r="1923" spans="2:10" x14ac:dyDescent="0.2">
      <c r="B1923" s="128" t="s">
        <v>2504</v>
      </c>
      <c r="C1923" s="128"/>
      <c r="D1923" s="128"/>
      <c r="E1923" s="128"/>
      <c r="F1923" s="128"/>
      <c r="G1923" s="128"/>
      <c r="H1923" s="129">
        <f>TRUNC((J1923*$J$7),2)</f>
        <v>4.41</v>
      </c>
      <c r="J1923" s="130">
        <v>5.66</v>
      </c>
    </row>
    <row r="1924" spans="2:10" ht="21" x14ac:dyDescent="0.2">
      <c r="B1924" s="120" t="s">
        <v>2503</v>
      </c>
      <c r="C1924" s="120" t="s">
        <v>2502</v>
      </c>
      <c r="D1924" s="120"/>
      <c r="E1924" s="146" t="s">
        <v>2501</v>
      </c>
      <c r="F1924" s="120" t="s">
        <v>2500</v>
      </c>
      <c r="G1924" s="120" t="s">
        <v>2499</v>
      </c>
      <c r="H1924" s="120" t="s">
        <v>2498</v>
      </c>
      <c r="J1924" s="121" t="s">
        <v>2498</v>
      </c>
    </row>
    <row r="1925" spans="2:10" ht="22.5" x14ac:dyDescent="0.2">
      <c r="B1925" s="122" t="s">
        <v>3220</v>
      </c>
      <c r="C1925" s="122" t="s">
        <v>1991</v>
      </c>
      <c r="D1925" s="122"/>
      <c r="E1925" s="147" t="s">
        <v>2471</v>
      </c>
      <c r="F1925" s="123">
        <v>23.06</v>
      </c>
      <c r="G1925" s="125">
        <v>1</v>
      </c>
      <c r="H1925" s="123">
        <f>TRUNC((J1925*$J$7),2)</f>
        <v>17.98</v>
      </c>
      <c r="J1925" s="141">
        <v>23.06</v>
      </c>
    </row>
    <row r="1926" spans="2:10" x14ac:dyDescent="0.2">
      <c r="B1926" s="128" t="s">
        <v>2470</v>
      </c>
      <c r="C1926" s="128"/>
      <c r="D1926" s="128"/>
      <c r="E1926" s="128"/>
      <c r="F1926" s="128"/>
      <c r="G1926" s="128"/>
      <c r="H1926" s="142">
        <f>TRUNC((J1926*$J$7),2)</f>
        <v>17.98</v>
      </c>
      <c r="J1926" s="143">
        <v>23.06</v>
      </c>
    </row>
    <row r="1927" spans="2:10" x14ac:dyDescent="0.2">
      <c r="B1927" s="131" t="s">
        <v>2469</v>
      </c>
      <c r="C1927" s="131"/>
      <c r="D1927" s="131"/>
      <c r="E1927" s="131"/>
      <c r="F1927" s="131"/>
      <c r="G1927" s="131"/>
      <c r="H1927" s="144">
        <f>TRUNC((J1927*$J$7),2)</f>
        <v>22.4</v>
      </c>
      <c r="J1927" s="145">
        <v>28.72</v>
      </c>
    </row>
    <row r="1928" spans="2:10" x14ac:dyDescent="0.2">
      <c r="B1928" s="131" t="s">
        <v>2468</v>
      </c>
      <c r="C1928" s="131"/>
      <c r="D1928" s="131"/>
      <c r="E1928" s="131"/>
      <c r="F1928" s="131"/>
      <c r="G1928" s="131"/>
      <c r="H1928" s="132">
        <f>TRUNC((J1928*$J$7),2)</f>
        <v>0</v>
      </c>
      <c r="J1928" s="133">
        <v>0</v>
      </c>
    </row>
    <row r="1929" spans="2:10" x14ac:dyDescent="0.2">
      <c r="B1929" s="131" t="s">
        <v>2467</v>
      </c>
      <c r="C1929" s="131"/>
      <c r="D1929" s="131"/>
      <c r="E1929" s="131"/>
      <c r="F1929" s="131"/>
      <c r="G1929" s="131"/>
      <c r="H1929" s="144">
        <f>TRUNC((J1929*$J$7),2)</f>
        <v>22.4</v>
      </c>
      <c r="J1929" s="145">
        <v>28.72</v>
      </c>
    </row>
    <row r="1930" spans="2:10" s="134" customFormat="1" ht="24.75" customHeight="1" x14ac:dyDescent="0.2">
      <c r="B1930" s="118" t="s">
        <v>3219</v>
      </c>
      <c r="C1930" s="118"/>
      <c r="D1930" s="118"/>
      <c r="E1930" s="118"/>
      <c r="F1930" s="118"/>
      <c r="G1930" s="118"/>
      <c r="H1930" s="118" t="s">
        <v>2909</v>
      </c>
      <c r="J1930" s="119" t="s">
        <v>2909</v>
      </c>
    </row>
    <row r="1931" spans="2:10" x14ac:dyDescent="0.2">
      <c r="B1931" s="120" t="s">
        <v>2503</v>
      </c>
      <c r="C1931" s="120" t="s">
        <v>2514</v>
      </c>
      <c r="D1931" s="120" t="s">
        <v>2513</v>
      </c>
      <c r="E1931" s="120"/>
      <c r="F1931" s="120" t="s">
        <v>2512</v>
      </c>
      <c r="G1931" s="120" t="s">
        <v>2499</v>
      </c>
      <c r="H1931" s="120" t="s">
        <v>2511</v>
      </c>
      <c r="J1931" s="121" t="s">
        <v>2511</v>
      </c>
    </row>
    <row r="1932" spans="2:10" x14ac:dyDescent="0.2">
      <c r="B1932" s="122" t="s">
        <v>2567</v>
      </c>
      <c r="C1932" s="122" t="s">
        <v>2566</v>
      </c>
      <c r="D1932" s="123">
        <v>14.54</v>
      </c>
      <c r="E1932" s="123"/>
      <c r="F1932" s="124">
        <v>117.99</v>
      </c>
      <c r="G1932" s="125">
        <v>0.16</v>
      </c>
      <c r="H1932" s="126">
        <f>TRUNC((J1932*$J$7),2)</f>
        <v>1.81</v>
      </c>
      <c r="J1932" s="127">
        <v>2.33</v>
      </c>
    </row>
    <row r="1933" spans="2:10" x14ac:dyDescent="0.2">
      <c r="B1933" s="122" t="s">
        <v>3141</v>
      </c>
      <c r="C1933" s="122" t="s">
        <v>3140</v>
      </c>
      <c r="D1933" s="123">
        <v>20.8</v>
      </c>
      <c r="E1933" s="123"/>
      <c r="F1933" s="124">
        <v>117.99</v>
      </c>
      <c r="G1933" s="125">
        <v>0.16</v>
      </c>
      <c r="H1933" s="126">
        <f>TRUNC((J1933*$J$7),2)</f>
        <v>2.59</v>
      </c>
      <c r="J1933" s="127">
        <v>3.33</v>
      </c>
    </row>
    <row r="1934" spans="2:10" x14ac:dyDescent="0.2">
      <c r="B1934" s="128" t="s">
        <v>2504</v>
      </c>
      <c r="C1934" s="128"/>
      <c r="D1934" s="128"/>
      <c r="E1934" s="128"/>
      <c r="F1934" s="128"/>
      <c r="G1934" s="128"/>
      <c r="H1934" s="129">
        <f>TRUNC((J1934*$J$7),2)</f>
        <v>4.41</v>
      </c>
      <c r="J1934" s="130">
        <v>5.66</v>
      </c>
    </row>
    <row r="1935" spans="2:10" ht="21" x14ac:dyDescent="0.2">
      <c r="B1935" s="120" t="s">
        <v>2503</v>
      </c>
      <c r="C1935" s="120" t="s">
        <v>2502</v>
      </c>
      <c r="D1935" s="120"/>
      <c r="E1935" s="146" t="s">
        <v>2501</v>
      </c>
      <c r="F1935" s="120" t="s">
        <v>2500</v>
      </c>
      <c r="G1935" s="120" t="s">
        <v>2499</v>
      </c>
      <c r="H1935" s="120" t="s">
        <v>2498</v>
      </c>
      <c r="J1935" s="121" t="s">
        <v>2498</v>
      </c>
    </row>
    <row r="1936" spans="2:10" ht="22.5" x14ac:dyDescent="0.2">
      <c r="B1936" s="122" t="s">
        <v>3218</v>
      </c>
      <c r="C1936" s="122" t="s">
        <v>1993</v>
      </c>
      <c r="D1936" s="122"/>
      <c r="E1936" s="147" t="s">
        <v>2471</v>
      </c>
      <c r="F1936" s="123">
        <v>23.96</v>
      </c>
      <c r="G1936" s="125">
        <v>1</v>
      </c>
      <c r="H1936" s="123">
        <f>TRUNC((J1936*$J$7),2)</f>
        <v>18.68</v>
      </c>
      <c r="J1936" s="141">
        <v>23.96</v>
      </c>
    </row>
    <row r="1937" spans="2:10" x14ac:dyDescent="0.2">
      <c r="B1937" s="128" t="s">
        <v>2470</v>
      </c>
      <c r="C1937" s="128"/>
      <c r="D1937" s="128"/>
      <c r="E1937" s="128"/>
      <c r="F1937" s="128"/>
      <c r="G1937" s="128"/>
      <c r="H1937" s="142">
        <f>TRUNC((J1937*$J$7),2)</f>
        <v>18.68</v>
      </c>
      <c r="J1937" s="143">
        <v>23.96</v>
      </c>
    </row>
    <row r="1938" spans="2:10" x14ac:dyDescent="0.2">
      <c r="B1938" s="131" t="s">
        <v>2469</v>
      </c>
      <c r="C1938" s="131"/>
      <c r="D1938" s="131"/>
      <c r="E1938" s="131"/>
      <c r="F1938" s="131"/>
      <c r="G1938" s="131"/>
      <c r="H1938" s="144">
        <f>TRUNC((J1938*$J$7),2)</f>
        <v>23.1</v>
      </c>
      <c r="J1938" s="145">
        <v>29.62</v>
      </c>
    </row>
    <row r="1939" spans="2:10" x14ac:dyDescent="0.2">
      <c r="B1939" s="131" t="s">
        <v>2468</v>
      </c>
      <c r="C1939" s="131"/>
      <c r="D1939" s="131"/>
      <c r="E1939" s="131"/>
      <c r="F1939" s="131"/>
      <c r="G1939" s="131"/>
      <c r="H1939" s="132">
        <f>TRUNC((J1939*$J$7),2)</f>
        <v>0</v>
      </c>
      <c r="J1939" s="133">
        <v>0</v>
      </c>
    </row>
    <row r="1940" spans="2:10" x14ac:dyDescent="0.2">
      <c r="B1940" s="131" t="s">
        <v>2467</v>
      </c>
      <c r="C1940" s="131"/>
      <c r="D1940" s="131"/>
      <c r="E1940" s="131"/>
      <c r="F1940" s="131"/>
      <c r="G1940" s="131"/>
      <c r="H1940" s="144">
        <f>TRUNC((J1940*$J$7),2)</f>
        <v>23.1</v>
      </c>
      <c r="J1940" s="145">
        <v>29.62</v>
      </c>
    </row>
    <row r="1941" spans="2:10" s="134" customFormat="1" ht="24.75" customHeight="1" x14ac:dyDescent="0.2">
      <c r="B1941" s="118" t="s">
        <v>3217</v>
      </c>
      <c r="C1941" s="118"/>
      <c r="D1941" s="118"/>
      <c r="E1941" s="118"/>
      <c r="F1941" s="118"/>
      <c r="G1941" s="118"/>
      <c r="H1941" s="118" t="s">
        <v>2909</v>
      </c>
      <c r="J1941" s="119" t="s">
        <v>2909</v>
      </c>
    </row>
    <row r="1942" spans="2:10" x14ac:dyDescent="0.2">
      <c r="B1942" s="120" t="s">
        <v>2503</v>
      </c>
      <c r="C1942" s="120" t="s">
        <v>2514</v>
      </c>
      <c r="D1942" s="120" t="s">
        <v>2513</v>
      </c>
      <c r="E1942" s="120"/>
      <c r="F1942" s="120" t="s">
        <v>2512</v>
      </c>
      <c r="G1942" s="120" t="s">
        <v>2499</v>
      </c>
      <c r="H1942" s="120" t="s">
        <v>2511</v>
      </c>
      <c r="J1942" s="121" t="s">
        <v>2511</v>
      </c>
    </row>
    <row r="1943" spans="2:10" x14ac:dyDescent="0.2">
      <c r="B1943" s="122" t="s">
        <v>3141</v>
      </c>
      <c r="C1943" s="122" t="s">
        <v>3140</v>
      </c>
      <c r="D1943" s="123">
        <v>20.8</v>
      </c>
      <c r="E1943" s="123"/>
      <c r="F1943" s="124">
        <v>117.99</v>
      </c>
      <c r="G1943" s="125">
        <v>0.03</v>
      </c>
      <c r="H1943" s="126">
        <f>TRUNC((J1943*$J$7),2)</f>
        <v>0.48</v>
      </c>
      <c r="J1943" s="127">
        <v>0.62</v>
      </c>
    </row>
    <row r="1944" spans="2:10" x14ac:dyDescent="0.2">
      <c r="B1944" s="122" t="s">
        <v>2567</v>
      </c>
      <c r="C1944" s="122" t="s">
        <v>2566</v>
      </c>
      <c r="D1944" s="123">
        <v>14.54</v>
      </c>
      <c r="E1944" s="123"/>
      <c r="F1944" s="124">
        <v>117.99</v>
      </c>
      <c r="G1944" s="125">
        <v>0.03</v>
      </c>
      <c r="H1944" s="126">
        <f>TRUNC((J1944*$J$7),2)</f>
        <v>0.34</v>
      </c>
      <c r="J1944" s="127">
        <v>0.44</v>
      </c>
    </row>
    <row r="1945" spans="2:10" x14ac:dyDescent="0.2">
      <c r="B1945" s="128" t="s">
        <v>2504</v>
      </c>
      <c r="C1945" s="128"/>
      <c r="D1945" s="128"/>
      <c r="E1945" s="128"/>
      <c r="F1945" s="128"/>
      <c r="G1945" s="128"/>
      <c r="H1945" s="129">
        <f>TRUNC((J1945*$J$7),2)</f>
        <v>0.82</v>
      </c>
      <c r="J1945" s="130">
        <v>1.06</v>
      </c>
    </row>
    <row r="1946" spans="2:10" ht="21" x14ac:dyDescent="0.2">
      <c r="B1946" s="120" t="s">
        <v>2503</v>
      </c>
      <c r="C1946" s="120" t="s">
        <v>2502</v>
      </c>
      <c r="D1946" s="120"/>
      <c r="E1946" s="146" t="s">
        <v>2501</v>
      </c>
      <c r="F1946" s="120" t="s">
        <v>2500</v>
      </c>
      <c r="G1946" s="120" t="s">
        <v>2499</v>
      </c>
      <c r="H1946" s="120" t="s">
        <v>2498</v>
      </c>
      <c r="J1946" s="121" t="s">
        <v>2498</v>
      </c>
    </row>
    <row r="1947" spans="2:10" ht="22.5" x14ac:dyDescent="0.2">
      <c r="B1947" s="122" t="s">
        <v>3216</v>
      </c>
      <c r="C1947" s="122" t="s">
        <v>1943</v>
      </c>
      <c r="D1947" s="122"/>
      <c r="E1947" s="147" t="s">
        <v>2471</v>
      </c>
      <c r="F1947" s="126">
        <v>3.76</v>
      </c>
      <c r="G1947" s="125">
        <v>1</v>
      </c>
      <c r="H1947" s="126">
        <f>TRUNC((J1947*$J$7),2)</f>
        <v>2.93</v>
      </c>
      <c r="J1947" s="127">
        <v>3.76</v>
      </c>
    </row>
    <row r="1948" spans="2:10" x14ac:dyDescent="0.2">
      <c r="B1948" s="128" t="s">
        <v>2470</v>
      </c>
      <c r="C1948" s="128"/>
      <c r="D1948" s="128"/>
      <c r="E1948" s="128"/>
      <c r="F1948" s="128"/>
      <c r="G1948" s="128"/>
      <c r="H1948" s="129">
        <f>TRUNC((J1948*$J$7),2)</f>
        <v>2.93</v>
      </c>
      <c r="J1948" s="130">
        <v>3.76</v>
      </c>
    </row>
    <row r="1949" spans="2:10" x14ac:dyDescent="0.2">
      <c r="B1949" s="131" t="s">
        <v>2469</v>
      </c>
      <c r="C1949" s="131"/>
      <c r="D1949" s="131"/>
      <c r="E1949" s="131"/>
      <c r="F1949" s="131"/>
      <c r="G1949" s="131"/>
      <c r="H1949" s="132">
        <f>TRUNC((J1949*$J$7),2)</f>
        <v>3.75</v>
      </c>
      <c r="J1949" s="133">
        <v>4.82</v>
      </c>
    </row>
    <row r="1950" spans="2:10" x14ac:dyDescent="0.2">
      <c r="B1950" s="131" t="s">
        <v>2468</v>
      </c>
      <c r="C1950" s="131"/>
      <c r="D1950" s="131"/>
      <c r="E1950" s="131"/>
      <c r="F1950" s="131"/>
      <c r="G1950" s="131"/>
      <c r="H1950" s="132">
        <f>TRUNC((J1950*$J$7),2)</f>
        <v>0</v>
      </c>
      <c r="J1950" s="133">
        <v>0</v>
      </c>
    </row>
    <row r="1951" spans="2:10" x14ac:dyDescent="0.2">
      <c r="B1951" s="131" t="s">
        <v>2467</v>
      </c>
      <c r="C1951" s="131"/>
      <c r="D1951" s="131"/>
      <c r="E1951" s="131"/>
      <c r="F1951" s="131"/>
      <c r="G1951" s="131"/>
      <c r="H1951" s="132">
        <f>TRUNC((J1951*$J$7),2)</f>
        <v>3.75</v>
      </c>
      <c r="J1951" s="133">
        <v>4.82</v>
      </c>
    </row>
    <row r="1952" spans="2:10" s="134" customFormat="1" ht="24.75" customHeight="1" x14ac:dyDescent="0.2">
      <c r="B1952" s="118" t="s">
        <v>3215</v>
      </c>
      <c r="C1952" s="118"/>
      <c r="D1952" s="118"/>
      <c r="E1952" s="118"/>
      <c r="F1952" s="118"/>
      <c r="G1952" s="118"/>
      <c r="H1952" s="118" t="s">
        <v>2635</v>
      </c>
      <c r="J1952" s="119" t="s">
        <v>2635</v>
      </c>
    </row>
    <row r="1953" spans="2:10" x14ac:dyDescent="0.2">
      <c r="B1953" s="120" t="s">
        <v>2503</v>
      </c>
      <c r="C1953" s="120" t="s">
        <v>2514</v>
      </c>
      <c r="D1953" s="120" t="s">
        <v>2513</v>
      </c>
      <c r="E1953" s="120"/>
      <c r="F1953" s="120" t="s">
        <v>2512</v>
      </c>
      <c r="G1953" s="120" t="s">
        <v>2499</v>
      </c>
      <c r="H1953" s="120" t="s">
        <v>2511</v>
      </c>
      <c r="J1953" s="121" t="s">
        <v>2511</v>
      </c>
    </row>
    <row r="1954" spans="2:10" x14ac:dyDescent="0.2">
      <c r="B1954" s="122" t="s">
        <v>3141</v>
      </c>
      <c r="C1954" s="122" t="s">
        <v>3140</v>
      </c>
      <c r="D1954" s="123">
        <v>20.8</v>
      </c>
      <c r="E1954" s="123"/>
      <c r="F1954" s="124">
        <v>117.99</v>
      </c>
      <c r="G1954" s="125">
        <v>0.03</v>
      </c>
      <c r="H1954" s="126">
        <f>TRUNC((J1954*$J$7),2)</f>
        <v>0.48</v>
      </c>
      <c r="J1954" s="127">
        <v>0.62</v>
      </c>
    </row>
    <row r="1955" spans="2:10" x14ac:dyDescent="0.2">
      <c r="B1955" s="122" t="s">
        <v>2567</v>
      </c>
      <c r="C1955" s="122" t="s">
        <v>2566</v>
      </c>
      <c r="D1955" s="123">
        <v>14.54</v>
      </c>
      <c r="E1955" s="123"/>
      <c r="F1955" s="124">
        <v>117.99</v>
      </c>
      <c r="G1955" s="125">
        <v>0.03</v>
      </c>
      <c r="H1955" s="126">
        <f>TRUNC((J1955*$J$7),2)</f>
        <v>0.34</v>
      </c>
      <c r="J1955" s="127">
        <v>0.44</v>
      </c>
    </row>
    <row r="1956" spans="2:10" x14ac:dyDescent="0.2">
      <c r="B1956" s="128" t="s">
        <v>2504</v>
      </c>
      <c r="C1956" s="128"/>
      <c r="D1956" s="128"/>
      <c r="E1956" s="128"/>
      <c r="F1956" s="128"/>
      <c r="G1956" s="128"/>
      <c r="H1956" s="129">
        <f>TRUNC((J1956*$J$7),2)</f>
        <v>0.82</v>
      </c>
      <c r="J1956" s="130">
        <v>1.06</v>
      </c>
    </row>
    <row r="1957" spans="2:10" ht="21" x14ac:dyDescent="0.2">
      <c r="B1957" s="120" t="s">
        <v>2503</v>
      </c>
      <c r="C1957" s="120" t="s">
        <v>2502</v>
      </c>
      <c r="D1957" s="120"/>
      <c r="E1957" s="146" t="s">
        <v>2501</v>
      </c>
      <c r="F1957" s="120" t="s">
        <v>2500</v>
      </c>
      <c r="G1957" s="120" t="s">
        <v>2499</v>
      </c>
      <c r="H1957" s="120" t="s">
        <v>2498</v>
      </c>
      <c r="J1957" s="121" t="s">
        <v>2498</v>
      </c>
    </row>
    <row r="1958" spans="2:10" ht="22.5" x14ac:dyDescent="0.2">
      <c r="B1958" s="122" t="s">
        <v>3214</v>
      </c>
      <c r="C1958" s="122" t="s">
        <v>1131</v>
      </c>
      <c r="D1958" s="122"/>
      <c r="E1958" s="147" t="s">
        <v>2471</v>
      </c>
      <c r="F1958" s="126">
        <v>3.42</v>
      </c>
      <c r="G1958" s="125">
        <v>1</v>
      </c>
      <c r="H1958" s="126">
        <f>TRUNC((J1958*$J$7),2)</f>
        <v>2.66</v>
      </c>
      <c r="J1958" s="127">
        <v>3.42</v>
      </c>
    </row>
    <row r="1959" spans="2:10" x14ac:dyDescent="0.2">
      <c r="B1959" s="128" t="s">
        <v>2470</v>
      </c>
      <c r="C1959" s="128"/>
      <c r="D1959" s="128"/>
      <c r="E1959" s="128"/>
      <c r="F1959" s="128"/>
      <c r="G1959" s="128"/>
      <c r="H1959" s="129">
        <f>TRUNC((J1959*$J$7),2)</f>
        <v>2.66</v>
      </c>
      <c r="J1959" s="130">
        <v>3.42</v>
      </c>
    </row>
    <row r="1960" spans="2:10" x14ac:dyDescent="0.2">
      <c r="B1960" s="131" t="s">
        <v>2469</v>
      </c>
      <c r="C1960" s="131"/>
      <c r="D1960" s="131"/>
      <c r="E1960" s="131"/>
      <c r="F1960" s="131"/>
      <c r="G1960" s="131"/>
      <c r="H1960" s="132">
        <f>TRUNC((J1960*$J$7),2)</f>
        <v>3.49</v>
      </c>
      <c r="J1960" s="133">
        <v>4.4800000000000004</v>
      </c>
    </row>
    <row r="1961" spans="2:10" x14ac:dyDescent="0.2">
      <c r="B1961" s="131" t="s">
        <v>2468</v>
      </c>
      <c r="C1961" s="131"/>
      <c r="D1961" s="131"/>
      <c r="E1961" s="131"/>
      <c r="F1961" s="131"/>
      <c r="G1961" s="131"/>
      <c r="H1961" s="132">
        <f>TRUNC((J1961*$J$7),2)</f>
        <v>0</v>
      </c>
      <c r="J1961" s="133">
        <v>0</v>
      </c>
    </row>
    <row r="1962" spans="2:10" x14ac:dyDescent="0.2">
      <c r="B1962" s="131" t="s">
        <v>2467</v>
      </c>
      <c r="C1962" s="131"/>
      <c r="D1962" s="131"/>
      <c r="E1962" s="131"/>
      <c r="F1962" s="131"/>
      <c r="G1962" s="131"/>
      <c r="H1962" s="132">
        <f>TRUNC((J1962*$J$7),2)</f>
        <v>3.49</v>
      </c>
      <c r="J1962" s="133">
        <v>4.4800000000000004</v>
      </c>
    </row>
    <row r="1963" spans="2:10" s="134" customFormat="1" ht="24.75" customHeight="1" x14ac:dyDescent="0.2">
      <c r="B1963" s="118" t="s">
        <v>3213</v>
      </c>
      <c r="C1963" s="118"/>
      <c r="D1963" s="118"/>
      <c r="E1963" s="118"/>
      <c r="F1963" s="118"/>
      <c r="G1963" s="118"/>
      <c r="H1963" s="118" t="s">
        <v>2909</v>
      </c>
      <c r="J1963" s="119" t="s">
        <v>2909</v>
      </c>
    </row>
    <row r="1964" spans="2:10" x14ac:dyDescent="0.2">
      <c r="B1964" s="120" t="s">
        <v>2503</v>
      </c>
      <c r="C1964" s="120" t="s">
        <v>2514</v>
      </c>
      <c r="D1964" s="120" t="s">
        <v>2513</v>
      </c>
      <c r="E1964" s="120"/>
      <c r="F1964" s="120" t="s">
        <v>2512</v>
      </c>
      <c r="G1964" s="120" t="s">
        <v>2499</v>
      </c>
      <c r="H1964" s="120" t="s">
        <v>2511</v>
      </c>
      <c r="J1964" s="121" t="s">
        <v>2511</v>
      </c>
    </row>
    <row r="1965" spans="2:10" x14ac:dyDescent="0.2">
      <c r="B1965" s="122" t="s">
        <v>2567</v>
      </c>
      <c r="C1965" s="122" t="s">
        <v>2566</v>
      </c>
      <c r="D1965" s="123">
        <v>14.54</v>
      </c>
      <c r="E1965" s="123"/>
      <c r="F1965" s="124">
        <v>117.99</v>
      </c>
      <c r="G1965" s="125">
        <v>0.4</v>
      </c>
      <c r="H1965" s="126">
        <f>TRUNC((J1965*$J$7),2)</f>
        <v>4.53</v>
      </c>
      <c r="J1965" s="127">
        <v>5.82</v>
      </c>
    </row>
    <row r="1966" spans="2:10" x14ac:dyDescent="0.2">
      <c r="B1966" s="122" t="s">
        <v>3141</v>
      </c>
      <c r="C1966" s="122" t="s">
        <v>3140</v>
      </c>
      <c r="D1966" s="123">
        <v>20.8</v>
      </c>
      <c r="E1966" s="123"/>
      <c r="F1966" s="124">
        <v>117.99</v>
      </c>
      <c r="G1966" s="125">
        <v>0.4</v>
      </c>
      <c r="H1966" s="126">
        <f>TRUNC((J1966*$J$7),2)</f>
        <v>6.48</v>
      </c>
      <c r="J1966" s="127">
        <v>8.32</v>
      </c>
    </row>
    <row r="1967" spans="2:10" x14ac:dyDescent="0.2">
      <c r="B1967" s="128" t="s">
        <v>2504</v>
      </c>
      <c r="C1967" s="128"/>
      <c r="D1967" s="128"/>
      <c r="E1967" s="128"/>
      <c r="F1967" s="128"/>
      <c r="G1967" s="128"/>
      <c r="H1967" s="142">
        <f>TRUNC((J1967*$J$7),2)</f>
        <v>11.02</v>
      </c>
      <c r="J1967" s="143">
        <v>14.14</v>
      </c>
    </row>
    <row r="1968" spans="2:10" ht="21" x14ac:dyDescent="0.2">
      <c r="B1968" s="120" t="s">
        <v>2503</v>
      </c>
      <c r="C1968" s="120" t="s">
        <v>2502</v>
      </c>
      <c r="D1968" s="120"/>
      <c r="E1968" s="146" t="s">
        <v>2501</v>
      </c>
      <c r="F1968" s="120" t="s">
        <v>2500</v>
      </c>
      <c r="G1968" s="120" t="s">
        <v>2499</v>
      </c>
      <c r="H1968" s="120" t="s">
        <v>2498</v>
      </c>
      <c r="J1968" s="121" t="s">
        <v>2498</v>
      </c>
    </row>
    <row r="1969" spans="2:10" x14ac:dyDescent="0.2">
      <c r="B1969" s="122" t="s">
        <v>3212</v>
      </c>
      <c r="C1969" s="122" t="s">
        <v>2152</v>
      </c>
      <c r="D1969" s="122"/>
      <c r="E1969" s="147" t="s">
        <v>2471</v>
      </c>
      <c r="F1969" s="126">
        <v>6.27</v>
      </c>
      <c r="G1969" s="125">
        <v>1</v>
      </c>
      <c r="H1969" s="126">
        <f>TRUNC((J1969*$J$7),2)</f>
        <v>4.8899999999999997</v>
      </c>
      <c r="J1969" s="127">
        <v>6.27</v>
      </c>
    </row>
    <row r="1970" spans="2:10" x14ac:dyDescent="0.2">
      <c r="B1970" s="128" t="s">
        <v>2470</v>
      </c>
      <c r="C1970" s="128"/>
      <c r="D1970" s="128"/>
      <c r="E1970" s="128"/>
      <c r="F1970" s="128"/>
      <c r="G1970" s="128"/>
      <c r="H1970" s="129">
        <f>TRUNC((J1970*$J$7),2)</f>
        <v>4.8899999999999997</v>
      </c>
      <c r="J1970" s="130">
        <v>6.27</v>
      </c>
    </row>
    <row r="1971" spans="2:10" x14ac:dyDescent="0.2">
      <c r="B1971" s="131" t="s">
        <v>2469</v>
      </c>
      <c r="C1971" s="131"/>
      <c r="D1971" s="131"/>
      <c r="E1971" s="131"/>
      <c r="F1971" s="131"/>
      <c r="G1971" s="131"/>
      <c r="H1971" s="144">
        <f>TRUNC((J1971*$J$7),2)</f>
        <v>15.91</v>
      </c>
      <c r="J1971" s="145">
        <v>20.41</v>
      </c>
    </row>
    <row r="1972" spans="2:10" x14ac:dyDescent="0.2">
      <c r="B1972" s="131" t="s">
        <v>2468</v>
      </c>
      <c r="C1972" s="131"/>
      <c r="D1972" s="131"/>
      <c r="E1972" s="131"/>
      <c r="F1972" s="131"/>
      <c r="G1972" s="131"/>
      <c r="H1972" s="132">
        <f>TRUNC((J1972*$J$7),2)</f>
        <v>0</v>
      </c>
      <c r="J1972" s="133">
        <v>0</v>
      </c>
    </row>
    <row r="1973" spans="2:10" x14ac:dyDescent="0.2">
      <c r="B1973" s="131" t="s">
        <v>2467</v>
      </c>
      <c r="C1973" s="131"/>
      <c r="D1973" s="131"/>
      <c r="E1973" s="131"/>
      <c r="F1973" s="131"/>
      <c r="G1973" s="131"/>
      <c r="H1973" s="144">
        <f>TRUNC((J1973*$J$7),2)</f>
        <v>15.91</v>
      </c>
      <c r="J1973" s="145">
        <v>20.41</v>
      </c>
    </row>
    <row r="1974" spans="2:10" s="134" customFormat="1" ht="24.75" customHeight="1" x14ac:dyDescent="0.2">
      <c r="B1974" s="118" t="s">
        <v>3211</v>
      </c>
      <c r="C1974" s="118"/>
      <c r="D1974" s="118"/>
      <c r="E1974" s="118"/>
      <c r="F1974" s="118"/>
      <c r="G1974" s="118"/>
      <c r="H1974" s="118" t="s">
        <v>2909</v>
      </c>
      <c r="J1974" s="119" t="s">
        <v>2909</v>
      </c>
    </row>
    <row r="1975" spans="2:10" x14ac:dyDescent="0.2">
      <c r="B1975" s="120" t="s">
        <v>2503</v>
      </c>
      <c r="C1975" s="120" t="s">
        <v>2514</v>
      </c>
      <c r="D1975" s="120" t="s">
        <v>2513</v>
      </c>
      <c r="E1975" s="120"/>
      <c r="F1975" s="120" t="s">
        <v>2512</v>
      </c>
      <c r="G1975" s="120" t="s">
        <v>2499</v>
      </c>
      <c r="H1975" s="120" t="s">
        <v>2511</v>
      </c>
      <c r="J1975" s="121" t="s">
        <v>2511</v>
      </c>
    </row>
    <row r="1976" spans="2:10" x14ac:dyDescent="0.2">
      <c r="B1976" s="122" t="s">
        <v>3141</v>
      </c>
      <c r="C1976" s="122" t="s">
        <v>3140</v>
      </c>
      <c r="D1976" s="123">
        <v>20.8</v>
      </c>
      <c r="E1976" s="123"/>
      <c r="F1976" s="124">
        <v>117.99</v>
      </c>
      <c r="G1976" s="125">
        <v>0.4</v>
      </c>
      <c r="H1976" s="126">
        <f>TRUNC((J1976*$J$7),2)</f>
        <v>6.48</v>
      </c>
      <c r="J1976" s="127">
        <v>8.32</v>
      </c>
    </row>
    <row r="1977" spans="2:10" x14ac:dyDescent="0.2">
      <c r="B1977" s="122" t="s">
        <v>2567</v>
      </c>
      <c r="C1977" s="122" t="s">
        <v>2566</v>
      </c>
      <c r="D1977" s="123">
        <v>14.54</v>
      </c>
      <c r="E1977" s="123"/>
      <c r="F1977" s="124">
        <v>117.99</v>
      </c>
      <c r="G1977" s="125">
        <v>0.4</v>
      </c>
      <c r="H1977" s="126">
        <f>TRUNC((J1977*$J$7),2)</f>
        <v>4.53</v>
      </c>
      <c r="J1977" s="127">
        <v>5.82</v>
      </c>
    </row>
    <row r="1978" spans="2:10" x14ac:dyDescent="0.2">
      <c r="B1978" s="128" t="s">
        <v>2504</v>
      </c>
      <c r="C1978" s="128"/>
      <c r="D1978" s="128"/>
      <c r="E1978" s="128"/>
      <c r="F1978" s="128"/>
      <c r="G1978" s="128"/>
      <c r="H1978" s="142">
        <f>TRUNC((J1978*$J$7),2)</f>
        <v>11.02</v>
      </c>
      <c r="J1978" s="143">
        <v>14.14</v>
      </c>
    </row>
    <row r="1979" spans="2:10" ht="21" x14ac:dyDescent="0.2">
      <c r="B1979" s="120" t="s">
        <v>2503</v>
      </c>
      <c r="C1979" s="120" t="s">
        <v>2502</v>
      </c>
      <c r="D1979" s="120"/>
      <c r="E1979" s="146" t="s">
        <v>2501</v>
      </c>
      <c r="F1979" s="120" t="s">
        <v>2500</v>
      </c>
      <c r="G1979" s="120" t="s">
        <v>2499</v>
      </c>
      <c r="H1979" s="120" t="s">
        <v>2498</v>
      </c>
      <c r="J1979" s="121" t="s">
        <v>2498</v>
      </c>
    </row>
    <row r="1980" spans="2:10" x14ac:dyDescent="0.2">
      <c r="B1980" s="122" t="s">
        <v>3210</v>
      </c>
      <c r="C1980" s="122" t="s">
        <v>2154</v>
      </c>
      <c r="D1980" s="122"/>
      <c r="E1980" s="147" t="s">
        <v>2471</v>
      </c>
      <c r="F1980" s="126">
        <v>9.0500000000000007</v>
      </c>
      <c r="G1980" s="125">
        <v>1</v>
      </c>
      <c r="H1980" s="126">
        <f>TRUNC((J1980*$J$7),2)</f>
        <v>7.05</v>
      </c>
      <c r="J1980" s="127">
        <v>9.0500000000000007</v>
      </c>
    </row>
    <row r="1981" spans="2:10" x14ac:dyDescent="0.2">
      <c r="B1981" s="128" t="s">
        <v>2470</v>
      </c>
      <c r="C1981" s="128"/>
      <c r="D1981" s="128"/>
      <c r="E1981" s="128"/>
      <c r="F1981" s="128"/>
      <c r="G1981" s="128"/>
      <c r="H1981" s="129">
        <f>TRUNC((J1981*$J$7),2)</f>
        <v>7.05</v>
      </c>
      <c r="J1981" s="130">
        <v>9.0500000000000007</v>
      </c>
    </row>
    <row r="1982" spans="2:10" x14ac:dyDescent="0.2">
      <c r="B1982" s="131" t="s">
        <v>2469</v>
      </c>
      <c r="C1982" s="131"/>
      <c r="D1982" s="131"/>
      <c r="E1982" s="131"/>
      <c r="F1982" s="131"/>
      <c r="G1982" s="131"/>
      <c r="H1982" s="144">
        <f>TRUNC((J1982*$J$7),2)</f>
        <v>18.079999999999998</v>
      </c>
      <c r="J1982" s="145">
        <v>23.19</v>
      </c>
    </row>
    <row r="1983" spans="2:10" x14ac:dyDescent="0.2">
      <c r="B1983" s="131" t="s">
        <v>2468</v>
      </c>
      <c r="C1983" s="131"/>
      <c r="D1983" s="131"/>
      <c r="E1983" s="131"/>
      <c r="F1983" s="131"/>
      <c r="G1983" s="131"/>
      <c r="H1983" s="132">
        <f>TRUNC((J1983*$J$7),2)</f>
        <v>0</v>
      </c>
      <c r="J1983" s="133">
        <v>0</v>
      </c>
    </row>
    <row r="1984" spans="2:10" x14ac:dyDescent="0.2">
      <c r="B1984" s="131" t="s">
        <v>2467</v>
      </c>
      <c r="C1984" s="131"/>
      <c r="D1984" s="131"/>
      <c r="E1984" s="131"/>
      <c r="F1984" s="131"/>
      <c r="G1984" s="131"/>
      <c r="H1984" s="144">
        <f>TRUNC((J1984*$J$7),2)</f>
        <v>18.079999999999998</v>
      </c>
      <c r="J1984" s="145">
        <v>23.19</v>
      </c>
    </row>
    <row r="1985" spans="2:10" s="134" customFormat="1" ht="24.75" customHeight="1" x14ac:dyDescent="0.2">
      <c r="B1985" s="118" t="s">
        <v>3209</v>
      </c>
      <c r="C1985" s="118"/>
      <c r="D1985" s="118"/>
      <c r="E1985" s="118"/>
      <c r="F1985" s="118"/>
      <c r="G1985" s="118"/>
      <c r="H1985" s="118" t="s">
        <v>2909</v>
      </c>
      <c r="J1985" s="119" t="s">
        <v>2909</v>
      </c>
    </row>
    <row r="1986" spans="2:10" x14ac:dyDescent="0.2">
      <c r="B1986" s="120" t="s">
        <v>2503</v>
      </c>
      <c r="C1986" s="120" t="s">
        <v>2514</v>
      </c>
      <c r="D1986" s="120" t="s">
        <v>2513</v>
      </c>
      <c r="E1986" s="120"/>
      <c r="F1986" s="120" t="s">
        <v>2512</v>
      </c>
      <c r="G1986" s="120" t="s">
        <v>2499</v>
      </c>
      <c r="H1986" s="120" t="s">
        <v>2511</v>
      </c>
      <c r="J1986" s="121" t="s">
        <v>2511</v>
      </c>
    </row>
    <row r="1987" spans="2:10" x14ac:dyDescent="0.2">
      <c r="B1987" s="122" t="s">
        <v>3141</v>
      </c>
      <c r="C1987" s="122" t="s">
        <v>3140</v>
      </c>
      <c r="D1987" s="123">
        <v>20.8</v>
      </c>
      <c r="E1987" s="123"/>
      <c r="F1987" s="124">
        <v>117.99</v>
      </c>
      <c r="G1987" s="125">
        <v>0.16</v>
      </c>
      <c r="H1987" s="126">
        <f>TRUNC((J1987*$J$7),2)</f>
        <v>2.59</v>
      </c>
      <c r="J1987" s="127">
        <v>3.33</v>
      </c>
    </row>
    <row r="1988" spans="2:10" x14ac:dyDescent="0.2">
      <c r="B1988" s="122" t="s">
        <v>2567</v>
      </c>
      <c r="C1988" s="122" t="s">
        <v>2566</v>
      </c>
      <c r="D1988" s="123">
        <v>14.54</v>
      </c>
      <c r="E1988" s="123"/>
      <c r="F1988" s="124">
        <v>117.99</v>
      </c>
      <c r="G1988" s="125">
        <v>0.16</v>
      </c>
      <c r="H1988" s="126">
        <f>TRUNC((J1988*$J$7),2)</f>
        <v>1.81</v>
      </c>
      <c r="J1988" s="127">
        <v>2.33</v>
      </c>
    </row>
    <row r="1989" spans="2:10" x14ac:dyDescent="0.2">
      <c r="B1989" s="128" t="s">
        <v>2504</v>
      </c>
      <c r="C1989" s="128"/>
      <c r="D1989" s="128"/>
      <c r="E1989" s="128"/>
      <c r="F1989" s="128"/>
      <c r="G1989" s="128"/>
      <c r="H1989" s="129">
        <f>TRUNC((J1989*$J$7),2)</f>
        <v>4.41</v>
      </c>
      <c r="J1989" s="130">
        <v>5.66</v>
      </c>
    </row>
    <row r="1990" spans="2:10" ht="21" x14ac:dyDescent="0.2">
      <c r="B1990" s="120" t="s">
        <v>2503</v>
      </c>
      <c r="C1990" s="120" t="s">
        <v>2502</v>
      </c>
      <c r="D1990" s="120"/>
      <c r="E1990" s="146" t="s">
        <v>2501</v>
      </c>
      <c r="F1990" s="120" t="s">
        <v>2500</v>
      </c>
      <c r="G1990" s="120" t="s">
        <v>2499</v>
      </c>
      <c r="H1990" s="120" t="s">
        <v>2498</v>
      </c>
      <c r="J1990" s="121" t="s">
        <v>2498</v>
      </c>
    </row>
    <row r="1991" spans="2:10" ht="22.5" x14ac:dyDescent="0.2">
      <c r="B1991" s="122" t="s">
        <v>3208</v>
      </c>
      <c r="C1991" s="122" t="s">
        <v>2001</v>
      </c>
      <c r="D1991" s="122"/>
      <c r="E1991" s="147" t="s">
        <v>2471</v>
      </c>
      <c r="F1991" s="123">
        <v>14.44</v>
      </c>
      <c r="G1991" s="125">
        <v>1</v>
      </c>
      <c r="H1991" s="123">
        <f>TRUNC((J1991*$J$7),2)</f>
        <v>11.26</v>
      </c>
      <c r="J1991" s="141">
        <v>14.44</v>
      </c>
    </row>
    <row r="1992" spans="2:10" x14ac:dyDescent="0.2">
      <c r="B1992" s="128" t="s">
        <v>2470</v>
      </c>
      <c r="C1992" s="128"/>
      <c r="D1992" s="128"/>
      <c r="E1992" s="128"/>
      <c r="F1992" s="128"/>
      <c r="G1992" s="128"/>
      <c r="H1992" s="142">
        <f>TRUNC((J1992*$J$7),2)</f>
        <v>11.26</v>
      </c>
      <c r="J1992" s="143">
        <v>14.44</v>
      </c>
    </row>
    <row r="1993" spans="2:10" x14ac:dyDescent="0.2">
      <c r="B1993" s="131" t="s">
        <v>2469</v>
      </c>
      <c r="C1993" s="131"/>
      <c r="D1993" s="131"/>
      <c r="E1993" s="131"/>
      <c r="F1993" s="131"/>
      <c r="G1993" s="131"/>
      <c r="H1993" s="144">
        <f>TRUNC((J1993*$J$7),2)</f>
        <v>15.67</v>
      </c>
      <c r="J1993" s="145">
        <v>20.100000000000001</v>
      </c>
    </row>
    <row r="1994" spans="2:10" x14ac:dyDescent="0.2">
      <c r="B1994" s="131" t="s">
        <v>2468</v>
      </c>
      <c r="C1994" s="131"/>
      <c r="D1994" s="131"/>
      <c r="E1994" s="131"/>
      <c r="F1994" s="131"/>
      <c r="G1994" s="131"/>
      <c r="H1994" s="132">
        <f>TRUNC((J1994*$J$7),2)</f>
        <v>0</v>
      </c>
      <c r="J1994" s="133">
        <v>0</v>
      </c>
    </row>
    <row r="1995" spans="2:10" x14ac:dyDescent="0.2">
      <c r="B1995" s="131" t="s">
        <v>2467</v>
      </c>
      <c r="C1995" s="131"/>
      <c r="D1995" s="131"/>
      <c r="E1995" s="131"/>
      <c r="F1995" s="131"/>
      <c r="G1995" s="131"/>
      <c r="H1995" s="144">
        <f>TRUNC((J1995*$J$7),2)</f>
        <v>15.67</v>
      </c>
      <c r="J1995" s="145">
        <v>20.100000000000001</v>
      </c>
    </row>
    <row r="1996" spans="2:10" s="134" customFormat="1" ht="24.75" customHeight="1" x14ac:dyDescent="0.2">
      <c r="B1996" s="118" t="s">
        <v>3207</v>
      </c>
      <c r="C1996" s="118"/>
      <c r="D1996" s="118"/>
      <c r="E1996" s="118"/>
      <c r="F1996" s="118"/>
      <c r="G1996" s="118"/>
      <c r="H1996" s="118" t="s">
        <v>2909</v>
      </c>
      <c r="J1996" s="119" t="s">
        <v>2909</v>
      </c>
    </row>
    <row r="1997" spans="2:10" x14ac:dyDescent="0.2">
      <c r="B1997" s="120" t="s">
        <v>2503</v>
      </c>
      <c r="C1997" s="120" t="s">
        <v>2514</v>
      </c>
      <c r="D1997" s="120" t="s">
        <v>2513</v>
      </c>
      <c r="E1997" s="120"/>
      <c r="F1997" s="120" t="s">
        <v>2512</v>
      </c>
      <c r="G1997" s="120" t="s">
        <v>2499</v>
      </c>
      <c r="H1997" s="120" t="s">
        <v>2511</v>
      </c>
      <c r="J1997" s="121" t="s">
        <v>2511</v>
      </c>
    </row>
    <row r="1998" spans="2:10" x14ac:dyDescent="0.2">
      <c r="B1998" s="122" t="s">
        <v>2567</v>
      </c>
      <c r="C1998" s="122" t="s">
        <v>2566</v>
      </c>
      <c r="D1998" s="123">
        <v>14.54</v>
      </c>
      <c r="E1998" s="123"/>
      <c r="F1998" s="124">
        <v>117.99</v>
      </c>
      <c r="G1998" s="125">
        <v>0.28999999999999998</v>
      </c>
      <c r="H1998" s="126">
        <f>TRUNC((J1998*$J$7),2)</f>
        <v>3.29</v>
      </c>
      <c r="J1998" s="127">
        <v>4.22</v>
      </c>
    </row>
    <row r="1999" spans="2:10" x14ac:dyDescent="0.2">
      <c r="B1999" s="122" t="s">
        <v>3141</v>
      </c>
      <c r="C1999" s="122" t="s">
        <v>3140</v>
      </c>
      <c r="D1999" s="123">
        <v>20.8</v>
      </c>
      <c r="E1999" s="123"/>
      <c r="F1999" s="124">
        <v>117.99</v>
      </c>
      <c r="G1999" s="125">
        <v>0.28999999999999998</v>
      </c>
      <c r="H1999" s="126">
        <f>TRUNC((J1999*$J$7),2)</f>
        <v>4.7</v>
      </c>
      <c r="J1999" s="127">
        <v>6.03</v>
      </c>
    </row>
    <row r="2000" spans="2:10" x14ac:dyDescent="0.2">
      <c r="B2000" s="128" t="s">
        <v>2504</v>
      </c>
      <c r="C2000" s="128"/>
      <c r="D2000" s="128"/>
      <c r="E2000" s="128"/>
      <c r="F2000" s="128"/>
      <c r="G2000" s="128"/>
      <c r="H2000" s="142">
        <f>TRUNC((J2000*$J$7),2)</f>
        <v>7.99</v>
      </c>
      <c r="J2000" s="143">
        <v>10.25</v>
      </c>
    </row>
    <row r="2001" spans="2:10" ht="21" x14ac:dyDescent="0.2">
      <c r="B2001" s="120" t="s">
        <v>2503</v>
      </c>
      <c r="C2001" s="120" t="s">
        <v>2502</v>
      </c>
      <c r="D2001" s="120"/>
      <c r="E2001" s="146" t="s">
        <v>2501</v>
      </c>
      <c r="F2001" s="120" t="s">
        <v>2500</v>
      </c>
      <c r="G2001" s="120" t="s">
        <v>2499</v>
      </c>
      <c r="H2001" s="120" t="s">
        <v>2498</v>
      </c>
      <c r="J2001" s="121" t="s">
        <v>2498</v>
      </c>
    </row>
    <row r="2002" spans="2:10" ht="22.5" x14ac:dyDescent="0.2">
      <c r="B2002" s="122" t="s">
        <v>3206</v>
      </c>
      <c r="C2002" s="122" t="s">
        <v>3205</v>
      </c>
      <c r="D2002" s="122"/>
      <c r="E2002" s="147" t="s">
        <v>2471</v>
      </c>
      <c r="F2002" s="126">
        <v>8.39</v>
      </c>
      <c r="G2002" s="125">
        <v>1</v>
      </c>
      <c r="H2002" s="126">
        <f>TRUNC((J2002*$J$7),2)</f>
        <v>6.54</v>
      </c>
      <c r="J2002" s="127">
        <v>8.39</v>
      </c>
    </row>
    <row r="2003" spans="2:10" x14ac:dyDescent="0.2">
      <c r="B2003" s="128" t="s">
        <v>2470</v>
      </c>
      <c r="C2003" s="128"/>
      <c r="D2003" s="128"/>
      <c r="E2003" s="128"/>
      <c r="F2003" s="128"/>
      <c r="G2003" s="128"/>
      <c r="H2003" s="129">
        <f>TRUNC((J2003*$J$7),2)</f>
        <v>6.54</v>
      </c>
      <c r="J2003" s="130">
        <v>8.39</v>
      </c>
    </row>
    <row r="2004" spans="2:10" x14ac:dyDescent="0.2">
      <c r="B2004" s="131" t="s">
        <v>2469</v>
      </c>
      <c r="C2004" s="131"/>
      <c r="D2004" s="131"/>
      <c r="E2004" s="131"/>
      <c r="F2004" s="131"/>
      <c r="G2004" s="131"/>
      <c r="H2004" s="144">
        <f>TRUNC((J2004*$J$7),2)</f>
        <v>14.53</v>
      </c>
      <c r="J2004" s="145">
        <v>18.64</v>
      </c>
    </row>
    <row r="2005" spans="2:10" x14ac:dyDescent="0.2">
      <c r="B2005" s="131" t="s">
        <v>2468</v>
      </c>
      <c r="C2005" s="131"/>
      <c r="D2005" s="131"/>
      <c r="E2005" s="131"/>
      <c r="F2005" s="131"/>
      <c r="G2005" s="131"/>
      <c r="H2005" s="132">
        <f>TRUNC((J2005*$J$7),2)</f>
        <v>0</v>
      </c>
      <c r="J2005" s="133">
        <v>0</v>
      </c>
    </row>
    <row r="2006" spans="2:10" x14ac:dyDescent="0.2">
      <c r="B2006" s="131" t="s">
        <v>2467</v>
      </c>
      <c r="C2006" s="131"/>
      <c r="D2006" s="131"/>
      <c r="E2006" s="131"/>
      <c r="F2006" s="131"/>
      <c r="G2006" s="131"/>
      <c r="H2006" s="144">
        <f>TRUNC((J2006*$J$7),2)</f>
        <v>14.53</v>
      </c>
      <c r="J2006" s="145">
        <v>18.64</v>
      </c>
    </row>
    <row r="2007" spans="2:10" s="134" customFormat="1" ht="24.75" customHeight="1" x14ac:dyDescent="0.2">
      <c r="B2007" s="118" t="s">
        <v>3204</v>
      </c>
      <c r="C2007" s="118"/>
      <c r="D2007" s="118"/>
      <c r="E2007" s="118"/>
      <c r="F2007" s="118"/>
      <c r="G2007" s="118"/>
      <c r="H2007" s="118" t="s">
        <v>2909</v>
      </c>
      <c r="J2007" s="119" t="s">
        <v>2909</v>
      </c>
    </row>
    <row r="2008" spans="2:10" x14ac:dyDescent="0.2">
      <c r="B2008" s="120" t="s">
        <v>2503</v>
      </c>
      <c r="C2008" s="120" t="s">
        <v>2514</v>
      </c>
      <c r="D2008" s="120" t="s">
        <v>2513</v>
      </c>
      <c r="E2008" s="120"/>
      <c r="F2008" s="120" t="s">
        <v>2512</v>
      </c>
      <c r="G2008" s="120" t="s">
        <v>2499</v>
      </c>
      <c r="H2008" s="120" t="s">
        <v>2511</v>
      </c>
      <c r="J2008" s="121" t="s">
        <v>2511</v>
      </c>
    </row>
    <row r="2009" spans="2:10" x14ac:dyDescent="0.2">
      <c r="B2009" s="122" t="s">
        <v>3141</v>
      </c>
      <c r="C2009" s="122" t="s">
        <v>3140</v>
      </c>
      <c r="D2009" s="123">
        <v>20.8</v>
      </c>
      <c r="E2009" s="123"/>
      <c r="F2009" s="124">
        <v>117.99</v>
      </c>
      <c r="G2009" s="125">
        <v>0.28999999999999998</v>
      </c>
      <c r="H2009" s="126">
        <f>TRUNC((J2009*$J$7),2)</f>
        <v>4.7</v>
      </c>
      <c r="J2009" s="127">
        <v>6.03</v>
      </c>
    </row>
    <row r="2010" spans="2:10" x14ac:dyDescent="0.2">
      <c r="B2010" s="122" t="s">
        <v>2567</v>
      </c>
      <c r="C2010" s="122" t="s">
        <v>2566</v>
      </c>
      <c r="D2010" s="123">
        <v>14.54</v>
      </c>
      <c r="E2010" s="123"/>
      <c r="F2010" s="124">
        <v>117.99</v>
      </c>
      <c r="G2010" s="125">
        <v>0.28999999999999998</v>
      </c>
      <c r="H2010" s="126">
        <f>TRUNC((J2010*$J$7),2)</f>
        <v>3.29</v>
      </c>
      <c r="J2010" s="127">
        <v>4.22</v>
      </c>
    </row>
    <row r="2011" spans="2:10" x14ac:dyDescent="0.2">
      <c r="B2011" s="128" t="s">
        <v>2504</v>
      </c>
      <c r="C2011" s="128"/>
      <c r="D2011" s="128"/>
      <c r="E2011" s="128"/>
      <c r="F2011" s="128"/>
      <c r="G2011" s="128"/>
      <c r="H2011" s="142">
        <f>TRUNC((J2011*$J$7),2)</f>
        <v>7.99</v>
      </c>
      <c r="J2011" s="143">
        <v>10.25</v>
      </c>
    </row>
    <row r="2012" spans="2:10" ht="21" x14ac:dyDescent="0.2">
      <c r="B2012" s="120" t="s">
        <v>2503</v>
      </c>
      <c r="C2012" s="120" t="s">
        <v>2502</v>
      </c>
      <c r="D2012" s="120"/>
      <c r="E2012" s="146" t="s">
        <v>2501</v>
      </c>
      <c r="F2012" s="120" t="s">
        <v>2500</v>
      </c>
      <c r="G2012" s="120" t="s">
        <v>2499</v>
      </c>
      <c r="H2012" s="120" t="s">
        <v>2498</v>
      </c>
      <c r="J2012" s="121" t="s">
        <v>2498</v>
      </c>
    </row>
    <row r="2013" spans="2:10" ht="22.5" x14ac:dyDescent="0.2">
      <c r="B2013" s="122" t="s">
        <v>3203</v>
      </c>
      <c r="C2013" s="122" t="s">
        <v>3202</v>
      </c>
      <c r="D2013" s="122"/>
      <c r="E2013" s="147" t="s">
        <v>2471</v>
      </c>
      <c r="F2013" s="123">
        <v>12.55</v>
      </c>
      <c r="G2013" s="125">
        <v>1</v>
      </c>
      <c r="H2013" s="123">
        <f>TRUNC((J2013*$J$7),2)</f>
        <v>9.7799999999999994</v>
      </c>
      <c r="J2013" s="141">
        <v>12.55</v>
      </c>
    </row>
    <row r="2014" spans="2:10" x14ac:dyDescent="0.2">
      <c r="B2014" s="128" t="s">
        <v>2470</v>
      </c>
      <c r="C2014" s="128"/>
      <c r="D2014" s="128"/>
      <c r="E2014" s="128"/>
      <c r="F2014" s="128"/>
      <c r="G2014" s="128"/>
      <c r="H2014" s="142">
        <f>TRUNC((J2014*$J$7),2)</f>
        <v>9.7799999999999994</v>
      </c>
      <c r="J2014" s="143">
        <v>12.55</v>
      </c>
    </row>
    <row r="2015" spans="2:10" x14ac:dyDescent="0.2">
      <c r="B2015" s="131" t="s">
        <v>2469</v>
      </c>
      <c r="C2015" s="131"/>
      <c r="D2015" s="131"/>
      <c r="E2015" s="131"/>
      <c r="F2015" s="131"/>
      <c r="G2015" s="131"/>
      <c r="H2015" s="144">
        <f>TRUNC((J2015*$J$7),2)</f>
        <v>17.78</v>
      </c>
      <c r="J2015" s="145">
        <v>22.8</v>
      </c>
    </row>
    <row r="2016" spans="2:10" x14ac:dyDescent="0.2">
      <c r="B2016" s="131" t="s">
        <v>2468</v>
      </c>
      <c r="C2016" s="131"/>
      <c r="D2016" s="131"/>
      <c r="E2016" s="131"/>
      <c r="F2016" s="131"/>
      <c r="G2016" s="131"/>
      <c r="H2016" s="132">
        <f>TRUNC((J2016*$J$7),2)</f>
        <v>0</v>
      </c>
      <c r="J2016" s="133">
        <v>0</v>
      </c>
    </row>
    <row r="2017" spans="2:10" x14ac:dyDescent="0.2">
      <c r="B2017" s="131" t="s">
        <v>2467</v>
      </c>
      <c r="C2017" s="131"/>
      <c r="D2017" s="131"/>
      <c r="E2017" s="131"/>
      <c r="F2017" s="131"/>
      <c r="G2017" s="131"/>
      <c r="H2017" s="144">
        <f>TRUNC((J2017*$J$7),2)</f>
        <v>17.78</v>
      </c>
      <c r="J2017" s="145">
        <v>22.8</v>
      </c>
    </row>
    <row r="2018" spans="2:10" s="134" customFormat="1" ht="24.75" customHeight="1" x14ac:dyDescent="0.2">
      <c r="B2018" s="118" t="s">
        <v>3201</v>
      </c>
      <c r="C2018" s="118"/>
      <c r="D2018" s="118"/>
      <c r="E2018" s="118"/>
      <c r="F2018" s="118"/>
      <c r="G2018" s="118"/>
      <c r="H2018" s="118" t="s">
        <v>2515</v>
      </c>
      <c r="J2018" s="119" t="s">
        <v>2515</v>
      </c>
    </row>
    <row r="2019" spans="2:10" x14ac:dyDescent="0.2">
      <c r="B2019" s="120" t="s">
        <v>2503</v>
      </c>
      <c r="C2019" s="120" t="s">
        <v>2514</v>
      </c>
      <c r="D2019" s="120" t="s">
        <v>2513</v>
      </c>
      <c r="E2019" s="120"/>
      <c r="F2019" s="120" t="s">
        <v>2512</v>
      </c>
      <c r="G2019" s="120" t="s">
        <v>2499</v>
      </c>
      <c r="H2019" s="120" t="s">
        <v>2511</v>
      </c>
      <c r="J2019" s="121" t="s">
        <v>2511</v>
      </c>
    </row>
    <row r="2020" spans="2:10" x14ac:dyDescent="0.2">
      <c r="B2020" s="122" t="s">
        <v>2567</v>
      </c>
      <c r="C2020" s="122" t="s">
        <v>2566</v>
      </c>
      <c r="D2020" s="123">
        <v>14.54</v>
      </c>
      <c r="E2020" s="123"/>
      <c r="F2020" s="124">
        <v>117.99</v>
      </c>
      <c r="G2020" s="125">
        <v>0.24</v>
      </c>
      <c r="H2020" s="126">
        <f>TRUNC((J2020*$J$7),2)</f>
        <v>2.72</v>
      </c>
      <c r="J2020" s="127">
        <v>3.49</v>
      </c>
    </row>
    <row r="2021" spans="2:10" x14ac:dyDescent="0.2">
      <c r="B2021" s="122" t="s">
        <v>3141</v>
      </c>
      <c r="C2021" s="122" t="s">
        <v>3140</v>
      </c>
      <c r="D2021" s="123">
        <v>20.8</v>
      </c>
      <c r="E2021" s="123"/>
      <c r="F2021" s="124">
        <v>117.99</v>
      </c>
      <c r="G2021" s="125">
        <v>0.24</v>
      </c>
      <c r="H2021" s="126">
        <f>TRUNC((J2021*$J$7),2)</f>
        <v>3.89</v>
      </c>
      <c r="J2021" s="127">
        <v>4.99</v>
      </c>
    </row>
    <row r="2022" spans="2:10" x14ac:dyDescent="0.2">
      <c r="B2022" s="128" t="s">
        <v>2504</v>
      </c>
      <c r="C2022" s="128"/>
      <c r="D2022" s="128"/>
      <c r="E2022" s="128"/>
      <c r="F2022" s="128"/>
      <c r="G2022" s="128"/>
      <c r="H2022" s="129">
        <f>TRUNC((J2022*$J$7),2)</f>
        <v>6.61</v>
      </c>
      <c r="J2022" s="130">
        <v>8.48</v>
      </c>
    </row>
    <row r="2023" spans="2:10" ht="21" x14ac:dyDescent="0.2">
      <c r="B2023" s="120" t="s">
        <v>2503</v>
      </c>
      <c r="C2023" s="120" t="s">
        <v>2502</v>
      </c>
      <c r="D2023" s="120"/>
      <c r="E2023" s="146" t="s">
        <v>2501</v>
      </c>
      <c r="F2023" s="120" t="s">
        <v>2500</v>
      </c>
      <c r="G2023" s="120" t="s">
        <v>2499</v>
      </c>
      <c r="H2023" s="120" t="s">
        <v>2498</v>
      </c>
      <c r="J2023" s="121" t="s">
        <v>2498</v>
      </c>
    </row>
    <row r="2024" spans="2:10" x14ac:dyDescent="0.2">
      <c r="B2024" s="122" t="s">
        <v>3200</v>
      </c>
      <c r="C2024" s="122" t="s">
        <v>3199</v>
      </c>
      <c r="D2024" s="122"/>
      <c r="E2024" s="147" t="s">
        <v>2535</v>
      </c>
      <c r="F2024" s="126">
        <v>8.14</v>
      </c>
      <c r="G2024" s="125">
        <v>1</v>
      </c>
      <c r="H2024" s="126">
        <f>TRUNC((J2024*$J$7),2)</f>
        <v>6.34</v>
      </c>
      <c r="J2024" s="127">
        <v>8.14</v>
      </c>
    </row>
    <row r="2025" spans="2:10" x14ac:dyDescent="0.2">
      <c r="B2025" s="128" t="s">
        <v>2470</v>
      </c>
      <c r="C2025" s="128"/>
      <c r="D2025" s="128"/>
      <c r="E2025" s="128"/>
      <c r="F2025" s="128"/>
      <c r="G2025" s="128"/>
      <c r="H2025" s="129">
        <f>TRUNC((J2025*$J$7),2)</f>
        <v>6.34</v>
      </c>
      <c r="J2025" s="130">
        <v>8.14</v>
      </c>
    </row>
    <row r="2026" spans="2:10" x14ac:dyDescent="0.2">
      <c r="B2026" s="131" t="s">
        <v>2469</v>
      </c>
      <c r="C2026" s="131"/>
      <c r="D2026" s="131"/>
      <c r="E2026" s="131"/>
      <c r="F2026" s="131"/>
      <c r="G2026" s="131"/>
      <c r="H2026" s="144">
        <f>TRUNC((J2026*$J$7),2)</f>
        <v>12.96</v>
      </c>
      <c r="J2026" s="145">
        <v>16.62</v>
      </c>
    </row>
    <row r="2027" spans="2:10" x14ac:dyDescent="0.2">
      <c r="B2027" s="131" t="s">
        <v>2468</v>
      </c>
      <c r="C2027" s="131"/>
      <c r="D2027" s="131"/>
      <c r="E2027" s="131"/>
      <c r="F2027" s="131"/>
      <c r="G2027" s="131"/>
      <c r="H2027" s="132">
        <f>TRUNC((J2027*$J$7),2)</f>
        <v>0</v>
      </c>
      <c r="J2027" s="133">
        <v>0</v>
      </c>
    </row>
    <row r="2028" spans="2:10" x14ac:dyDescent="0.2">
      <c r="B2028" s="131" t="s">
        <v>2467</v>
      </c>
      <c r="C2028" s="131"/>
      <c r="D2028" s="131"/>
      <c r="E2028" s="131"/>
      <c r="F2028" s="131"/>
      <c r="G2028" s="131"/>
      <c r="H2028" s="144">
        <f>TRUNC((J2028*$J$7),2)</f>
        <v>12.96</v>
      </c>
      <c r="J2028" s="145">
        <v>16.62</v>
      </c>
    </row>
    <row r="2029" spans="2:10" s="134" customFormat="1" ht="24.75" customHeight="1" x14ac:dyDescent="0.2">
      <c r="B2029" s="118" t="s">
        <v>3198</v>
      </c>
      <c r="C2029" s="118"/>
      <c r="D2029" s="118"/>
      <c r="E2029" s="118"/>
      <c r="F2029" s="118"/>
      <c r="G2029" s="118"/>
      <c r="H2029" s="118" t="s">
        <v>2909</v>
      </c>
      <c r="J2029" s="119" t="s">
        <v>2909</v>
      </c>
    </row>
    <row r="2030" spans="2:10" x14ac:dyDescent="0.2">
      <c r="B2030" s="120" t="s">
        <v>2503</v>
      </c>
      <c r="C2030" s="120" t="s">
        <v>2514</v>
      </c>
      <c r="D2030" s="120" t="s">
        <v>2513</v>
      </c>
      <c r="E2030" s="120"/>
      <c r="F2030" s="120" t="s">
        <v>2512</v>
      </c>
      <c r="G2030" s="120" t="s">
        <v>2499</v>
      </c>
      <c r="H2030" s="120" t="s">
        <v>2511</v>
      </c>
      <c r="J2030" s="121" t="s">
        <v>2511</v>
      </c>
    </row>
    <row r="2031" spans="2:10" x14ac:dyDescent="0.2">
      <c r="B2031" s="122" t="s">
        <v>2567</v>
      </c>
      <c r="C2031" s="122" t="s">
        <v>2566</v>
      </c>
      <c r="D2031" s="123">
        <v>14.54</v>
      </c>
      <c r="E2031" s="123"/>
      <c r="F2031" s="124">
        <v>117.99</v>
      </c>
      <c r="G2031" s="125">
        <v>1.89</v>
      </c>
      <c r="H2031" s="123">
        <f>TRUNC((J2031*$J$7),2)</f>
        <v>21.43</v>
      </c>
      <c r="J2031" s="141">
        <v>27.48</v>
      </c>
    </row>
    <row r="2032" spans="2:10" x14ac:dyDescent="0.2">
      <c r="B2032" s="122" t="s">
        <v>2687</v>
      </c>
      <c r="C2032" s="122" t="s">
        <v>2686</v>
      </c>
      <c r="D2032" s="123">
        <v>20.8</v>
      </c>
      <c r="E2032" s="123"/>
      <c r="F2032" s="124">
        <v>117.99</v>
      </c>
      <c r="G2032" s="125">
        <v>1.89</v>
      </c>
      <c r="H2032" s="123">
        <f>TRUNC((J2032*$J$7),2)</f>
        <v>30.66</v>
      </c>
      <c r="J2032" s="141">
        <v>39.31</v>
      </c>
    </row>
    <row r="2033" spans="2:10" x14ac:dyDescent="0.2">
      <c r="B2033" s="128" t="s">
        <v>2504</v>
      </c>
      <c r="C2033" s="128"/>
      <c r="D2033" s="128"/>
      <c r="E2033" s="128"/>
      <c r="F2033" s="128"/>
      <c r="G2033" s="128"/>
      <c r="H2033" s="142">
        <f>TRUNC((J2033*$J$7),2)</f>
        <v>52.09</v>
      </c>
      <c r="J2033" s="143">
        <v>66.790000000000006</v>
      </c>
    </row>
    <row r="2034" spans="2:10" ht="21" x14ac:dyDescent="0.2">
      <c r="B2034" s="120" t="s">
        <v>2503</v>
      </c>
      <c r="C2034" s="120" t="s">
        <v>2502</v>
      </c>
      <c r="D2034" s="120"/>
      <c r="E2034" s="146" t="s">
        <v>2501</v>
      </c>
      <c r="F2034" s="120" t="s">
        <v>2500</v>
      </c>
      <c r="G2034" s="120" t="s">
        <v>2499</v>
      </c>
      <c r="H2034" s="120" t="s">
        <v>2498</v>
      </c>
      <c r="J2034" s="121" t="s">
        <v>2498</v>
      </c>
    </row>
    <row r="2035" spans="2:10" x14ac:dyDescent="0.2">
      <c r="B2035" s="122" t="s">
        <v>3197</v>
      </c>
      <c r="C2035" s="122" t="s">
        <v>3196</v>
      </c>
      <c r="D2035" s="122"/>
      <c r="E2035" s="147" t="s">
        <v>2471</v>
      </c>
      <c r="F2035" s="124">
        <v>232.18</v>
      </c>
      <c r="G2035" s="125">
        <v>1</v>
      </c>
      <c r="H2035" s="124">
        <f>TRUNC((J2035*$J$7),2)</f>
        <v>181.1</v>
      </c>
      <c r="J2035" s="136">
        <v>232.18</v>
      </c>
    </row>
    <row r="2036" spans="2:10" x14ac:dyDescent="0.2">
      <c r="B2036" s="128" t="s">
        <v>2470</v>
      </c>
      <c r="C2036" s="128"/>
      <c r="D2036" s="128"/>
      <c r="E2036" s="128"/>
      <c r="F2036" s="128"/>
      <c r="G2036" s="128"/>
      <c r="H2036" s="137">
        <f>TRUNC((J2036*$J$7),2)</f>
        <v>181.1</v>
      </c>
      <c r="J2036" s="138">
        <v>232.18</v>
      </c>
    </row>
    <row r="2037" spans="2:10" x14ac:dyDescent="0.2">
      <c r="B2037" s="131" t="s">
        <v>2469</v>
      </c>
      <c r="C2037" s="131"/>
      <c r="D2037" s="131"/>
      <c r="E2037" s="131"/>
      <c r="F2037" s="131"/>
      <c r="G2037" s="131"/>
      <c r="H2037" s="139">
        <f>TRUNC((J2037*$J$7),2)</f>
        <v>233.19</v>
      </c>
      <c r="J2037" s="140">
        <v>298.97000000000003</v>
      </c>
    </row>
    <row r="2038" spans="2:10" x14ac:dyDescent="0.2">
      <c r="B2038" s="131" t="s">
        <v>2468</v>
      </c>
      <c r="C2038" s="131"/>
      <c r="D2038" s="131"/>
      <c r="E2038" s="131"/>
      <c r="F2038" s="131"/>
      <c r="G2038" s="131"/>
      <c r="H2038" s="132">
        <f>TRUNC((J2038*$J$7),2)</f>
        <v>0</v>
      </c>
      <c r="J2038" s="133">
        <v>0</v>
      </c>
    </row>
    <row r="2039" spans="2:10" x14ac:dyDescent="0.2">
      <c r="B2039" s="131" t="s">
        <v>2467</v>
      </c>
      <c r="C2039" s="131"/>
      <c r="D2039" s="131"/>
      <c r="E2039" s="131"/>
      <c r="F2039" s="131"/>
      <c r="G2039" s="131"/>
      <c r="H2039" s="139">
        <f>TRUNC((J2039*$J$7),2)</f>
        <v>233.19</v>
      </c>
      <c r="J2039" s="140">
        <v>298.97000000000003</v>
      </c>
    </row>
    <row r="2040" spans="2:10" s="134" customFormat="1" ht="24.75" customHeight="1" x14ac:dyDescent="0.2">
      <c r="B2040" s="118" t="s">
        <v>3195</v>
      </c>
      <c r="C2040" s="118"/>
      <c r="D2040" s="118"/>
      <c r="E2040" s="118"/>
      <c r="F2040" s="118"/>
      <c r="G2040" s="118"/>
      <c r="H2040" s="118" t="s">
        <v>2909</v>
      </c>
      <c r="J2040" s="119" t="s">
        <v>2909</v>
      </c>
    </row>
    <row r="2041" spans="2:10" x14ac:dyDescent="0.2">
      <c r="B2041" s="120" t="s">
        <v>2503</v>
      </c>
      <c r="C2041" s="120" t="s">
        <v>2514</v>
      </c>
      <c r="D2041" s="120" t="s">
        <v>2513</v>
      </c>
      <c r="E2041" s="120"/>
      <c r="F2041" s="120" t="s">
        <v>2512</v>
      </c>
      <c r="G2041" s="120" t="s">
        <v>2499</v>
      </c>
      <c r="H2041" s="120" t="s">
        <v>2511</v>
      </c>
      <c r="J2041" s="121" t="s">
        <v>2511</v>
      </c>
    </row>
    <row r="2042" spans="2:10" x14ac:dyDescent="0.2">
      <c r="B2042" s="122" t="s">
        <v>2687</v>
      </c>
      <c r="C2042" s="122" t="s">
        <v>2686</v>
      </c>
      <c r="D2042" s="123">
        <v>20.8</v>
      </c>
      <c r="E2042" s="123"/>
      <c r="F2042" s="124">
        <v>117.99</v>
      </c>
      <c r="G2042" s="125">
        <v>0.15</v>
      </c>
      <c r="H2042" s="126">
        <f>TRUNC((J2042*$J$7),2)</f>
        <v>2.4300000000000002</v>
      </c>
      <c r="J2042" s="127">
        <v>3.12</v>
      </c>
    </row>
    <row r="2043" spans="2:10" x14ac:dyDescent="0.2">
      <c r="B2043" s="122" t="s">
        <v>2567</v>
      </c>
      <c r="C2043" s="122" t="s">
        <v>2566</v>
      </c>
      <c r="D2043" s="123">
        <v>14.54</v>
      </c>
      <c r="E2043" s="123"/>
      <c r="F2043" s="124">
        <v>117.99</v>
      </c>
      <c r="G2043" s="125">
        <v>0.15</v>
      </c>
      <c r="H2043" s="126">
        <f>TRUNC((J2043*$J$7),2)</f>
        <v>1.7</v>
      </c>
      <c r="J2043" s="127">
        <v>2.1800000000000002</v>
      </c>
    </row>
    <row r="2044" spans="2:10" x14ac:dyDescent="0.2">
      <c r="B2044" s="128" t="s">
        <v>2504</v>
      </c>
      <c r="C2044" s="128"/>
      <c r="D2044" s="128"/>
      <c r="E2044" s="128"/>
      <c r="F2044" s="128"/>
      <c r="G2044" s="128"/>
      <c r="H2044" s="129">
        <f>TRUNC((J2044*$J$7),2)</f>
        <v>4.13</v>
      </c>
      <c r="J2044" s="130">
        <v>5.3</v>
      </c>
    </row>
    <row r="2045" spans="2:10" ht="21" x14ac:dyDescent="0.2">
      <c r="B2045" s="120" t="s">
        <v>2503</v>
      </c>
      <c r="C2045" s="120" t="s">
        <v>2502</v>
      </c>
      <c r="D2045" s="120"/>
      <c r="E2045" s="146" t="s">
        <v>2501</v>
      </c>
      <c r="F2045" s="120" t="s">
        <v>2500</v>
      </c>
      <c r="G2045" s="120" t="s">
        <v>2499</v>
      </c>
      <c r="H2045" s="120" t="s">
        <v>2498</v>
      </c>
      <c r="J2045" s="121" t="s">
        <v>2498</v>
      </c>
    </row>
    <row r="2046" spans="2:10" ht="22.5" x14ac:dyDescent="0.2">
      <c r="B2046" s="122" t="s">
        <v>3194</v>
      </c>
      <c r="C2046" s="122" t="s">
        <v>1153</v>
      </c>
      <c r="D2046" s="122"/>
      <c r="E2046" s="147" t="s">
        <v>2471</v>
      </c>
      <c r="F2046" s="123">
        <v>12.49</v>
      </c>
      <c r="G2046" s="125">
        <v>1</v>
      </c>
      <c r="H2046" s="123">
        <f>TRUNC((J2046*$J$7),2)</f>
        <v>9.74</v>
      </c>
      <c r="J2046" s="141">
        <v>12.49</v>
      </c>
    </row>
    <row r="2047" spans="2:10" x14ac:dyDescent="0.2">
      <c r="B2047" s="128" t="s">
        <v>2470</v>
      </c>
      <c r="C2047" s="128"/>
      <c r="D2047" s="128"/>
      <c r="E2047" s="128"/>
      <c r="F2047" s="128"/>
      <c r="G2047" s="128"/>
      <c r="H2047" s="142">
        <f>TRUNC((J2047*$J$7),2)</f>
        <v>9.74</v>
      </c>
      <c r="J2047" s="143">
        <v>12.49</v>
      </c>
    </row>
    <row r="2048" spans="2:10" x14ac:dyDescent="0.2">
      <c r="B2048" s="131" t="s">
        <v>2469</v>
      </c>
      <c r="C2048" s="131"/>
      <c r="D2048" s="131"/>
      <c r="E2048" s="131"/>
      <c r="F2048" s="131"/>
      <c r="G2048" s="131"/>
      <c r="H2048" s="144">
        <f>TRUNC((J2048*$J$7),2)</f>
        <v>13.87</v>
      </c>
      <c r="J2048" s="145">
        <v>17.79</v>
      </c>
    </row>
    <row r="2049" spans="2:10" x14ac:dyDescent="0.2">
      <c r="B2049" s="131" t="s">
        <v>2468</v>
      </c>
      <c r="C2049" s="131"/>
      <c r="D2049" s="131"/>
      <c r="E2049" s="131"/>
      <c r="F2049" s="131"/>
      <c r="G2049" s="131"/>
      <c r="H2049" s="132">
        <f>TRUNC((J2049*$J$7),2)</f>
        <v>0</v>
      </c>
      <c r="J2049" s="133">
        <v>0</v>
      </c>
    </row>
    <row r="2050" spans="2:10" x14ac:dyDescent="0.2">
      <c r="B2050" s="131" t="s">
        <v>2467</v>
      </c>
      <c r="C2050" s="131"/>
      <c r="D2050" s="131"/>
      <c r="E2050" s="131"/>
      <c r="F2050" s="131"/>
      <c r="G2050" s="131"/>
      <c r="H2050" s="144">
        <f>TRUNC((J2050*$J$7),2)</f>
        <v>13.87</v>
      </c>
      <c r="J2050" s="145">
        <v>17.79</v>
      </c>
    </row>
    <row r="2051" spans="2:10" s="134" customFormat="1" ht="24.75" customHeight="1" x14ac:dyDescent="0.2">
      <c r="B2051" s="118" t="s">
        <v>3193</v>
      </c>
      <c r="C2051" s="118"/>
      <c r="D2051" s="118"/>
      <c r="E2051" s="118"/>
      <c r="F2051" s="118"/>
      <c r="G2051" s="118"/>
      <c r="H2051" s="118" t="s">
        <v>2909</v>
      </c>
      <c r="J2051" s="119" t="s">
        <v>2909</v>
      </c>
    </row>
    <row r="2052" spans="2:10" x14ac:dyDescent="0.2">
      <c r="B2052" s="120" t="s">
        <v>2503</v>
      </c>
      <c r="C2052" s="120" t="s">
        <v>2514</v>
      </c>
      <c r="D2052" s="120" t="s">
        <v>2513</v>
      </c>
      <c r="E2052" s="120"/>
      <c r="F2052" s="120" t="s">
        <v>2512</v>
      </c>
      <c r="G2052" s="120" t="s">
        <v>2499</v>
      </c>
      <c r="H2052" s="120" t="s">
        <v>2511</v>
      </c>
      <c r="J2052" s="121" t="s">
        <v>2511</v>
      </c>
    </row>
    <row r="2053" spans="2:10" x14ac:dyDescent="0.2">
      <c r="B2053" s="122" t="s">
        <v>2567</v>
      </c>
      <c r="C2053" s="122" t="s">
        <v>2566</v>
      </c>
      <c r="D2053" s="123">
        <v>14.54</v>
      </c>
      <c r="E2053" s="123"/>
      <c r="F2053" s="124">
        <v>117.99</v>
      </c>
      <c r="G2053" s="125">
        <v>0.32</v>
      </c>
      <c r="H2053" s="126">
        <f>TRUNC((J2053*$J$7),2)</f>
        <v>3.62</v>
      </c>
      <c r="J2053" s="127">
        <v>4.6500000000000004</v>
      </c>
    </row>
    <row r="2054" spans="2:10" x14ac:dyDescent="0.2">
      <c r="B2054" s="122" t="s">
        <v>2687</v>
      </c>
      <c r="C2054" s="122" t="s">
        <v>2686</v>
      </c>
      <c r="D2054" s="123">
        <v>20.8</v>
      </c>
      <c r="E2054" s="123"/>
      <c r="F2054" s="124">
        <v>117.99</v>
      </c>
      <c r="G2054" s="125">
        <v>0.32</v>
      </c>
      <c r="H2054" s="126">
        <f>TRUNC((J2054*$J$7),2)</f>
        <v>5.19</v>
      </c>
      <c r="J2054" s="127">
        <v>6.66</v>
      </c>
    </row>
    <row r="2055" spans="2:10" x14ac:dyDescent="0.2">
      <c r="B2055" s="128" t="s">
        <v>2504</v>
      </c>
      <c r="C2055" s="128"/>
      <c r="D2055" s="128"/>
      <c r="E2055" s="128"/>
      <c r="F2055" s="128"/>
      <c r="G2055" s="128"/>
      <c r="H2055" s="142">
        <f>TRUNC((J2055*$J$7),2)</f>
        <v>8.82</v>
      </c>
      <c r="J2055" s="143">
        <v>11.31</v>
      </c>
    </row>
    <row r="2056" spans="2:10" ht="21" x14ac:dyDescent="0.2">
      <c r="B2056" s="120" t="s">
        <v>2503</v>
      </c>
      <c r="C2056" s="120" t="s">
        <v>2502</v>
      </c>
      <c r="D2056" s="120"/>
      <c r="E2056" s="146" t="s">
        <v>2501</v>
      </c>
      <c r="F2056" s="120" t="s">
        <v>2500</v>
      </c>
      <c r="G2056" s="120" t="s">
        <v>2499</v>
      </c>
      <c r="H2056" s="120" t="s">
        <v>2498</v>
      </c>
      <c r="J2056" s="121" t="s">
        <v>2498</v>
      </c>
    </row>
    <row r="2057" spans="2:10" ht="22.5" x14ac:dyDescent="0.2">
      <c r="B2057" s="122" t="s">
        <v>3192</v>
      </c>
      <c r="C2057" s="122" t="s">
        <v>3191</v>
      </c>
      <c r="D2057" s="122"/>
      <c r="E2057" s="147" t="s">
        <v>2471</v>
      </c>
      <c r="F2057" s="123">
        <v>11.4</v>
      </c>
      <c r="G2057" s="125">
        <v>1</v>
      </c>
      <c r="H2057" s="123">
        <f>TRUNC((J2057*$J$7),2)</f>
        <v>8.89</v>
      </c>
      <c r="J2057" s="141">
        <v>11.4</v>
      </c>
    </row>
    <row r="2058" spans="2:10" x14ac:dyDescent="0.2">
      <c r="B2058" s="128" t="s">
        <v>2470</v>
      </c>
      <c r="C2058" s="128"/>
      <c r="D2058" s="128"/>
      <c r="E2058" s="128"/>
      <c r="F2058" s="128"/>
      <c r="G2058" s="128"/>
      <c r="H2058" s="142">
        <f>TRUNC((J2058*$J$7),2)</f>
        <v>8.89</v>
      </c>
      <c r="J2058" s="143">
        <v>11.4</v>
      </c>
    </row>
    <row r="2059" spans="2:10" x14ac:dyDescent="0.2">
      <c r="B2059" s="131" t="s">
        <v>2469</v>
      </c>
      <c r="C2059" s="131"/>
      <c r="D2059" s="131"/>
      <c r="E2059" s="131"/>
      <c r="F2059" s="131"/>
      <c r="G2059" s="131"/>
      <c r="H2059" s="144">
        <f>TRUNC((J2059*$J$7),2)</f>
        <v>17.71</v>
      </c>
      <c r="J2059" s="145">
        <v>22.71</v>
      </c>
    </row>
    <row r="2060" spans="2:10" x14ac:dyDescent="0.2">
      <c r="B2060" s="131" t="s">
        <v>2468</v>
      </c>
      <c r="C2060" s="131"/>
      <c r="D2060" s="131"/>
      <c r="E2060" s="131"/>
      <c r="F2060" s="131"/>
      <c r="G2060" s="131"/>
      <c r="H2060" s="132">
        <f>TRUNC((J2060*$J$7),2)</f>
        <v>0</v>
      </c>
      <c r="J2060" s="133">
        <v>0</v>
      </c>
    </row>
    <row r="2061" spans="2:10" x14ac:dyDescent="0.2">
      <c r="B2061" s="131" t="s">
        <v>2467</v>
      </c>
      <c r="C2061" s="131"/>
      <c r="D2061" s="131"/>
      <c r="E2061" s="131"/>
      <c r="F2061" s="131"/>
      <c r="G2061" s="131"/>
      <c r="H2061" s="144">
        <f>TRUNC((J2061*$J$7),2)</f>
        <v>17.71</v>
      </c>
      <c r="J2061" s="145">
        <v>22.71</v>
      </c>
    </row>
    <row r="2062" spans="2:10" s="134" customFormat="1" ht="24.75" customHeight="1" x14ac:dyDescent="0.2">
      <c r="B2062" s="118" t="s">
        <v>3190</v>
      </c>
      <c r="C2062" s="118"/>
      <c r="D2062" s="118"/>
      <c r="E2062" s="118"/>
      <c r="F2062" s="118"/>
      <c r="G2062" s="118"/>
      <c r="H2062" s="118" t="s">
        <v>2909</v>
      </c>
      <c r="J2062" s="119" t="s">
        <v>2909</v>
      </c>
    </row>
    <row r="2063" spans="2:10" x14ac:dyDescent="0.2">
      <c r="B2063" s="120" t="s">
        <v>2503</v>
      </c>
      <c r="C2063" s="120" t="s">
        <v>2514</v>
      </c>
      <c r="D2063" s="120" t="s">
        <v>2513</v>
      </c>
      <c r="E2063" s="120"/>
      <c r="F2063" s="120" t="s">
        <v>2512</v>
      </c>
      <c r="G2063" s="120" t="s">
        <v>2499</v>
      </c>
      <c r="H2063" s="120" t="s">
        <v>2511</v>
      </c>
      <c r="J2063" s="121" t="s">
        <v>2511</v>
      </c>
    </row>
    <row r="2064" spans="2:10" x14ac:dyDescent="0.2">
      <c r="B2064" s="122" t="s">
        <v>2687</v>
      </c>
      <c r="C2064" s="122" t="s">
        <v>2686</v>
      </c>
      <c r="D2064" s="123">
        <v>20.8</v>
      </c>
      <c r="E2064" s="123"/>
      <c r="F2064" s="124">
        <v>117.99</v>
      </c>
      <c r="G2064" s="125">
        <v>0.14000000000000001</v>
      </c>
      <c r="H2064" s="126">
        <f>TRUNC((J2064*$J$7),2)</f>
        <v>2.2599999999999998</v>
      </c>
      <c r="J2064" s="127">
        <v>2.91</v>
      </c>
    </row>
    <row r="2065" spans="2:10" x14ac:dyDescent="0.2">
      <c r="B2065" s="122" t="s">
        <v>2567</v>
      </c>
      <c r="C2065" s="122" t="s">
        <v>2566</v>
      </c>
      <c r="D2065" s="123">
        <v>14.54</v>
      </c>
      <c r="E2065" s="123"/>
      <c r="F2065" s="124">
        <v>117.99</v>
      </c>
      <c r="G2065" s="125">
        <v>0.14000000000000001</v>
      </c>
      <c r="H2065" s="126">
        <f>TRUNC((J2065*$J$7),2)</f>
        <v>1.59</v>
      </c>
      <c r="J2065" s="127">
        <v>2.04</v>
      </c>
    </row>
    <row r="2066" spans="2:10" x14ac:dyDescent="0.2">
      <c r="B2066" s="128" t="s">
        <v>2504</v>
      </c>
      <c r="C2066" s="128"/>
      <c r="D2066" s="128"/>
      <c r="E2066" s="128"/>
      <c r="F2066" s="128"/>
      <c r="G2066" s="128"/>
      <c r="H2066" s="129">
        <f>TRUNC((J2066*$J$7),2)</f>
        <v>3.86</v>
      </c>
      <c r="J2066" s="130">
        <v>4.95</v>
      </c>
    </row>
    <row r="2067" spans="2:10" ht="21" x14ac:dyDescent="0.2">
      <c r="B2067" s="120" t="s">
        <v>2503</v>
      </c>
      <c r="C2067" s="120" t="s">
        <v>2502</v>
      </c>
      <c r="D2067" s="120"/>
      <c r="E2067" s="146" t="s">
        <v>2501</v>
      </c>
      <c r="F2067" s="120" t="s">
        <v>2500</v>
      </c>
      <c r="G2067" s="120" t="s">
        <v>2499</v>
      </c>
      <c r="H2067" s="120" t="s">
        <v>2498</v>
      </c>
      <c r="J2067" s="121" t="s">
        <v>2498</v>
      </c>
    </row>
    <row r="2068" spans="2:10" ht="22.5" x14ac:dyDescent="0.2">
      <c r="B2068" s="122" t="s">
        <v>3189</v>
      </c>
      <c r="C2068" s="122" t="s">
        <v>3188</v>
      </c>
      <c r="D2068" s="122"/>
      <c r="E2068" s="147" t="s">
        <v>2471</v>
      </c>
      <c r="F2068" s="123">
        <v>24.9</v>
      </c>
      <c r="G2068" s="125">
        <v>1</v>
      </c>
      <c r="H2068" s="123">
        <f t="shared" ref="H2068:H2073" si="46">TRUNC((J2068*$J$7),2)</f>
        <v>19.420000000000002</v>
      </c>
      <c r="J2068" s="141">
        <v>24.9</v>
      </c>
    </row>
    <row r="2069" spans="2:10" ht="22.5" x14ac:dyDescent="0.2">
      <c r="B2069" s="122" t="s">
        <v>3187</v>
      </c>
      <c r="C2069" s="122" t="s">
        <v>3186</v>
      </c>
      <c r="D2069" s="122"/>
      <c r="E2069" s="147" t="s">
        <v>2471</v>
      </c>
      <c r="F2069" s="123">
        <v>10.25</v>
      </c>
      <c r="G2069" s="125">
        <v>1</v>
      </c>
      <c r="H2069" s="123">
        <f t="shared" si="46"/>
        <v>7.99</v>
      </c>
      <c r="J2069" s="141">
        <v>10.25</v>
      </c>
    </row>
    <row r="2070" spans="2:10" x14ac:dyDescent="0.2">
      <c r="B2070" s="128" t="s">
        <v>2470</v>
      </c>
      <c r="C2070" s="128"/>
      <c r="D2070" s="128"/>
      <c r="E2070" s="128"/>
      <c r="F2070" s="128"/>
      <c r="G2070" s="128"/>
      <c r="H2070" s="142">
        <f t="shared" si="46"/>
        <v>27.41</v>
      </c>
      <c r="J2070" s="143">
        <v>35.15</v>
      </c>
    </row>
    <row r="2071" spans="2:10" x14ac:dyDescent="0.2">
      <c r="B2071" s="131" t="s">
        <v>2469</v>
      </c>
      <c r="C2071" s="131"/>
      <c r="D2071" s="131"/>
      <c r="E2071" s="131"/>
      <c r="F2071" s="131"/>
      <c r="G2071" s="131"/>
      <c r="H2071" s="144">
        <f t="shared" si="46"/>
        <v>31.27</v>
      </c>
      <c r="J2071" s="145">
        <v>40.1</v>
      </c>
    </row>
    <row r="2072" spans="2:10" x14ac:dyDescent="0.2">
      <c r="B2072" s="131" t="s">
        <v>2468</v>
      </c>
      <c r="C2072" s="131"/>
      <c r="D2072" s="131"/>
      <c r="E2072" s="131"/>
      <c r="F2072" s="131"/>
      <c r="G2072" s="131"/>
      <c r="H2072" s="132">
        <f t="shared" si="46"/>
        <v>0</v>
      </c>
      <c r="J2072" s="133">
        <v>0</v>
      </c>
    </row>
    <row r="2073" spans="2:10" x14ac:dyDescent="0.2">
      <c r="B2073" s="131" t="s">
        <v>2467</v>
      </c>
      <c r="C2073" s="131"/>
      <c r="D2073" s="131"/>
      <c r="E2073" s="131"/>
      <c r="F2073" s="131"/>
      <c r="G2073" s="131"/>
      <c r="H2073" s="144">
        <f t="shared" si="46"/>
        <v>31.27</v>
      </c>
      <c r="J2073" s="145">
        <v>40.1</v>
      </c>
    </row>
    <row r="2074" spans="2:10" s="134" customFormat="1" ht="24.75" customHeight="1" x14ac:dyDescent="0.2">
      <c r="B2074" s="118" t="s">
        <v>3185</v>
      </c>
      <c r="C2074" s="118"/>
      <c r="D2074" s="118"/>
      <c r="E2074" s="118"/>
      <c r="F2074" s="118"/>
      <c r="G2074" s="118"/>
      <c r="H2074" s="118" t="s">
        <v>2909</v>
      </c>
      <c r="J2074" s="119" t="s">
        <v>2909</v>
      </c>
    </row>
    <row r="2075" spans="2:10" x14ac:dyDescent="0.2">
      <c r="B2075" s="120" t="s">
        <v>2503</v>
      </c>
      <c r="C2075" s="120" t="s">
        <v>2514</v>
      </c>
      <c r="D2075" s="120" t="s">
        <v>2513</v>
      </c>
      <c r="E2075" s="120"/>
      <c r="F2075" s="120" t="s">
        <v>2512</v>
      </c>
      <c r="G2075" s="120" t="s">
        <v>2499</v>
      </c>
      <c r="H2075" s="120" t="s">
        <v>2511</v>
      </c>
      <c r="J2075" s="121" t="s">
        <v>2511</v>
      </c>
    </row>
    <row r="2076" spans="2:10" x14ac:dyDescent="0.2">
      <c r="B2076" s="122" t="s">
        <v>2567</v>
      </c>
      <c r="C2076" s="122" t="s">
        <v>2566</v>
      </c>
      <c r="D2076" s="123">
        <v>14.54</v>
      </c>
      <c r="E2076" s="123"/>
      <c r="F2076" s="124">
        <v>117.99</v>
      </c>
      <c r="G2076" s="125">
        <v>1.6279999999999999</v>
      </c>
      <c r="H2076" s="123">
        <f>TRUNC((J2076*$J$7),2)</f>
        <v>18.46</v>
      </c>
      <c r="J2076" s="141">
        <v>23.67</v>
      </c>
    </row>
    <row r="2077" spans="2:10" x14ac:dyDescent="0.2">
      <c r="B2077" s="122" t="s">
        <v>2687</v>
      </c>
      <c r="C2077" s="122" t="s">
        <v>2686</v>
      </c>
      <c r="D2077" s="123">
        <v>20.8</v>
      </c>
      <c r="E2077" s="123"/>
      <c r="F2077" s="124">
        <v>117.99</v>
      </c>
      <c r="G2077" s="125">
        <v>1.6279999999999999</v>
      </c>
      <c r="H2077" s="123">
        <f>TRUNC((J2077*$J$7),2)</f>
        <v>26.41</v>
      </c>
      <c r="J2077" s="141">
        <v>33.86</v>
      </c>
    </row>
    <row r="2078" spans="2:10" x14ac:dyDescent="0.2">
      <c r="B2078" s="128" t="s">
        <v>2504</v>
      </c>
      <c r="C2078" s="128"/>
      <c r="D2078" s="128"/>
      <c r="E2078" s="128"/>
      <c r="F2078" s="128"/>
      <c r="G2078" s="128"/>
      <c r="H2078" s="142">
        <f>TRUNC((J2078*$J$7),2)</f>
        <v>44.87</v>
      </c>
      <c r="J2078" s="143">
        <v>57.53</v>
      </c>
    </row>
    <row r="2079" spans="2:10" ht="21" x14ac:dyDescent="0.2">
      <c r="B2079" s="120" t="s">
        <v>2503</v>
      </c>
      <c r="C2079" s="120" t="s">
        <v>2502</v>
      </c>
      <c r="D2079" s="120"/>
      <c r="E2079" s="146" t="s">
        <v>2501</v>
      </c>
      <c r="F2079" s="120" t="s">
        <v>2500</v>
      </c>
      <c r="G2079" s="120" t="s">
        <v>2499</v>
      </c>
      <c r="H2079" s="120" t="s">
        <v>2498</v>
      </c>
      <c r="J2079" s="121" t="s">
        <v>2498</v>
      </c>
    </row>
    <row r="2080" spans="2:10" x14ac:dyDescent="0.2">
      <c r="B2080" s="122" t="s">
        <v>2908</v>
      </c>
      <c r="C2080" s="122" t="s">
        <v>2907</v>
      </c>
      <c r="D2080" s="122"/>
      <c r="E2080" s="147" t="s">
        <v>2535</v>
      </c>
      <c r="F2080" s="126">
        <v>0.43</v>
      </c>
      <c r="G2080" s="125">
        <v>1.88</v>
      </c>
      <c r="H2080" s="126">
        <f t="shared" ref="H2080:H2085" si="47">TRUNC((J2080*$J$7),2)</f>
        <v>0.63</v>
      </c>
      <c r="J2080" s="127">
        <v>0.81</v>
      </c>
    </row>
    <row r="2081" spans="2:10" ht="45" x14ac:dyDescent="0.2">
      <c r="B2081" s="122" t="s">
        <v>3184</v>
      </c>
      <c r="C2081" s="122" t="s">
        <v>3183</v>
      </c>
      <c r="D2081" s="122"/>
      <c r="E2081" s="147" t="s">
        <v>2471</v>
      </c>
      <c r="F2081" s="124">
        <v>292.95999999999998</v>
      </c>
      <c r="G2081" s="125">
        <v>1</v>
      </c>
      <c r="H2081" s="124">
        <f t="shared" si="47"/>
        <v>228.5</v>
      </c>
      <c r="J2081" s="136">
        <v>292.95999999999998</v>
      </c>
    </row>
    <row r="2082" spans="2:10" x14ac:dyDescent="0.2">
      <c r="B2082" s="128" t="s">
        <v>2470</v>
      </c>
      <c r="C2082" s="128"/>
      <c r="D2082" s="128"/>
      <c r="E2082" s="128"/>
      <c r="F2082" s="128"/>
      <c r="G2082" s="128"/>
      <c r="H2082" s="137">
        <f t="shared" si="47"/>
        <v>229.14</v>
      </c>
      <c r="J2082" s="138">
        <v>293.77</v>
      </c>
    </row>
    <row r="2083" spans="2:10" x14ac:dyDescent="0.2">
      <c r="B2083" s="131" t="s">
        <v>2469</v>
      </c>
      <c r="C2083" s="131"/>
      <c r="D2083" s="131"/>
      <c r="E2083" s="131"/>
      <c r="F2083" s="131"/>
      <c r="G2083" s="131"/>
      <c r="H2083" s="139">
        <f t="shared" si="47"/>
        <v>274.01</v>
      </c>
      <c r="J2083" s="140">
        <v>351.3</v>
      </c>
    </row>
    <row r="2084" spans="2:10" x14ac:dyDescent="0.2">
      <c r="B2084" s="131" t="s">
        <v>2468</v>
      </c>
      <c r="C2084" s="131"/>
      <c r="D2084" s="131"/>
      <c r="E2084" s="131"/>
      <c r="F2084" s="131"/>
      <c r="G2084" s="131"/>
      <c r="H2084" s="132">
        <f t="shared" si="47"/>
        <v>0</v>
      </c>
      <c r="J2084" s="133">
        <v>0</v>
      </c>
    </row>
    <row r="2085" spans="2:10" x14ac:dyDescent="0.2">
      <c r="B2085" s="131" t="s">
        <v>2467</v>
      </c>
      <c r="C2085" s="131"/>
      <c r="D2085" s="131"/>
      <c r="E2085" s="131"/>
      <c r="F2085" s="131"/>
      <c r="G2085" s="131"/>
      <c r="H2085" s="139">
        <f t="shared" si="47"/>
        <v>274.01</v>
      </c>
      <c r="J2085" s="140">
        <v>351.3</v>
      </c>
    </row>
    <row r="2086" spans="2:10" s="134" customFormat="1" ht="24.75" customHeight="1" x14ac:dyDescent="0.2">
      <c r="B2086" s="118" t="s">
        <v>3182</v>
      </c>
      <c r="C2086" s="118"/>
      <c r="D2086" s="118"/>
      <c r="E2086" s="118"/>
      <c r="F2086" s="118"/>
      <c r="G2086" s="118"/>
      <c r="H2086" s="118" t="s">
        <v>2635</v>
      </c>
      <c r="J2086" s="119" t="s">
        <v>2635</v>
      </c>
    </row>
    <row r="2087" spans="2:10" x14ac:dyDescent="0.2">
      <c r="B2087" s="120" t="s">
        <v>2503</v>
      </c>
      <c r="C2087" s="120" t="s">
        <v>2514</v>
      </c>
      <c r="D2087" s="120" t="s">
        <v>2513</v>
      </c>
      <c r="E2087" s="120"/>
      <c r="F2087" s="120" t="s">
        <v>2512</v>
      </c>
      <c r="G2087" s="120" t="s">
        <v>2499</v>
      </c>
      <c r="H2087" s="120" t="s">
        <v>2511</v>
      </c>
      <c r="J2087" s="121" t="s">
        <v>2511</v>
      </c>
    </row>
    <row r="2088" spans="2:10" x14ac:dyDescent="0.2">
      <c r="B2088" s="122" t="s">
        <v>2567</v>
      </c>
      <c r="C2088" s="122" t="s">
        <v>2566</v>
      </c>
      <c r="D2088" s="123">
        <v>14.54</v>
      </c>
      <c r="E2088" s="123"/>
      <c r="F2088" s="124">
        <v>117.99</v>
      </c>
      <c r="G2088" s="125">
        <v>1.6279999999999999</v>
      </c>
      <c r="H2088" s="123">
        <f>TRUNC((J2088*$J$7),2)</f>
        <v>18.46</v>
      </c>
      <c r="J2088" s="141">
        <v>23.67</v>
      </c>
    </row>
    <row r="2089" spans="2:10" x14ac:dyDescent="0.2">
      <c r="B2089" s="122" t="s">
        <v>2687</v>
      </c>
      <c r="C2089" s="122" t="s">
        <v>2686</v>
      </c>
      <c r="D2089" s="123">
        <v>20.8</v>
      </c>
      <c r="E2089" s="123"/>
      <c r="F2089" s="124">
        <v>117.99</v>
      </c>
      <c r="G2089" s="125">
        <v>1.6279999999999999</v>
      </c>
      <c r="H2089" s="123">
        <f>TRUNC((J2089*$J$7),2)</f>
        <v>26.41</v>
      </c>
      <c r="J2089" s="141">
        <v>33.86</v>
      </c>
    </row>
    <row r="2090" spans="2:10" x14ac:dyDescent="0.2">
      <c r="B2090" s="128" t="s">
        <v>2504</v>
      </c>
      <c r="C2090" s="128"/>
      <c r="D2090" s="128"/>
      <c r="E2090" s="128"/>
      <c r="F2090" s="128"/>
      <c r="G2090" s="128"/>
      <c r="H2090" s="142">
        <f>TRUNC((J2090*$J$7),2)</f>
        <v>44.87</v>
      </c>
      <c r="J2090" s="143">
        <v>57.53</v>
      </c>
    </row>
    <row r="2091" spans="2:10" ht="21" x14ac:dyDescent="0.2">
      <c r="B2091" s="120" t="s">
        <v>2503</v>
      </c>
      <c r="C2091" s="120" t="s">
        <v>2502</v>
      </c>
      <c r="D2091" s="120"/>
      <c r="E2091" s="146" t="s">
        <v>2501</v>
      </c>
      <c r="F2091" s="120" t="s">
        <v>2500</v>
      </c>
      <c r="G2091" s="120" t="s">
        <v>2499</v>
      </c>
      <c r="H2091" s="120" t="s">
        <v>2498</v>
      </c>
      <c r="J2091" s="121" t="s">
        <v>2498</v>
      </c>
    </row>
    <row r="2092" spans="2:10" x14ac:dyDescent="0.2">
      <c r="B2092" s="122" t="s">
        <v>2908</v>
      </c>
      <c r="C2092" s="122" t="s">
        <v>2907</v>
      </c>
      <c r="D2092" s="122"/>
      <c r="E2092" s="147" t="s">
        <v>2535</v>
      </c>
      <c r="F2092" s="126">
        <v>0.43</v>
      </c>
      <c r="G2092" s="125">
        <v>1.88</v>
      </c>
      <c r="H2092" s="126">
        <f t="shared" ref="H2092:H2097" si="48">TRUNC((J2092*$J$7),2)</f>
        <v>0.63</v>
      </c>
      <c r="J2092" s="127">
        <v>0.81</v>
      </c>
    </row>
    <row r="2093" spans="2:10" ht="33.75" x14ac:dyDescent="0.2">
      <c r="B2093" s="122" t="s">
        <v>3181</v>
      </c>
      <c r="C2093" s="122" t="s">
        <v>3180</v>
      </c>
      <c r="D2093" s="122"/>
      <c r="E2093" s="147" t="s">
        <v>2471</v>
      </c>
      <c r="F2093" s="124">
        <v>425</v>
      </c>
      <c r="G2093" s="125">
        <v>1</v>
      </c>
      <c r="H2093" s="124">
        <f t="shared" si="48"/>
        <v>331.5</v>
      </c>
      <c r="J2093" s="136">
        <v>425</v>
      </c>
    </row>
    <row r="2094" spans="2:10" x14ac:dyDescent="0.2">
      <c r="B2094" s="128" t="s">
        <v>2470</v>
      </c>
      <c r="C2094" s="128"/>
      <c r="D2094" s="128"/>
      <c r="E2094" s="128"/>
      <c r="F2094" s="128"/>
      <c r="G2094" s="128"/>
      <c r="H2094" s="137">
        <f t="shared" si="48"/>
        <v>332.13</v>
      </c>
      <c r="J2094" s="138">
        <v>425.81</v>
      </c>
    </row>
    <row r="2095" spans="2:10" x14ac:dyDescent="0.2">
      <c r="B2095" s="131" t="s">
        <v>2469</v>
      </c>
      <c r="C2095" s="131"/>
      <c r="D2095" s="131"/>
      <c r="E2095" s="131"/>
      <c r="F2095" s="131"/>
      <c r="G2095" s="131"/>
      <c r="H2095" s="139">
        <f t="shared" si="48"/>
        <v>377</v>
      </c>
      <c r="J2095" s="140">
        <v>483.34</v>
      </c>
    </row>
    <row r="2096" spans="2:10" x14ac:dyDescent="0.2">
      <c r="B2096" s="131" t="s">
        <v>2468</v>
      </c>
      <c r="C2096" s="131"/>
      <c r="D2096" s="131"/>
      <c r="E2096" s="131"/>
      <c r="F2096" s="131"/>
      <c r="G2096" s="131"/>
      <c r="H2096" s="132">
        <f t="shared" si="48"/>
        <v>0</v>
      </c>
      <c r="J2096" s="133">
        <v>0</v>
      </c>
    </row>
    <row r="2097" spans="2:10" x14ac:dyDescent="0.2">
      <c r="B2097" s="131" t="s">
        <v>2467</v>
      </c>
      <c r="C2097" s="131"/>
      <c r="D2097" s="131"/>
      <c r="E2097" s="131"/>
      <c r="F2097" s="131"/>
      <c r="G2097" s="131"/>
      <c r="H2097" s="139">
        <f t="shared" si="48"/>
        <v>377</v>
      </c>
      <c r="J2097" s="140">
        <v>483.34</v>
      </c>
    </row>
    <row r="2098" spans="2:10" s="134" customFormat="1" ht="24.75" customHeight="1" x14ac:dyDescent="0.2">
      <c r="B2098" s="118" t="s">
        <v>3179</v>
      </c>
      <c r="C2098" s="118"/>
      <c r="D2098" s="118"/>
      <c r="E2098" s="118"/>
      <c r="F2098" s="118"/>
      <c r="G2098" s="118"/>
      <c r="H2098" s="118" t="s">
        <v>2598</v>
      </c>
      <c r="J2098" s="119" t="s">
        <v>2598</v>
      </c>
    </row>
    <row r="2099" spans="2:10" x14ac:dyDescent="0.2">
      <c r="B2099" s="120" t="s">
        <v>2503</v>
      </c>
      <c r="C2099" s="120" t="s">
        <v>2514</v>
      </c>
      <c r="D2099" s="120" t="s">
        <v>2513</v>
      </c>
      <c r="E2099" s="120"/>
      <c r="F2099" s="120" t="s">
        <v>2512</v>
      </c>
      <c r="G2099" s="120" t="s">
        <v>2499</v>
      </c>
      <c r="H2099" s="120" t="s">
        <v>2511</v>
      </c>
      <c r="J2099" s="121" t="s">
        <v>2511</v>
      </c>
    </row>
    <row r="2100" spans="2:10" x14ac:dyDescent="0.2">
      <c r="B2100" s="122" t="s">
        <v>2687</v>
      </c>
      <c r="C2100" s="122" t="s">
        <v>2686</v>
      </c>
      <c r="D2100" s="123">
        <v>20.8</v>
      </c>
      <c r="E2100" s="123"/>
      <c r="F2100" s="124">
        <v>117.99</v>
      </c>
      <c r="G2100" s="125">
        <v>0.2</v>
      </c>
      <c r="H2100" s="126">
        <f>TRUNC((J2100*$J$7),2)</f>
        <v>3.24</v>
      </c>
      <c r="J2100" s="127">
        <v>4.16</v>
      </c>
    </row>
    <row r="2101" spans="2:10" x14ac:dyDescent="0.2">
      <c r="B2101" s="122" t="s">
        <v>2567</v>
      </c>
      <c r="C2101" s="122" t="s">
        <v>2566</v>
      </c>
      <c r="D2101" s="123">
        <v>14.54</v>
      </c>
      <c r="E2101" s="123"/>
      <c r="F2101" s="124">
        <v>117.99</v>
      </c>
      <c r="G2101" s="125">
        <v>0.2</v>
      </c>
      <c r="H2101" s="126">
        <f>TRUNC((J2101*$J$7),2)</f>
        <v>2.2599999999999998</v>
      </c>
      <c r="J2101" s="127">
        <v>2.91</v>
      </c>
    </row>
    <row r="2102" spans="2:10" x14ac:dyDescent="0.2">
      <c r="B2102" s="128" t="s">
        <v>2504</v>
      </c>
      <c r="C2102" s="128"/>
      <c r="D2102" s="128"/>
      <c r="E2102" s="128"/>
      <c r="F2102" s="128"/>
      <c r="G2102" s="128"/>
      <c r="H2102" s="129">
        <f>TRUNC((J2102*$J$7),2)</f>
        <v>5.51</v>
      </c>
      <c r="J2102" s="130">
        <v>7.07</v>
      </c>
    </row>
    <row r="2103" spans="2:10" ht="21" x14ac:dyDescent="0.2">
      <c r="B2103" s="120" t="s">
        <v>2503</v>
      </c>
      <c r="C2103" s="120" t="s">
        <v>2502</v>
      </c>
      <c r="D2103" s="120"/>
      <c r="E2103" s="146" t="s">
        <v>2501</v>
      </c>
      <c r="F2103" s="120" t="s">
        <v>2500</v>
      </c>
      <c r="G2103" s="120" t="s">
        <v>2499</v>
      </c>
      <c r="H2103" s="120" t="s">
        <v>2498</v>
      </c>
      <c r="J2103" s="121" t="s">
        <v>2498</v>
      </c>
    </row>
    <row r="2104" spans="2:10" ht="22.5" x14ac:dyDescent="0.2">
      <c r="B2104" s="122" t="s">
        <v>3178</v>
      </c>
      <c r="C2104" s="122" t="s">
        <v>3177</v>
      </c>
      <c r="D2104" s="122"/>
      <c r="E2104" s="147" t="s">
        <v>2471</v>
      </c>
      <c r="F2104" s="126">
        <v>4.28</v>
      </c>
      <c r="G2104" s="125">
        <v>1</v>
      </c>
      <c r="H2104" s="126">
        <f>TRUNC((J2104*$J$7),2)</f>
        <v>3.33</v>
      </c>
      <c r="J2104" s="127">
        <v>4.28</v>
      </c>
    </row>
    <row r="2105" spans="2:10" x14ac:dyDescent="0.2">
      <c r="B2105" s="128" t="s">
        <v>2470</v>
      </c>
      <c r="C2105" s="128"/>
      <c r="D2105" s="128"/>
      <c r="E2105" s="128"/>
      <c r="F2105" s="128"/>
      <c r="G2105" s="128"/>
      <c r="H2105" s="129">
        <f>TRUNC((J2105*$J$7),2)</f>
        <v>3.33</v>
      </c>
      <c r="J2105" s="130">
        <v>4.28</v>
      </c>
    </row>
    <row r="2106" spans="2:10" x14ac:dyDescent="0.2">
      <c r="B2106" s="131" t="s">
        <v>2469</v>
      </c>
      <c r="C2106" s="131"/>
      <c r="D2106" s="131"/>
      <c r="E2106" s="131"/>
      <c r="F2106" s="131"/>
      <c r="G2106" s="131"/>
      <c r="H2106" s="144">
        <f>TRUNC((J2106*$J$7),2)</f>
        <v>8.85</v>
      </c>
      <c r="J2106" s="145">
        <v>11.35</v>
      </c>
    </row>
    <row r="2107" spans="2:10" x14ac:dyDescent="0.2">
      <c r="B2107" s="131" t="s">
        <v>2468</v>
      </c>
      <c r="C2107" s="131"/>
      <c r="D2107" s="131"/>
      <c r="E2107" s="131"/>
      <c r="F2107" s="131"/>
      <c r="G2107" s="131"/>
      <c r="H2107" s="132">
        <f>TRUNC((J2107*$J$7),2)</f>
        <v>0</v>
      </c>
      <c r="J2107" s="133">
        <v>0</v>
      </c>
    </row>
    <row r="2108" spans="2:10" x14ac:dyDescent="0.2">
      <c r="B2108" s="131" t="s">
        <v>2467</v>
      </c>
      <c r="C2108" s="131"/>
      <c r="D2108" s="131"/>
      <c r="E2108" s="131"/>
      <c r="F2108" s="131"/>
      <c r="G2108" s="131"/>
      <c r="H2108" s="144">
        <f>TRUNC((J2108*$J$7),2)</f>
        <v>8.85</v>
      </c>
      <c r="J2108" s="145">
        <v>11.35</v>
      </c>
    </row>
    <row r="2109" spans="2:10" s="134" customFormat="1" ht="24.75" customHeight="1" x14ac:dyDescent="0.2">
      <c r="B2109" s="118" t="s">
        <v>3176</v>
      </c>
      <c r="C2109" s="118"/>
      <c r="D2109" s="118"/>
      <c r="E2109" s="118"/>
      <c r="F2109" s="118"/>
      <c r="G2109" s="118"/>
      <c r="H2109" s="118" t="s">
        <v>2909</v>
      </c>
      <c r="J2109" s="119" t="s">
        <v>2909</v>
      </c>
    </row>
    <row r="2110" spans="2:10" x14ac:dyDescent="0.2">
      <c r="B2110" s="120" t="s">
        <v>2503</v>
      </c>
      <c r="C2110" s="120" t="s">
        <v>2514</v>
      </c>
      <c r="D2110" s="120" t="s">
        <v>2513</v>
      </c>
      <c r="E2110" s="120"/>
      <c r="F2110" s="120" t="s">
        <v>2512</v>
      </c>
      <c r="G2110" s="120" t="s">
        <v>2499</v>
      </c>
      <c r="H2110" s="120" t="s">
        <v>2511</v>
      </c>
      <c r="J2110" s="121" t="s">
        <v>2511</v>
      </c>
    </row>
    <row r="2111" spans="2:10" x14ac:dyDescent="0.2">
      <c r="B2111" s="122" t="s">
        <v>2567</v>
      </c>
      <c r="C2111" s="122" t="s">
        <v>2566</v>
      </c>
      <c r="D2111" s="123">
        <v>14.54</v>
      </c>
      <c r="E2111" s="123"/>
      <c r="F2111" s="124">
        <v>117.99</v>
      </c>
      <c r="G2111" s="125">
        <v>0.15</v>
      </c>
      <c r="H2111" s="126">
        <f>TRUNC((J2111*$J$7),2)</f>
        <v>1.7</v>
      </c>
      <c r="J2111" s="127">
        <v>2.1800000000000002</v>
      </c>
    </row>
    <row r="2112" spans="2:10" x14ac:dyDescent="0.2">
      <c r="B2112" s="122" t="s">
        <v>2687</v>
      </c>
      <c r="C2112" s="122" t="s">
        <v>2686</v>
      </c>
      <c r="D2112" s="123">
        <v>20.8</v>
      </c>
      <c r="E2112" s="123"/>
      <c r="F2112" s="124">
        <v>117.99</v>
      </c>
      <c r="G2112" s="125">
        <v>0.15</v>
      </c>
      <c r="H2112" s="126">
        <f>TRUNC((J2112*$J$7),2)</f>
        <v>2.4300000000000002</v>
      </c>
      <c r="J2112" s="127">
        <v>3.12</v>
      </c>
    </row>
    <row r="2113" spans="2:10" x14ac:dyDescent="0.2">
      <c r="B2113" s="128" t="s">
        <v>2504</v>
      </c>
      <c r="C2113" s="128"/>
      <c r="D2113" s="128"/>
      <c r="E2113" s="128"/>
      <c r="F2113" s="128"/>
      <c r="G2113" s="128"/>
      <c r="H2113" s="129">
        <f>TRUNC((J2113*$J$7),2)</f>
        <v>4.13</v>
      </c>
      <c r="J2113" s="130">
        <v>5.3</v>
      </c>
    </row>
    <row r="2114" spans="2:10" ht="21" x14ac:dyDescent="0.2">
      <c r="B2114" s="120" t="s">
        <v>2503</v>
      </c>
      <c r="C2114" s="120" t="s">
        <v>2502</v>
      </c>
      <c r="D2114" s="120"/>
      <c r="E2114" s="146" t="s">
        <v>2501</v>
      </c>
      <c r="F2114" s="120" t="s">
        <v>2500</v>
      </c>
      <c r="G2114" s="120" t="s">
        <v>2499</v>
      </c>
      <c r="H2114" s="120" t="s">
        <v>2498</v>
      </c>
      <c r="J2114" s="121" t="s">
        <v>2498</v>
      </c>
    </row>
    <row r="2115" spans="2:10" ht="56.25" x14ac:dyDescent="0.2">
      <c r="B2115" s="122" t="s">
        <v>3175</v>
      </c>
      <c r="C2115" s="122" t="s">
        <v>3174</v>
      </c>
      <c r="D2115" s="122"/>
      <c r="E2115" s="147" t="s">
        <v>2471</v>
      </c>
      <c r="F2115" s="124">
        <v>157.27000000000001</v>
      </c>
      <c r="G2115" s="125">
        <v>1</v>
      </c>
      <c r="H2115" s="124">
        <f>TRUNC((J2115*$J$7),2)</f>
        <v>122.67</v>
      </c>
      <c r="J2115" s="136">
        <v>157.27000000000001</v>
      </c>
    </row>
    <row r="2116" spans="2:10" x14ac:dyDescent="0.2">
      <c r="B2116" s="128" t="s">
        <v>2470</v>
      </c>
      <c r="C2116" s="128"/>
      <c r="D2116" s="128"/>
      <c r="E2116" s="128"/>
      <c r="F2116" s="128"/>
      <c r="G2116" s="128"/>
      <c r="H2116" s="137">
        <f>TRUNC((J2116*$J$7),2)</f>
        <v>122.67</v>
      </c>
      <c r="J2116" s="138">
        <v>157.27000000000001</v>
      </c>
    </row>
    <row r="2117" spans="2:10" x14ac:dyDescent="0.2">
      <c r="B2117" s="131" t="s">
        <v>2469</v>
      </c>
      <c r="C2117" s="131"/>
      <c r="D2117" s="131"/>
      <c r="E2117" s="131"/>
      <c r="F2117" s="131"/>
      <c r="G2117" s="131"/>
      <c r="H2117" s="139">
        <f>TRUNC((J2117*$J$7),2)</f>
        <v>126.8</v>
      </c>
      <c r="J2117" s="140">
        <v>162.57</v>
      </c>
    </row>
    <row r="2118" spans="2:10" x14ac:dyDescent="0.2">
      <c r="B2118" s="131" t="s">
        <v>2468</v>
      </c>
      <c r="C2118" s="131"/>
      <c r="D2118" s="131"/>
      <c r="E2118" s="131"/>
      <c r="F2118" s="131"/>
      <c r="G2118" s="131"/>
      <c r="H2118" s="132">
        <f>TRUNC((J2118*$J$7),2)</f>
        <v>0</v>
      </c>
      <c r="J2118" s="133">
        <v>0</v>
      </c>
    </row>
    <row r="2119" spans="2:10" x14ac:dyDescent="0.2">
      <c r="B2119" s="131" t="s">
        <v>2467</v>
      </c>
      <c r="C2119" s="131"/>
      <c r="D2119" s="131"/>
      <c r="E2119" s="131"/>
      <c r="F2119" s="131"/>
      <c r="G2119" s="131"/>
      <c r="H2119" s="139">
        <f>TRUNC((J2119*$J$7),2)</f>
        <v>126.8</v>
      </c>
      <c r="J2119" s="140">
        <v>162.57</v>
      </c>
    </row>
    <row r="2120" spans="2:10" s="134" customFormat="1" ht="24.75" customHeight="1" x14ac:dyDescent="0.2">
      <c r="B2120" s="118" t="s">
        <v>3173</v>
      </c>
      <c r="C2120" s="118"/>
      <c r="D2120" s="118"/>
      <c r="E2120" s="118"/>
      <c r="F2120" s="118"/>
      <c r="G2120" s="118"/>
      <c r="H2120" s="118" t="s">
        <v>2909</v>
      </c>
      <c r="J2120" s="119" t="s">
        <v>2909</v>
      </c>
    </row>
    <row r="2121" spans="2:10" x14ac:dyDescent="0.2">
      <c r="B2121" s="120" t="s">
        <v>2503</v>
      </c>
      <c r="C2121" s="120" t="s">
        <v>2514</v>
      </c>
      <c r="D2121" s="120" t="s">
        <v>2513</v>
      </c>
      <c r="E2121" s="120"/>
      <c r="F2121" s="120" t="s">
        <v>2512</v>
      </c>
      <c r="G2121" s="120" t="s">
        <v>2499</v>
      </c>
      <c r="H2121" s="120" t="s">
        <v>2511</v>
      </c>
      <c r="J2121" s="121" t="s">
        <v>2511</v>
      </c>
    </row>
    <row r="2122" spans="2:10" x14ac:dyDescent="0.2">
      <c r="B2122" s="122" t="s">
        <v>2567</v>
      </c>
      <c r="C2122" s="122" t="s">
        <v>2566</v>
      </c>
      <c r="D2122" s="123">
        <v>14.54</v>
      </c>
      <c r="E2122" s="123"/>
      <c r="F2122" s="124">
        <v>117.99</v>
      </c>
      <c r="G2122" s="125">
        <v>1.64</v>
      </c>
      <c r="H2122" s="123">
        <f>TRUNC((J2122*$J$7),2)</f>
        <v>18.600000000000001</v>
      </c>
      <c r="J2122" s="141">
        <v>23.85</v>
      </c>
    </row>
    <row r="2123" spans="2:10" x14ac:dyDescent="0.2">
      <c r="B2123" s="122" t="s">
        <v>2687</v>
      </c>
      <c r="C2123" s="122" t="s">
        <v>2686</v>
      </c>
      <c r="D2123" s="123">
        <v>20.8</v>
      </c>
      <c r="E2123" s="123"/>
      <c r="F2123" s="124">
        <v>117.99</v>
      </c>
      <c r="G2123" s="125">
        <v>1.64</v>
      </c>
      <c r="H2123" s="123">
        <f>TRUNC((J2123*$J$7),2)</f>
        <v>26.6</v>
      </c>
      <c r="J2123" s="141">
        <v>34.11</v>
      </c>
    </row>
    <row r="2124" spans="2:10" x14ac:dyDescent="0.2">
      <c r="B2124" s="128" t="s">
        <v>2504</v>
      </c>
      <c r="C2124" s="128"/>
      <c r="D2124" s="128"/>
      <c r="E2124" s="128"/>
      <c r="F2124" s="128"/>
      <c r="G2124" s="128"/>
      <c r="H2124" s="142">
        <f>TRUNC((J2124*$J$7),2)</f>
        <v>45.2</v>
      </c>
      <c r="J2124" s="143">
        <v>57.96</v>
      </c>
    </row>
    <row r="2125" spans="2:10" ht="21" x14ac:dyDescent="0.2">
      <c r="B2125" s="120" t="s">
        <v>2503</v>
      </c>
      <c r="C2125" s="120" t="s">
        <v>2502</v>
      </c>
      <c r="D2125" s="120"/>
      <c r="E2125" s="146" t="s">
        <v>2501</v>
      </c>
      <c r="F2125" s="120" t="s">
        <v>2500</v>
      </c>
      <c r="G2125" s="120" t="s">
        <v>2499</v>
      </c>
      <c r="H2125" s="120" t="s">
        <v>2498</v>
      </c>
      <c r="J2125" s="121" t="s">
        <v>2498</v>
      </c>
    </row>
    <row r="2126" spans="2:10" x14ac:dyDescent="0.2">
      <c r="B2126" s="122" t="s">
        <v>3172</v>
      </c>
      <c r="C2126" s="122" t="s">
        <v>1167</v>
      </c>
      <c r="D2126" s="122"/>
      <c r="E2126" s="147" t="s">
        <v>2471</v>
      </c>
      <c r="F2126" s="123">
        <v>91.9</v>
      </c>
      <c r="G2126" s="125">
        <v>1</v>
      </c>
      <c r="H2126" s="123">
        <f>TRUNC((J2126*$J$7),2)</f>
        <v>71.680000000000007</v>
      </c>
      <c r="J2126" s="141">
        <v>91.9</v>
      </c>
    </row>
    <row r="2127" spans="2:10" x14ac:dyDescent="0.2">
      <c r="B2127" s="128" t="s">
        <v>2470</v>
      </c>
      <c r="C2127" s="128"/>
      <c r="D2127" s="128"/>
      <c r="E2127" s="128"/>
      <c r="F2127" s="128"/>
      <c r="G2127" s="128"/>
      <c r="H2127" s="142">
        <f>TRUNC((J2127*$J$7),2)</f>
        <v>71.680000000000007</v>
      </c>
      <c r="J2127" s="143">
        <v>91.9</v>
      </c>
    </row>
    <row r="2128" spans="2:10" x14ac:dyDescent="0.2">
      <c r="B2128" s="131" t="s">
        <v>2469</v>
      </c>
      <c r="C2128" s="131"/>
      <c r="D2128" s="131"/>
      <c r="E2128" s="131"/>
      <c r="F2128" s="131"/>
      <c r="G2128" s="131"/>
      <c r="H2128" s="139">
        <f>TRUNC((J2128*$J$7),2)</f>
        <v>116.89</v>
      </c>
      <c r="J2128" s="140">
        <v>149.86000000000001</v>
      </c>
    </row>
    <row r="2129" spans="2:10" x14ac:dyDescent="0.2">
      <c r="B2129" s="131" t="s">
        <v>2468</v>
      </c>
      <c r="C2129" s="131"/>
      <c r="D2129" s="131"/>
      <c r="E2129" s="131"/>
      <c r="F2129" s="131"/>
      <c r="G2129" s="131"/>
      <c r="H2129" s="132">
        <f>TRUNC((J2129*$J$7),2)</f>
        <v>0</v>
      </c>
      <c r="J2129" s="133">
        <v>0</v>
      </c>
    </row>
    <row r="2130" spans="2:10" x14ac:dyDescent="0.2">
      <c r="B2130" s="131" t="s">
        <v>2467</v>
      </c>
      <c r="C2130" s="131"/>
      <c r="D2130" s="131"/>
      <c r="E2130" s="131"/>
      <c r="F2130" s="131"/>
      <c r="G2130" s="131"/>
      <c r="H2130" s="139">
        <f>TRUNC((J2130*$J$7),2)</f>
        <v>116.89</v>
      </c>
      <c r="J2130" s="140">
        <v>149.86000000000001</v>
      </c>
    </row>
    <row r="2131" spans="2:10" s="134" customFormat="1" ht="24.75" customHeight="1" x14ac:dyDescent="0.2">
      <c r="B2131" s="118" t="s">
        <v>3171</v>
      </c>
      <c r="C2131" s="118"/>
      <c r="D2131" s="118"/>
      <c r="E2131" s="118"/>
      <c r="F2131" s="118"/>
      <c r="G2131" s="118"/>
      <c r="H2131" s="118" t="s">
        <v>3170</v>
      </c>
      <c r="J2131" s="119" t="s">
        <v>3170</v>
      </c>
    </row>
    <row r="2132" spans="2:10" x14ac:dyDescent="0.2">
      <c r="B2132" s="120" t="s">
        <v>2503</v>
      </c>
      <c r="C2132" s="120" t="s">
        <v>2514</v>
      </c>
      <c r="D2132" s="120" t="s">
        <v>2513</v>
      </c>
      <c r="E2132" s="120"/>
      <c r="F2132" s="120" t="s">
        <v>2512</v>
      </c>
      <c r="G2132" s="120" t="s">
        <v>2499</v>
      </c>
      <c r="H2132" s="120" t="s">
        <v>2511</v>
      </c>
      <c r="J2132" s="121" t="s">
        <v>2511</v>
      </c>
    </row>
    <row r="2133" spans="2:10" x14ac:dyDescent="0.2">
      <c r="B2133" s="122" t="s">
        <v>2687</v>
      </c>
      <c r="C2133" s="122" t="s">
        <v>2686</v>
      </c>
      <c r="D2133" s="123">
        <v>20.8</v>
      </c>
      <c r="E2133" s="123"/>
      <c r="F2133" s="124">
        <v>117.99</v>
      </c>
      <c r="G2133" s="125">
        <v>0.15</v>
      </c>
      <c r="H2133" s="126">
        <f>TRUNC((J2133*$J$7),2)</f>
        <v>2.4300000000000002</v>
      </c>
      <c r="J2133" s="127">
        <v>3.12</v>
      </c>
    </row>
    <row r="2134" spans="2:10" x14ac:dyDescent="0.2">
      <c r="B2134" s="122" t="s">
        <v>2567</v>
      </c>
      <c r="C2134" s="122" t="s">
        <v>2566</v>
      </c>
      <c r="D2134" s="123">
        <v>14.54</v>
      </c>
      <c r="E2134" s="123"/>
      <c r="F2134" s="124">
        <v>117.99</v>
      </c>
      <c r="G2134" s="125">
        <v>0.15</v>
      </c>
      <c r="H2134" s="126">
        <f>TRUNC((J2134*$J$7),2)</f>
        <v>1.7</v>
      </c>
      <c r="J2134" s="127">
        <v>2.1800000000000002</v>
      </c>
    </row>
    <row r="2135" spans="2:10" x14ac:dyDescent="0.2">
      <c r="B2135" s="128" t="s">
        <v>2504</v>
      </c>
      <c r="C2135" s="128"/>
      <c r="D2135" s="128"/>
      <c r="E2135" s="128"/>
      <c r="F2135" s="128"/>
      <c r="G2135" s="128"/>
      <c r="H2135" s="129">
        <f>TRUNC((J2135*$J$7),2)</f>
        <v>4.13</v>
      </c>
      <c r="J2135" s="130">
        <v>5.3</v>
      </c>
    </row>
    <row r="2136" spans="2:10" ht="21" x14ac:dyDescent="0.2">
      <c r="B2136" s="120" t="s">
        <v>2503</v>
      </c>
      <c r="C2136" s="120" t="s">
        <v>2502</v>
      </c>
      <c r="D2136" s="120"/>
      <c r="E2136" s="146" t="s">
        <v>2501</v>
      </c>
      <c r="F2136" s="120" t="s">
        <v>2500</v>
      </c>
      <c r="G2136" s="120" t="s">
        <v>2499</v>
      </c>
      <c r="H2136" s="120" t="s">
        <v>2498</v>
      </c>
      <c r="J2136" s="121" t="s">
        <v>2498</v>
      </c>
    </row>
    <row r="2137" spans="2:10" ht="22.5" x14ac:dyDescent="0.2">
      <c r="B2137" s="122" t="s">
        <v>3169</v>
      </c>
      <c r="C2137" s="122" t="s">
        <v>3168</v>
      </c>
      <c r="D2137" s="122"/>
      <c r="E2137" s="147" t="s">
        <v>3167</v>
      </c>
      <c r="F2137" s="126">
        <v>3.95</v>
      </c>
      <c r="G2137" s="125">
        <v>1</v>
      </c>
      <c r="H2137" s="126">
        <f>TRUNC((J2137*$J$7),2)</f>
        <v>3.08</v>
      </c>
      <c r="J2137" s="127">
        <v>3.95</v>
      </c>
    </row>
    <row r="2138" spans="2:10" x14ac:dyDescent="0.2">
      <c r="B2138" s="128" t="s">
        <v>2470</v>
      </c>
      <c r="C2138" s="128"/>
      <c r="D2138" s="128"/>
      <c r="E2138" s="128"/>
      <c r="F2138" s="128"/>
      <c r="G2138" s="128"/>
      <c r="H2138" s="129">
        <f>TRUNC((J2138*$J$7),2)</f>
        <v>3.08</v>
      </c>
      <c r="J2138" s="130">
        <v>3.95</v>
      </c>
    </row>
    <row r="2139" spans="2:10" x14ac:dyDescent="0.2">
      <c r="B2139" s="131" t="s">
        <v>2469</v>
      </c>
      <c r="C2139" s="131"/>
      <c r="D2139" s="131"/>
      <c r="E2139" s="131"/>
      <c r="F2139" s="131"/>
      <c r="G2139" s="131"/>
      <c r="H2139" s="132">
        <f>TRUNC((J2139*$J$7),2)</f>
        <v>7.21</v>
      </c>
      <c r="J2139" s="133">
        <v>9.25</v>
      </c>
    </row>
    <row r="2140" spans="2:10" x14ac:dyDescent="0.2">
      <c r="B2140" s="131" t="s">
        <v>2468</v>
      </c>
      <c r="C2140" s="131"/>
      <c r="D2140" s="131"/>
      <c r="E2140" s="131"/>
      <c r="F2140" s="131"/>
      <c r="G2140" s="131"/>
      <c r="H2140" s="132">
        <f>TRUNC((J2140*$J$7),2)</f>
        <v>0</v>
      </c>
      <c r="J2140" s="133">
        <v>0</v>
      </c>
    </row>
    <row r="2141" spans="2:10" x14ac:dyDescent="0.2">
      <c r="B2141" s="131" t="s">
        <v>2467</v>
      </c>
      <c r="C2141" s="131"/>
      <c r="D2141" s="131"/>
      <c r="E2141" s="131"/>
      <c r="F2141" s="131"/>
      <c r="G2141" s="131"/>
      <c r="H2141" s="132">
        <f>TRUNC((J2141*$J$7),2)</f>
        <v>7.21</v>
      </c>
      <c r="J2141" s="133">
        <v>9.25</v>
      </c>
    </row>
    <row r="2142" spans="2:10" s="134" customFormat="1" ht="24.75" customHeight="1" x14ac:dyDescent="0.2">
      <c r="B2142" s="118" t="s">
        <v>3166</v>
      </c>
      <c r="C2142" s="118"/>
      <c r="D2142" s="118"/>
      <c r="E2142" s="118"/>
      <c r="F2142" s="118"/>
      <c r="G2142" s="118"/>
      <c r="H2142" s="118" t="s">
        <v>2909</v>
      </c>
      <c r="J2142" s="119" t="s">
        <v>2909</v>
      </c>
    </row>
    <row r="2143" spans="2:10" x14ac:dyDescent="0.2">
      <c r="B2143" s="120" t="s">
        <v>2503</v>
      </c>
      <c r="C2143" s="120" t="s">
        <v>2514</v>
      </c>
      <c r="D2143" s="120" t="s">
        <v>2513</v>
      </c>
      <c r="E2143" s="120"/>
      <c r="F2143" s="120" t="s">
        <v>2512</v>
      </c>
      <c r="G2143" s="120" t="s">
        <v>2499</v>
      </c>
      <c r="H2143" s="120" t="s">
        <v>2511</v>
      </c>
      <c r="J2143" s="121" t="s">
        <v>2511</v>
      </c>
    </row>
    <row r="2144" spans="2:10" x14ac:dyDescent="0.2">
      <c r="B2144" s="122" t="s">
        <v>2567</v>
      </c>
      <c r="C2144" s="122" t="s">
        <v>2566</v>
      </c>
      <c r="D2144" s="123">
        <v>14.54</v>
      </c>
      <c r="E2144" s="123"/>
      <c r="F2144" s="124">
        <v>117.99</v>
      </c>
      <c r="G2144" s="125">
        <v>0.25</v>
      </c>
      <c r="H2144" s="126">
        <f>TRUNC((J2144*$J$7),2)</f>
        <v>2.83</v>
      </c>
      <c r="J2144" s="127">
        <v>3.64</v>
      </c>
    </row>
    <row r="2145" spans="2:10" x14ac:dyDescent="0.2">
      <c r="B2145" s="122" t="s">
        <v>2687</v>
      </c>
      <c r="C2145" s="122" t="s">
        <v>2686</v>
      </c>
      <c r="D2145" s="123">
        <v>20.8</v>
      </c>
      <c r="E2145" s="123"/>
      <c r="F2145" s="124">
        <v>117.99</v>
      </c>
      <c r="G2145" s="125">
        <v>0.25</v>
      </c>
      <c r="H2145" s="126">
        <f>TRUNC((J2145*$J$7),2)</f>
        <v>4.05</v>
      </c>
      <c r="J2145" s="127">
        <v>5.2</v>
      </c>
    </row>
    <row r="2146" spans="2:10" x14ac:dyDescent="0.2">
      <c r="B2146" s="128" t="s">
        <v>2504</v>
      </c>
      <c r="C2146" s="128"/>
      <c r="D2146" s="128"/>
      <c r="E2146" s="128"/>
      <c r="F2146" s="128"/>
      <c r="G2146" s="128"/>
      <c r="H2146" s="129">
        <f>TRUNC((J2146*$J$7),2)</f>
        <v>6.89</v>
      </c>
      <c r="J2146" s="130">
        <v>8.84</v>
      </c>
    </row>
    <row r="2147" spans="2:10" ht="21" x14ac:dyDescent="0.2">
      <c r="B2147" s="120" t="s">
        <v>2503</v>
      </c>
      <c r="C2147" s="120" t="s">
        <v>2502</v>
      </c>
      <c r="D2147" s="120"/>
      <c r="E2147" s="146" t="s">
        <v>2501</v>
      </c>
      <c r="F2147" s="120" t="s">
        <v>2500</v>
      </c>
      <c r="G2147" s="120" t="s">
        <v>2499</v>
      </c>
      <c r="H2147" s="120" t="s">
        <v>2498</v>
      </c>
      <c r="J2147" s="121" t="s">
        <v>2498</v>
      </c>
    </row>
    <row r="2148" spans="2:10" x14ac:dyDescent="0.2">
      <c r="B2148" s="122" t="s">
        <v>2908</v>
      </c>
      <c r="C2148" s="122" t="s">
        <v>2907</v>
      </c>
      <c r="D2148" s="122"/>
      <c r="E2148" s="147" t="s">
        <v>2535</v>
      </c>
      <c r="F2148" s="126">
        <v>0.43</v>
      </c>
      <c r="G2148" s="125">
        <v>0.28000000000000003</v>
      </c>
      <c r="H2148" s="126">
        <f t="shared" ref="H2148:H2153" si="49">TRUNC((J2148*$J$7),2)</f>
        <v>0.09</v>
      </c>
      <c r="J2148" s="127">
        <v>0.12</v>
      </c>
    </row>
    <row r="2149" spans="2:10" ht="22.5" x14ac:dyDescent="0.2">
      <c r="B2149" s="122" t="s">
        <v>3165</v>
      </c>
      <c r="C2149" s="122" t="s">
        <v>3164</v>
      </c>
      <c r="D2149" s="122"/>
      <c r="E2149" s="147" t="s">
        <v>2471</v>
      </c>
      <c r="F2149" s="123">
        <v>50.21</v>
      </c>
      <c r="G2149" s="125">
        <v>1</v>
      </c>
      <c r="H2149" s="123">
        <f t="shared" si="49"/>
        <v>39.159999999999997</v>
      </c>
      <c r="J2149" s="141">
        <v>50.21</v>
      </c>
    </row>
    <row r="2150" spans="2:10" x14ac:dyDescent="0.2">
      <c r="B2150" s="128" t="s">
        <v>2470</v>
      </c>
      <c r="C2150" s="128"/>
      <c r="D2150" s="128"/>
      <c r="E2150" s="128"/>
      <c r="F2150" s="128"/>
      <c r="G2150" s="128"/>
      <c r="H2150" s="142">
        <f t="shared" si="49"/>
        <v>39.25</v>
      </c>
      <c r="J2150" s="143">
        <v>50.33</v>
      </c>
    </row>
    <row r="2151" spans="2:10" x14ac:dyDescent="0.2">
      <c r="B2151" s="131" t="s">
        <v>2469</v>
      </c>
      <c r="C2151" s="131"/>
      <c r="D2151" s="131"/>
      <c r="E2151" s="131"/>
      <c r="F2151" s="131"/>
      <c r="G2151" s="131"/>
      <c r="H2151" s="144">
        <f t="shared" si="49"/>
        <v>46.15</v>
      </c>
      <c r="J2151" s="145">
        <v>59.17</v>
      </c>
    </row>
    <row r="2152" spans="2:10" x14ac:dyDescent="0.2">
      <c r="B2152" s="131" t="s">
        <v>2468</v>
      </c>
      <c r="C2152" s="131"/>
      <c r="D2152" s="131"/>
      <c r="E2152" s="131"/>
      <c r="F2152" s="131"/>
      <c r="G2152" s="131"/>
      <c r="H2152" s="132">
        <f t="shared" si="49"/>
        <v>0</v>
      </c>
      <c r="J2152" s="133">
        <v>0</v>
      </c>
    </row>
    <row r="2153" spans="2:10" x14ac:dyDescent="0.2">
      <c r="B2153" s="131" t="s">
        <v>2467</v>
      </c>
      <c r="C2153" s="131"/>
      <c r="D2153" s="131"/>
      <c r="E2153" s="131"/>
      <c r="F2153" s="131"/>
      <c r="G2153" s="131"/>
      <c r="H2153" s="144">
        <f t="shared" si="49"/>
        <v>46.15</v>
      </c>
      <c r="J2153" s="145">
        <v>59.17</v>
      </c>
    </row>
    <row r="2154" spans="2:10" s="134" customFormat="1" ht="24.75" customHeight="1" x14ac:dyDescent="0.2">
      <c r="B2154" s="118" t="s">
        <v>3163</v>
      </c>
      <c r="C2154" s="118"/>
      <c r="D2154" s="118"/>
      <c r="E2154" s="118"/>
      <c r="F2154" s="118"/>
      <c r="G2154" s="118"/>
      <c r="H2154" s="118" t="s">
        <v>2909</v>
      </c>
      <c r="J2154" s="119" t="s">
        <v>2909</v>
      </c>
    </row>
    <row r="2155" spans="2:10" x14ac:dyDescent="0.2">
      <c r="B2155" s="120" t="s">
        <v>2503</v>
      </c>
      <c r="C2155" s="120" t="s">
        <v>2514</v>
      </c>
      <c r="D2155" s="120" t="s">
        <v>2513</v>
      </c>
      <c r="E2155" s="120"/>
      <c r="F2155" s="120" t="s">
        <v>2512</v>
      </c>
      <c r="G2155" s="120" t="s">
        <v>2499</v>
      </c>
      <c r="H2155" s="120" t="s">
        <v>2511</v>
      </c>
      <c r="J2155" s="121" t="s">
        <v>2511</v>
      </c>
    </row>
    <row r="2156" spans="2:10" x14ac:dyDescent="0.2">
      <c r="B2156" s="122" t="s">
        <v>2687</v>
      </c>
      <c r="C2156" s="122" t="s">
        <v>2686</v>
      </c>
      <c r="D2156" s="123">
        <v>20.8</v>
      </c>
      <c r="E2156" s="123"/>
      <c r="F2156" s="124">
        <v>117.99</v>
      </c>
      <c r="G2156" s="125">
        <v>0.25</v>
      </c>
      <c r="H2156" s="126">
        <f>TRUNC((J2156*$J$7),2)</f>
        <v>4.05</v>
      </c>
      <c r="J2156" s="127">
        <v>5.2</v>
      </c>
    </row>
    <row r="2157" spans="2:10" x14ac:dyDescent="0.2">
      <c r="B2157" s="122" t="s">
        <v>2567</v>
      </c>
      <c r="C2157" s="122" t="s">
        <v>2566</v>
      </c>
      <c r="D2157" s="123">
        <v>14.54</v>
      </c>
      <c r="E2157" s="123"/>
      <c r="F2157" s="124">
        <v>117.99</v>
      </c>
      <c r="G2157" s="125">
        <v>0.25</v>
      </c>
      <c r="H2157" s="126">
        <f>TRUNC((J2157*$J$7),2)</f>
        <v>2.83</v>
      </c>
      <c r="J2157" s="127">
        <v>3.64</v>
      </c>
    </row>
    <row r="2158" spans="2:10" x14ac:dyDescent="0.2">
      <c r="B2158" s="128" t="s">
        <v>2504</v>
      </c>
      <c r="C2158" s="128"/>
      <c r="D2158" s="128"/>
      <c r="E2158" s="128"/>
      <c r="F2158" s="128"/>
      <c r="G2158" s="128"/>
      <c r="H2158" s="129">
        <f>TRUNC((J2158*$J$7),2)</f>
        <v>6.89</v>
      </c>
      <c r="J2158" s="130">
        <v>8.84</v>
      </c>
    </row>
    <row r="2159" spans="2:10" ht="21" x14ac:dyDescent="0.2">
      <c r="B2159" s="120" t="s">
        <v>2503</v>
      </c>
      <c r="C2159" s="120" t="s">
        <v>2502</v>
      </c>
      <c r="D2159" s="120"/>
      <c r="E2159" s="146" t="s">
        <v>2501</v>
      </c>
      <c r="F2159" s="120" t="s">
        <v>2500</v>
      </c>
      <c r="G2159" s="120" t="s">
        <v>2499</v>
      </c>
      <c r="H2159" s="120" t="s">
        <v>2498</v>
      </c>
      <c r="J2159" s="121" t="s">
        <v>2498</v>
      </c>
    </row>
    <row r="2160" spans="2:10" x14ac:dyDescent="0.2">
      <c r="B2160" s="122" t="s">
        <v>3162</v>
      </c>
      <c r="C2160" s="122" t="s">
        <v>3161</v>
      </c>
      <c r="D2160" s="122"/>
      <c r="E2160" s="147" t="s">
        <v>2471</v>
      </c>
      <c r="F2160" s="126">
        <v>3.68</v>
      </c>
      <c r="G2160" s="125">
        <v>1</v>
      </c>
      <c r="H2160" s="126">
        <f t="shared" ref="H2160:H2165" si="50">TRUNC((J2160*$J$7),2)</f>
        <v>2.87</v>
      </c>
      <c r="J2160" s="127">
        <v>3.68</v>
      </c>
    </row>
    <row r="2161" spans="2:10" x14ac:dyDescent="0.2">
      <c r="B2161" s="122" t="s">
        <v>2908</v>
      </c>
      <c r="C2161" s="122" t="s">
        <v>2907</v>
      </c>
      <c r="D2161" s="122"/>
      <c r="E2161" s="147" t="s">
        <v>2535</v>
      </c>
      <c r="F2161" s="126">
        <v>0.43</v>
      </c>
      <c r="G2161" s="125">
        <v>0.28000000000000003</v>
      </c>
      <c r="H2161" s="126">
        <f t="shared" si="50"/>
        <v>0.09</v>
      </c>
      <c r="J2161" s="127">
        <v>0.12</v>
      </c>
    </row>
    <row r="2162" spans="2:10" x14ac:dyDescent="0.2">
      <c r="B2162" s="128" t="s">
        <v>2470</v>
      </c>
      <c r="C2162" s="128"/>
      <c r="D2162" s="128"/>
      <c r="E2162" s="128"/>
      <c r="F2162" s="128"/>
      <c r="G2162" s="128"/>
      <c r="H2162" s="129">
        <f t="shared" si="50"/>
        <v>2.96</v>
      </c>
      <c r="J2162" s="130">
        <v>3.8</v>
      </c>
    </row>
    <row r="2163" spans="2:10" x14ac:dyDescent="0.2">
      <c r="B2163" s="131" t="s">
        <v>2469</v>
      </c>
      <c r="C2163" s="131"/>
      <c r="D2163" s="131"/>
      <c r="E2163" s="131"/>
      <c r="F2163" s="131"/>
      <c r="G2163" s="131"/>
      <c r="H2163" s="144">
        <f t="shared" si="50"/>
        <v>9.85</v>
      </c>
      <c r="J2163" s="145">
        <v>12.64</v>
      </c>
    </row>
    <row r="2164" spans="2:10" x14ac:dyDescent="0.2">
      <c r="B2164" s="131" t="s">
        <v>2468</v>
      </c>
      <c r="C2164" s="131"/>
      <c r="D2164" s="131"/>
      <c r="E2164" s="131"/>
      <c r="F2164" s="131"/>
      <c r="G2164" s="131"/>
      <c r="H2164" s="132">
        <f t="shared" si="50"/>
        <v>0</v>
      </c>
      <c r="J2164" s="133">
        <v>0</v>
      </c>
    </row>
    <row r="2165" spans="2:10" x14ac:dyDescent="0.2">
      <c r="B2165" s="131" t="s">
        <v>2467</v>
      </c>
      <c r="C2165" s="131"/>
      <c r="D2165" s="131"/>
      <c r="E2165" s="131"/>
      <c r="F2165" s="131"/>
      <c r="G2165" s="131"/>
      <c r="H2165" s="144">
        <f t="shared" si="50"/>
        <v>9.85</v>
      </c>
      <c r="J2165" s="145">
        <v>12.64</v>
      </c>
    </row>
    <row r="2166" spans="2:10" s="134" customFormat="1" ht="24.75" customHeight="1" x14ac:dyDescent="0.2">
      <c r="B2166" s="118" t="s">
        <v>3160</v>
      </c>
      <c r="C2166" s="118"/>
      <c r="D2166" s="118"/>
      <c r="E2166" s="118"/>
      <c r="F2166" s="118"/>
      <c r="G2166" s="118"/>
      <c r="H2166" s="118" t="s">
        <v>2909</v>
      </c>
      <c r="J2166" s="119" t="s">
        <v>2909</v>
      </c>
    </row>
    <row r="2167" spans="2:10" x14ac:dyDescent="0.2">
      <c r="B2167" s="120" t="s">
        <v>2503</v>
      </c>
      <c r="C2167" s="120" t="s">
        <v>2514</v>
      </c>
      <c r="D2167" s="120" t="s">
        <v>2513</v>
      </c>
      <c r="E2167" s="120"/>
      <c r="F2167" s="120" t="s">
        <v>2512</v>
      </c>
      <c r="G2167" s="120" t="s">
        <v>2499</v>
      </c>
      <c r="H2167" s="120" t="s">
        <v>2511</v>
      </c>
      <c r="J2167" s="121" t="s">
        <v>2511</v>
      </c>
    </row>
    <row r="2168" spans="2:10" x14ac:dyDescent="0.2">
      <c r="B2168" s="122" t="s">
        <v>2687</v>
      </c>
      <c r="C2168" s="122" t="s">
        <v>2686</v>
      </c>
      <c r="D2168" s="123">
        <v>20.8</v>
      </c>
      <c r="E2168" s="123"/>
      <c r="F2168" s="124">
        <v>117.99</v>
      </c>
      <c r="G2168" s="125">
        <v>0.2</v>
      </c>
      <c r="H2168" s="126">
        <f>TRUNC((J2168*$J$7),2)</f>
        <v>3.24</v>
      </c>
      <c r="J2168" s="127">
        <v>4.16</v>
      </c>
    </row>
    <row r="2169" spans="2:10" x14ac:dyDescent="0.2">
      <c r="B2169" s="122" t="s">
        <v>2567</v>
      </c>
      <c r="C2169" s="122" t="s">
        <v>2566</v>
      </c>
      <c r="D2169" s="123">
        <v>14.54</v>
      </c>
      <c r="E2169" s="123"/>
      <c r="F2169" s="124">
        <v>117.99</v>
      </c>
      <c r="G2169" s="125">
        <v>0.2</v>
      </c>
      <c r="H2169" s="126">
        <f>TRUNC((J2169*$J$7),2)</f>
        <v>2.2599999999999998</v>
      </c>
      <c r="J2169" s="127">
        <v>2.91</v>
      </c>
    </row>
    <row r="2170" spans="2:10" x14ac:dyDescent="0.2">
      <c r="B2170" s="128" t="s">
        <v>2504</v>
      </c>
      <c r="C2170" s="128"/>
      <c r="D2170" s="128"/>
      <c r="E2170" s="128"/>
      <c r="F2170" s="128"/>
      <c r="G2170" s="128"/>
      <c r="H2170" s="129">
        <f>TRUNC((J2170*$J$7),2)</f>
        <v>5.51</v>
      </c>
      <c r="J2170" s="130">
        <v>7.07</v>
      </c>
    </row>
    <row r="2171" spans="2:10" ht="21" x14ac:dyDescent="0.2">
      <c r="B2171" s="120" t="s">
        <v>2503</v>
      </c>
      <c r="C2171" s="120" t="s">
        <v>2502</v>
      </c>
      <c r="D2171" s="120"/>
      <c r="E2171" s="146" t="s">
        <v>2501</v>
      </c>
      <c r="F2171" s="120" t="s">
        <v>2500</v>
      </c>
      <c r="G2171" s="120" t="s">
        <v>2499</v>
      </c>
      <c r="H2171" s="120" t="s">
        <v>2498</v>
      </c>
      <c r="J2171" s="121" t="s">
        <v>2498</v>
      </c>
    </row>
    <row r="2172" spans="2:10" x14ac:dyDescent="0.2">
      <c r="B2172" s="122" t="s">
        <v>2908</v>
      </c>
      <c r="C2172" s="122" t="s">
        <v>2907</v>
      </c>
      <c r="D2172" s="122"/>
      <c r="E2172" s="147" t="s">
        <v>2535</v>
      </c>
      <c r="F2172" s="126">
        <v>0.43</v>
      </c>
      <c r="G2172" s="125">
        <v>0.28000000000000003</v>
      </c>
      <c r="H2172" s="126">
        <f t="shared" ref="H2172:H2177" si="51">TRUNC((J2172*$J$7),2)</f>
        <v>0.09</v>
      </c>
      <c r="J2172" s="127">
        <v>0.12</v>
      </c>
    </row>
    <row r="2173" spans="2:10" ht="22.5" x14ac:dyDescent="0.2">
      <c r="B2173" s="122" t="s">
        <v>3159</v>
      </c>
      <c r="C2173" s="122" t="s">
        <v>3158</v>
      </c>
      <c r="D2173" s="122"/>
      <c r="E2173" s="147" t="s">
        <v>2471</v>
      </c>
      <c r="F2173" s="123">
        <v>66.95</v>
      </c>
      <c r="G2173" s="125">
        <v>1</v>
      </c>
      <c r="H2173" s="123">
        <f t="shared" si="51"/>
        <v>52.22</v>
      </c>
      <c r="J2173" s="141">
        <v>66.95</v>
      </c>
    </row>
    <row r="2174" spans="2:10" x14ac:dyDescent="0.2">
      <c r="B2174" s="128" t="s">
        <v>2470</v>
      </c>
      <c r="C2174" s="128"/>
      <c r="D2174" s="128"/>
      <c r="E2174" s="128"/>
      <c r="F2174" s="128"/>
      <c r="G2174" s="128"/>
      <c r="H2174" s="142">
        <f t="shared" si="51"/>
        <v>52.31</v>
      </c>
      <c r="J2174" s="143">
        <v>67.069999999999993</v>
      </c>
    </row>
    <row r="2175" spans="2:10" x14ac:dyDescent="0.2">
      <c r="B2175" s="131" t="s">
        <v>2469</v>
      </c>
      <c r="C2175" s="131"/>
      <c r="D2175" s="131"/>
      <c r="E2175" s="131"/>
      <c r="F2175" s="131"/>
      <c r="G2175" s="131"/>
      <c r="H2175" s="144">
        <f t="shared" si="51"/>
        <v>57.82</v>
      </c>
      <c r="J2175" s="145">
        <v>74.14</v>
      </c>
    </row>
    <row r="2176" spans="2:10" x14ac:dyDescent="0.2">
      <c r="B2176" s="131" t="s">
        <v>2468</v>
      </c>
      <c r="C2176" s="131"/>
      <c r="D2176" s="131"/>
      <c r="E2176" s="131"/>
      <c r="F2176" s="131"/>
      <c r="G2176" s="131"/>
      <c r="H2176" s="132">
        <f t="shared" si="51"/>
        <v>0</v>
      </c>
      <c r="J2176" s="133">
        <v>0</v>
      </c>
    </row>
    <row r="2177" spans="2:10" x14ac:dyDescent="0.2">
      <c r="B2177" s="131" t="s">
        <v>2467</v>
      </c>
      <c r="C2177" s="131"/>
      <c r="D2177" s="131"/>
      <c r="E2177" s="131"/>
      <c r="F2177" s="131"/>
      <c r="G2177" s="131"/>
      <c r="H2177" s="144">
        <f t="shared" si="51"/>
        <v>57.82</v>
      </c>
      <c r="J2177" s="145">
        <v>74.14</v>
      </c>
    </row>
    <row r="2178" spans="2:10" s="134" customFormat="1" ht="24.75" customHeight="1" x14ac:dyDescent="0.2">
      <c r="B2178" s="118" t="s">
        <v>3157</v>
      </c>
      <c r="C2178" s="118"/>
      <c r="D2178" s="118"/>
      <c r="E2178" s="118"/>
      <c r="F2178" s="118"/>
      <c r="G2178" s="118"/>
      <c r="H2178" s="118" t="s">
        <v>2635</v>
      </c>
      <c r="J2178" s="119" t="s">
        <v>2635</v>
      </c>
    </row>
    <row r="2179" spans="2:10" x14ac:dyDescent="0.2">
      <c r="B2179" s="120" t="s">
        <v>2503</v>
      </c>
      <c r="C2179" s="120" t="s">
        <v>2514</v>
      </c>
      <c r="D2179" s="120" t="s">
        <v>2513</v>
      </c>
      <c r="E2179" s="120"/>
      <c r="F2179" s="120" t="s">
        <v>2512</v>
      </c>
      <c r="G2179" s="120" t="s">
        <v>2499</v>
      </c>
      <c r="H2179" s="120" t="s">
        <v>2511</v>
      </c>
      <c r="J2179" s="121" t="s">
        <v>2511</v>
      </c>
    </row>
    <row r="2180" spans="2:10" x14ac:dyDescent="0.2">
      <c r="B2180" s="122" t="s">
        <v>2567</v>
      </c>
      <c r="C2180" s="122" t="s">
        <v>2566</v>
      </c>
      <c r="D2180" s="123">
        <v>14.54</v>
      </c>
      <c r="E2180" s="123"/>
      <c r="F2180" s="124">
        <v>117.99</v>
      </c>
      <c r="G2180" s="125">
        <v>0.2</v>
      </c>
      <c r="H2180" s="126">
        <f>TRUNC((J2180*$J$7),2)</f>
        <v>2.2599999999999998</v>
      </c>
      <c r="J2180" s="127">
        <v>2.91</v>
      </c>
    </row>
    <row r="2181" spans="2:10" x14ac:dyDescent="0.2">
      <c r="B2181" s="122" t="s">
        <v>2687</v>
      </c>
      <c r="C2181" s="122" t="s">
        <v>2686</v>
      </c>
      <c r="D2181" s="123">
        <v>20.8</v>
      </c>
      <c r="E2181" s="123"/>
      <c r="F2181" s="124">
        <v>117.99</v>
      </c>
      <c r="G2181" s="125">
        <v>0.2</v>
      </c>
      <c r="H2181" s="126">
        <f>TRUNC((J2181*$J$7),2)</f>
        <v>3.24</v>
      </c>
      <c r="J2181" s="127">
        <v>4.16</v>
      </c>
    </row>
    <row r="2182" spans="2:10" x14ac:dyDescent="0.2">
      <c r="B2182" s="128" t="s">
        <v>2504</v>
      </c>
      <c r="C2182" s="128"/>
      <c r="D2182" s="128"/>
      <c r="E2182" s="128"/>
      <c r="F2182" s="128"/>
      <c r="G2182" s="128"/>
      <c r="H2182" s="129">
        <f>TRUNC((J2182*$J$7),2)</f>
        <v>5.51</v>
      </c>
      <c r="J2182" s="130">
        <v>7.07</v>
      </c>
    </row>
    <row r="2183" spans="2:10" ht="21" x14ac:dyDescent="0.2">
      <c r="B2183" s="120" t="s">
        <v>2503</v>
      </c>
      <c r="C2183" s="120" t="s">
        <v>2502</v>
      </c>
      <c r="D2183" s="120"/>
      <c r="E2183" s="146" t="s">
        <v>2501</v>
      </c>
      <c r="F2183" s="120" t="s">
        <v>2500</v>
      </c>
      <c r="G2183" s="120" t="s">
        <v>2499</v>
      </c>
      <c r="H2183" s="120" t="s">
        <v>2498</v>
      </c>
      <c r="J2183" s="121" t="s">
        <v>2498</v>
      </c>
    </row>
    <row r="2184" spans="2:10" x14ac:dyDescent="0.2">
      <c r="B2184" s="122" t="s">
        <v>2908</v>
      </c>
      <c r="C2184" s="122" t="s">
        <v>2907</v>
      </c>
      <c r="D2184" s="122"/>
      <c r="E2184" s="147" t="s">
        <v>2535</v>
      </c>
      <c r="F2184" s="126">
        <v>0.43</v>
      </c>
      <c r="G2184" s="125">
        <v>0.28000000000000003</v>
      </c>
      <c r="H2184" s="126">
        <f t="shared" ref="H2184:H2189" si="52">TRUNC((J2184*$J$7),2)</f>
        <v>0.09</v>
      </c>
      <c r="J2184" s="127">
        <v>0.12</v>
      </c>
    </row>
    <row r="2185" spans="2:10" ht="33.75" x14ac:dyDescent="0.2">
      <c r="B2185" s="122" t="s">
        <v>3156</v>
      </c>
      <c r="C2185" s="122" t="s">
        <v>483</v>
      </c>
      <c r="D2185" s="122"/>
      <c r="E2185" s="147" t="s">
        <v>2471</v>
      </c>
      <c r="F2185" s="124">
        <v>133.91</v>
      </c>
      <c r="G2185" s="125">
        <v>1</v>
      </c>
      <c r="H2185" s="124">
        <f t="shared" si="52"/>
        <v>104.44</v>
      </c>
      <c r="J2185" s="136">
        <v>133.91</v>
      </c>
    </row>
    <row r="2186" spans="2:10" x14ac:dyDescent="0.2">
      <c r="B2186" s="128" t="s">
        <v>2470</v>
      </c>
      <c r="C2186" s="128"/>
      <c r="D2186" s="128"/>
      <c r="E2186" s="128"/>
      <c r="F2186" s="128"/>
      <c r="G2186" s="128"/>
      <c r="H2186" s="137">
        <f t="shared" si="52"/>
        <v>104.54</v>
      </c>
      <c r="J2186" s="138">
        <v>134.03</v>
      </c>
    </row>
    <row r="2187" spans="2:10" x14ac:dyDescent="0.2">
      <c r="B2187" s="131" t="s">
        <v>2469</v>
      </c>
      <c r="C2187" s="131"/>
      <c r="D2187" s="131"/>
      <c r="E2187" s="131"/>
      <c r="F2187" s="131"/>
      <c r="G2187" s="131"/>
      <c r="H2187" s="139">
        <f t="shared" si="52"/>
        <v>110.05</v>
      </c>
      <c r="J2187" s="140">
        <v>141.1</v>
      </c>
    </row>
    <row r="2188" spans="2:10" x14ac:dyDescent="0.2">
      <c r="B2188" s="131" t="s">
        <v>2468</v>
      </c>
      <c r="C2188" s="131"/>
      <c r="D2188" s="131"/>
      <c r="E2188" s="131"/>
      <c r="F2188" s="131"/>
      <c r="G2188" s="131"/>
      <c r="H2188" s="132">
        <f t="shared" si="52"/>
        <v>0</v>
      </c>
      <c r="J2188" s="133">
        <v>0</v>
      </c>
    </row>
    <row r="2189" spans="2:10" x14ac:dyDescent="0.2">
      <c r="B2189" s="131" t="s">
        <v>2467</v>
      </c>
      <c r="C2189" s="131"/>
      <c r="D2189" s="131"/>
      <c r="E2189" s="131"/>
      <c r="F2189" s="131"/>
      <c r="G2189" s="131"/>
      <c r="H2189" s="139">
        <f t="shared" si="52"/>
        <v>110.05</v>
      </c>
      <c r="J2189" s="140">
        <v>141.1</v>
      </c>
    </row>
    <row r="2190" spans="2:10" s="134" customFormat="1" ht="24.75" customHeight="1" x14ac:dyDescent="0.2">
      <c r="B2190" s="118" t="s">
        <v>3155</v>
      </c>
      <c r="C2190" s="118"/>
      <c r="D2190" s="118"/>
      <c r="E2190" s="118"/>
      <c r="F2190" s="118"/>
      <c r="G2190" s="118"/>
      <c r="H2190" s="118" t="s">
        <v>2635</v>
      </c>
      <c r="J2190" s="119" t="s">
        <v>2635</v>
      </c>
    </row>
    <row r="2191" spans="2:10" x14ac:dyDescent="0.2">
      <c r="B2191" s="120" t="s">
        <v>2503</v>
      </c>
      <c r="C2191" s="120" t="s">
        <v>2514</v>
      </c>
      <c r="D2191" s="120" t="s">
        <v>2513</v>
      </c>
      <c r="E2191" s="120"/>
      <c r="F2191" s="120" t="s">
        <v>2512</v>
      </c>
      <c r="G2191" s="120" t="s">
        <v>2499</v>
      </c>
      <c r="H2191" s="120" t="s">
        <v>2511</v>
      </c>
      <c r="J2191" s="121" t="s">
        <v>2511</v>
      </c>
    </row>
    <row r="2192" spans="2:10" x14ac:dyDescent="0.2">
      <c r="B2192" s="122" t="s">
        <v>2687</v>
      </c>
      <c r="C2192" s="122" t="s">
        <v>2686</v>
      </c>
      <c r="D2192" s="123">
        <v>20.8</v>
      </c>
      <c r="E2192" s="123"/>
      <c r="F2192" s="124">
        <v>117.99</v>
      </c>
      <c r="G2192" s="125">
        <v>0.2</v>
      </c>
      <c r="H2192" s="126">
        <f>TRUNC((J2192*$J$7),2)</f>
        <v>3.24</v>
      </c>
      <c r="J2192" s="127">
        <v>4.16</v>
      </c>
    </row>
    <row r="2193" spans="2:10" x14ac:dyDescent="0.2">
      <c r="B2193" s="122" t="s">
        <v>2567</v>
      </c>
      <c r="C2193" s="122" t="s">
        <v>2566</v>
      </c>
      <c r="D2193" s="123">
        <v>14.54</v>
      </c>
      <c r="E2193" s="123"/>
      <c r="F2193" s="124">
        <v>117.99</v>
      </c>
      <c r="G2193" s="125">
        <v>0.2</v>
      </c>
      <c r="H2193" s="126">
        <f>TRUNC((J2193*$J$7),2)</f>
        <v>2.2599999999999998</v>
      </c>
      <c r="J2193" s="127">
        <v>2.91</v>
      </c>
    </row>
    <row r="2194" spans="2:10" x14ac:dyDescent="0.2">
      <c r="B2194" s="128" t="s">
        <v>2504</v>
      </c>
      <c r="C2194" s="128"/>
      <c r="D2194" s="128"/>
      <c r="E2194" s="128"/>
      <c r="F2194" s="128"/>
      <c r="G2194" s="128"/>
      <c r="H2194" s="129">
        <f>TRUNC((J2194*$J$7),2)</f>
        <v>5.51</v>
      </c>
      <c r="J2194" s="130">
        <v>7.07</v>
      </c>
    </row>
    <row r="2195" spans="2:10" ht="21" x14ac:dyDescent="0.2">
      <c r="B2195" s="120" t="s">
        <v>2503</v>
      </c>
      <c r="C2195" s="120" t="s">
        <v>2502</v>
      </c>
      <c r="D2195" s="120"/>
      <c r="E2195" s="146" t="s">
        <v>2501</v>
      </c>
      <c r="F2195" s="120" t="s">
        <v>2500</v>
      </c>
      <c r="G2195" s="120" t="s">
        <v>2499</v>
      </c>
      <c r="H2195" s="120" t="s">
        <v>2498</v>
      </c>
      <c r="J2195" s="121" t="s">
        <v>2498</v>
      </c>
    </row>
    <row r="2196" spans="2:10" x14ac:dyDescent="0.2">
      <c r="B2196" s="122" t="s">
        <v>2908</v>
      </c>
      <c r="C2196" s="122" t="s">
        <v>2907</v>
      </c>
      <c r="D2196" s="122"/>
      <c r="E2196" s="147" t="s">
        <v>2535</v>
      </c>
      <c r="F2196" s="126">
        <v>0.43</v>
      </c>
      <c r="G2196" s="125">
        <v>0.28000000000000003</v>
      </c>
      <c r="H2196" s="126">
        <f t="shared" ref="H2196:H2201" si="53">TRUNC((J2196*$J$7),2)</f>
        <v>0.09</v>
      </c>
      <c r="J2196" s="127">
        <v>0.12</v>
      </c>
    </row>
    <row r="2197" spans="2:10" ht="45" x14ac:dyDescent="0.2">
      <c r="B2197" s="122" t="s">
        <v>3154</v>
      </c>
      <c r="C2197" s="122" t="s">
        <v>3153</v>
      </c>
      <c r="D2197" s="122"/>
      <c r="E2197" s="147" t="s">
        <v>2471</v>
      </c>
      <c r="F2197" s="124">
        <v>762.03</v>
      </c>
      <c r="G2197" s="125">
        <v>1</v>
      </c>
      <c r="H2197" s="124">
        <f t="shared" si="53"/>
        <v>594.38</v>
      </c>
      <c r="J2197" s="136">
        <v>762.03</v>
      </c>
    </row>
    <row r="2198" spans="2:10" x14ac:dyDescent="0.2">
      <c r="B2198" s="128" t="s">
        <v>2470</v>
      </c>
      <c r="C2198" s="128"/>
      <c r="D2198" s="128"/>
      <c r="E2198" s="128"/>
      <c r="F2198" s="128"/>
      <c r="G2198" s="128"/>
      <c r="H2198" s="137">
        <f t="shared" si="53"/>
        <v>594.47</v>
      </c>
      <c r="J2198" s="138">
        <v>762.15</v>
      </c>
    </row>
    <row r="2199" spans="2:10" x14ac:dyDescent="0.2">
      <c r="B2199" s="131" t="s">
        <v>2469</v>
      </c>
      <c r="C2199" s="131"/>
      <c r="D2199" s="131"/>
      <c r="E2199" s="131"/>
      <c r="F2199" s="131"/>
      <c r="G2199" s="131"/>
      <c r="H2199" s="139">
        <f t="shared" si="53"/>
        <v>599.99</v>
      </c>
      <c r="J2199" s="140">
        <v>769.22</v>
      </c>
    </row>
    <row r="2200" spans="2:10" x14ac:dyDescent="0.2">
      <c r="B2200" s="131" t="s">
        <v>2468</v>
      </c>
      <c r="C2200" s="131"/>
      <c r="D2200" s="131"/>
      <c r="E2200" s="131"/>
      <c r="F2200" s="131"/>
      <c r="G2200" s="131"/>
      <c r="H2200" s="132">
        <f t="shared" si="53"/>
        <v>0</v>
      </c>
      <c r="J2200" s="133">
        <v>0</v>
      </c>
    </row>
    <row r="2201" spans="2:10" x14ac:dyDescent="0.2">
      <c r="B2201" s="131" t="s">
        <v>2467</v>
      </c>
      <c r="C2201" s="131"/>
      <c r="D2201" s="131"/>
      <c r="E2201" s="131"/>
      <c r="F2201" s="131"/>
      <c r="G2201" s="131"/>
      <c r="H2201" s="139">
        <f t="shared" si="53"/>
        <v>599.99</v>
      </c>
      <c r="J2201" s="140">
        <v>769.22</v>
      </c>
    </row>
    <row r="2202" spans="2:10" s="134" customFormat="1" ht="24.75" customHeight="1" x14ac:dyDescent="0.2">
      <c r="B2202" s="118" t="s">
        <v>3152</v>
      </c>
      <c r="C2202" s="118"/>
      <c r="D2202" s="118"/>
      <c r="E2202" s="118"/>
      <c r="F2202" s="118"/>
      <c r="G2202" s="118"/>
      <c r="H2202" s="118" t="s">
        <v>2909</v>
      </c>
      <c r="J2202" s="119" t="s">
        <v>2909</v>
      </c>
    </row>
    <row r="2203" spans="2:10" x14ac:dyDescent="0.2">
      <c r="B2203" s="120" t="s">
        <v>2503</v>
      </c>
      <c r="C2203" s="120" t="s">
        <v>2514</v>
      </c>
      <c r="D2203" s="120" t="s">
        <v>2513</v>
      </c>
      <c r="E2203" s="120"/>
      <c r="F2203" s="120" t="s">
        <v>2512</v>
      </c>
      <c r="G2203" s="120" t="s">
        <v>2499</v>
      </c>
      <c r="H2203" s="120" t="s">
        <v>2511</v>
      </c>
      <c r="J2203" s="121" t="s">
        <v>2511</v>
      </c>
    </row>
    <row r="2204" spans="2:10" x14ac:dyDescent="0.2">
      <c r="B2204" s="122" t="s">
        <v>2687</v>
      </c>
      <c r="C2204" s="122" t="s">
        <v>2686</v>
      </c>
      <c r="D2204" s="123">
        <v>20.8</v>
      </c>
      <c r="E2204" s="123"/>
      <c r="F2204" s="124">
        <v>117.99</v>
      </c>
      <c r="G2204" s="125">
        <v>0.15</v>
      </c>
      <c r="H2204" s="126">
        <f>TRUNC((J2204*$J$7),2)</f>
        <v>2.4300000000000002</v>
      </c>
      <c r="J2204" s="127">
        <v>3.12</v>
      </c>
    </row>
    <row r="2205" spans="2:10" x14ac:dyDescent="0.2">
      <c r="B2205" s="122" t="s">
        <v>2567</v>
      </c>
      <c r="C2205" s="122" t="s">
        <v>2566</v>
      </c>
      <c r="D2205" s="123">
        <v>14.54</v>
      </c>
      <c r="E2205" s="123"/>
      <c r="F2205" s="124">
        <v>117.99</v>
      </c>
      <c r="G2205" s="125">
        <v>0.15</v>
      </c>
      <c r="H2205" s="126">
        <f>TRUNC((J2205*$J$7),2)</f>
        <v>1.7</v>
      </c>
      <c r="J2205" s="127">
        <v>2.1800000000000002</v>
      </c>
    </row>
    <row r="2206" spans="2:10" x14ac:dyDescent="0.2">
      <c r="B2206" s="128" t="s">
        <v>2504</v>
      </c>
      <c r="C2206" s="128"/>
      <c r="D2206" s="128"/>
      <c r="E2206" s="128"/>
      <c r="F2206" s="128"/>
      <c r="G2206" s="128"/>
      <c r="H2206" s="129">
        <f>TRUNC((J2206*$J$7),2)</f>
        <v>4.13</v>
      </c>
      <c r="J2206" s="130">
        <v>5.3</v>
      </c>
    </row>
    <row r="2207" spans="2:10" ht="21" x14ac:dyDescent="0.2">
      <c r="B2207" s="120" t="s">
        <v>2503</v>
      </c>
      <c r="C2207" s="120" t="s">
        <v>2502</v>
      </c>
      <c r="D2207" s="120"/>
      <c r="E2207" s="146" t="s">
        <v>2501</v>
      </c>
      <c r="F2207" s="120" t="s">
        <v>2500</v>
      </c>
      <c r="G2207" s="120" t="s">
        <v>2499</v>
      </c>
      <c r="H2207" s="120" t="s">
        <v>2498</v>
      </c>
      <c r="J2207" s="121" t="s">
        <v>2498</v>
      </c>
    </row>
    <row r="2208" spans="2:10" ht="22.5" x14ac:dyDescent="0.2">
      <c r="B2208" s="122" t="s">
        <v>3151</v>
      </c>
      <c r="C2208" s="122" t="s">
        <v>489</v>
      </c>
      <c r="D2208" s="122"/>
      <c r="E2208" s="147" t="s">
        <v>2471</v>
      </c>
      <c r="F2208" s="123">
        <v>65.040000000000006</v>
      </c>
      <c r="G2208" s="125">
        <v>1</v>
      </c>
      <c r="H2208" s="123">
        <f>TRUNC((J2208*$J$7),2)</f>
        <v>50.73</v>
      </c>
      <c r="J2208" s="141">
        <v>65.040000000000006</v>
      </c>
    </row>
    <row r="2209" spans="2:10" x14ac:dyDescent="0.2">
      <c r="B2209" s="128" t="s">
        <v>2470</v>
      </c>
      <c r="C2209" s="128"/>
      <c r="D2209" s="128"/>
      <c r="E2209" s="128"/>
      <c r="F2209" s="128"/>
      <c r="G2209" s="128"/>
      <c r="H2209" s="142">
        <f>TRUNC((J2209*$J$7),2)</f>
        <v>50.73</v>
      </c>
      <c r="J2209" s="143">
        <v>65.040000000000006</v>
      </c>
    </row>
    <row r="2210" spans="2:10" x14ac:dyDescent="0.2">
      <c r="B2210" s="131" t="s">
        <v>2469</v>
      </c>
      <c r="C2210" s="131"/>
      <c r="D2210" s="131"/>
      <c r="E2210" s="131"/>
      <c r="F2210" s="131"/>
      <c r="G2210" s="131"/>
      <c r="H2210" s="144">
        <f>TRUNC((J2210*$J$7),2)</f>
        <v>54.86</v>
      </c>
      <c r="J2210" s="145">
        <v>70.34</v>
      </c>
    </row>
    <row r="2211" spans="2:10" x14ac:dyDescent="0.2">
      <c r="B2211" s="131" t="s">
        <v>2468</v>
      </c>
      <c r="C2211" s="131"/>
      <c r="D2211" s="131"/>
      <c r="E2211" s="131"/>
      <c r="F2211" s="131"/>
      <c r="G2211" s="131"/>
      <c r="H2211" s="132">
        <f>TRUNC((J2211*$J$7),2)</f>
        <v>0</v>
      </c>
      <c r="J2211" s="133">
        <v>0</v>
      </c>
    </row>
    <row r="2212" spans="2:10" x14ac:dyDescent="0.2">
      <c r="B2212" s="131" t="s">
        <v>2467</v>
      </c>
      <c r="C2212" s="131"/>
      <c r="D2212" s="131"/>
      <c r="E2212" s="131"/>
      <c r="F2212" s="131"/>
      <c r="G2212" s="131"/>
      <c r="H2212" s="144">
        <f>TRUNC((J2212*$J$7),2)</f>
        <v>54.86</v>
      </c>
      <c r="J2212" s="145">
        <v>70.34</v>
      </c>
    </row>
    <row r="2213" spans="2:10" s="134" customFormat="1" ht="24.75" customHeight="1" x14ac:dyDescent="0.2">
      <c r="B2213" s="118" t="s">
        <v>3150</v>
      </c>
      <c r="C2213" s="118"/>
      <c r="D2213" s="118"/>
      <c r="E2213" s="118"/>
      <c r="F2213" s="118"/>
      <c r="G2213" s="118"/>
      <c r="H2213" s="118" t="s">
        <v>2635</v>
      </c>
      <c r="J2213" s="119" t="s">
        <v>2635</v>
      </c>
    </row>
    <row r="2214" spans="2:10" x14ac:dyDescent="0.2">
      <c r="B2214" s="120" t="s">
        <v>2503</v>
      </c>
      <c r="C2214" s="120" t="s">
        <v>2514</v>
      </c>
      <c r="D2214" s="120" t="s">
        <v>2513</v>
      </c>
      <c r="E2214" s="120"/>
      <c r="F2214" s="120" t="s">
        <v>2512</v>
      </c>
      <c r="G2214" s="120" t="s">
        <v>2499</v>
      </c>
      <c r="H2214" s="120" t="s">
        <v>2511</v>
      </c>
      <c r="J2214" s="121" t="s">
        <v>2511</v>
      </c>
    </row>
    <row r="2215" spans="2:10" x14ac:dyDescent="0.2">
      <c r="B2215" s="122" t="s">
        <v>2567</v>
      </c>
      <c r="C2215" s="122" t="s">
        <v>2566</v>
      </c>
      <c r="D2215" s="123">
        <v>14.54</v>
      </c>
      <c r="E2215" s="123"/>
      <c r="F2215" s="124">
        <v>117.99</v>
      </c>
      <c r="G2215" s="125">
        <v>0.39</v>
      </c>
      <c r="H2215" s="126">
        <f>TRUNC((J2215*$J$7),2)</f>
        <v>4.42</v>
      </c>
      <c r="J2215" s="127">
        <v>5.67</v>
      </c>
    </row>
    <row r="2216" spans="2:10" x14ac:dyDescent="0.2">
      <c r="B2216" s="122" t="s">
        <v>2687</v>
      </c>
      <c r="C2216" s="122" t="s">
        <v>2686</v>
      </c>
      <c r="D2216" s="123">
        <v>20.8</v>
      </c>
      <c r="E2216" s="123"/>
      <c r="F2216" s="124">
        <v>117.99</v>
      </c>
      <c r="G2216" s="125">
        <v>0.39</v>
      </c>
      <c r="H2216" s="126">
        <f>TRUNC((J2216*$J$7),2)</f>
        <v>6.32</v>
      </c>
      <c r="J2216" s="127">
        <v>8.11</v>
      </c>
    </row>
    <row r="2217" spans="2:10" x14ac:dyDescent="0.2">
      <c r="B2217" s="128" t="s">
        <v>2504</v>
      </c>
      <c r="C2217" s="128"/>
      <c r="D2217" s="128"/>
      <c r="E2217" s="128"/>
      <c r="F2217" s="128"/>
      <c r="G2217" s="128"/>
      <c r="H2217" s="142">
        <f>TRUNC((J2217*$J$7),2)</f>
        <v>10.74</v>
      </c>
      <c r="J2217" s="143">
        <v>13.78</v>
      </c>
    </row>
    <row r="2218" spans="2:10" ht="21" x14ac:dyDescent="0.2">
      <c r="B2218" s="120" t="s">
        <v>2503</v>
      </c>
      <c r="C2218" s="120" t="s">
        <v>2502</v>
      </c>
      <c r="D2218" s="120"/>
      <c r="E2218" s="146" t="s">
        <v>2501</v>
      </c>
      <c r="F2218" s="120" t="s">
        <v>2500</v>
      </c>
      <c r="G2218" s="120" t="s">
        <v>2499</v>
      </c>
      <c r="H2218" s="120" t="s">
        <v>2498</v>
      </c>
      <c r="J2218" s="121" t="s">
        <v>2498</v>
      </c>
    </row>
    <row r="2219" spans="2:10" x14ac:dyDescent="0.2">
      <c r="B2219" s="122" t="s">
        <v>3149</v>
      </c>
      <c r="C2219" s="122" t="s">
        <v>477</v>
      </c>
      <c r="D2219" s="122"/>
      <c r="E2219" s="147" t="s">
        <v>2471</v>
      </c>
      <c r="F2219" s="123">
        <v>88.46</v>
      </c>
      <c r="G2219" s="125">
        <v>1</v>
      </c>
      <c r="H2219" s="123">
        <f>TRUNC((J2219*$J$7),2)</f>
        <v>68.989999999999995</v>
      </c>
      <c r="J2219" s="141">
        <v>88.46</v>
      </c>
    </row>
    <row r="2220" spans="2:10" x14ac:dyDescent="0.2">
      <c r="B2220" s="128" t="s">
        <v>2470</v>
      </c>
      <c r="C2220" s="128"/>
      <c r="D2220" s="128"/>
      <c r="E2220" s="128"/>
      <c r="F2220" s="128"/>
      <c r="G2220" s="128"/>
      <c r="H2220" s="142">
        <f>TRUNC((J2220*$J$7),2)</f>
        <v>68.989999999999995</v>
      </c>
      <c r="J2220" s="143">
        <v>88.46</v>
      </c>
    </row>
    <row r="2221" spans="2:10" x14ac:dyDescent="0.2">
      <c r="B2221" s="131" t="s">
        <v>2469</v>
      </c>
      <c r="C2221" s="131"/>
      <c r="D2221" s="131"/>
      <c r="E2221" s="131"/>
      <c r="F2221" s="131"/>
      <c r="G2221" s="131"/>
      <c r="H2221" s="139">
        <f>TRUNC((J2221*$J$7),2)</f>
        <v>79.739999999999995</v>
      </c>
      <c r="J2221" s="140">
        <v>102.24</v>
      </c>
    </row>
    <row r="2222" spans="2:10" x14ac:dyDescent="0.2">
      <c r="B2222" s="131" t="s">
        <v>2468</v>
      </c>
      <c r="C2222" s="131"/>
      <c r="D2222" s="131"/>
      <c r="E2222" s="131"/>
      <c r="F2222" s="131"/>
      <c r="G2222" s="131"/>
      <c r="H2222" s="132">
        <f>TRUNC((J2222*$J$7),2)</f>
        <v>0</v>
      </c>
      <c r="J2222" s="133">
        <v>0</v>
      </c>
    </row>
    <row r="2223" spans="2:10" x14ac:dyDescent="0.2">
      <c r="B2223" s="131" t="s">
        <v>2467</v>
      </c>
      <c r="C2223" s="131"/>
      <c r="D2223" s="131"/>
      <c r="E2223" s="131"/>
      <c r="F2223" s="131"/>
      <c r="G2223" s="131"/>
      <c r="H2223" s="139">
        <f>TRUNC((J2223*$J$7),2)</f>
        <v>79.739999999999995</v>
      </c>
      <c r="J2223" s="140">
        <v>102.24</v>
      </c>
    </row>
    <row r="2224" spans="2:10" s="134" customFormat="1" ht="24.75" customHeight="1" x14ac:dyDescent="0.2">
      <c r="B2224" s="118" t="s">
        <v>3148</v>
      </c>
      <c r="C2224" s="118"/>
      <c r="D2224" s="118"/>
      <c r="E2224" s="118"/>
      <c r="F2224" s="118"/>
      <c r="G2224" s="118"/>
      <c r="H2224" s="118" t="s">
        <v>2909</v>
      </c>
      <c r="J2224" s="119" t="s">
        <v>2909</v>
      </c>
    </row>
    <row r="2225" spans="2:10" x14ac:dyDescent="0.2">
      <c r="B2225" s="120" t="s">
        <v>2503</v>
      </c>
      <c r="C2225" s="120" t="s">
        <v>2514</v>
      </c>
      <c r="D2225" s="120" t="s">
        <v>2513</v>
      </c>
      <c r="E2225" s="120"/>
      <c r="F2225" s="120" t="s">
        <v>2512</v>
      </c>
      <c r="G2225" s="120" t="s">
        <v>2499</v>
      </c>
      <c r="H2225" s="120" t="s">
        <v>2511</v>
      </c>
      <c r="J2225" s="121" t="s">
        <v>2511</v>
      </c>
    </row>
    <row r="2226" spans="2:10" x14ac:dyDescent="0.2">
      <c r="B2226" s="122" t="s">
        <v>2687</v>
      </c>
      <c r="C2226" s="122" t="s">
        <v>2686</v>
      </c>
      <c r="D2226" s="123">
        <v>20.8</v>
      </c>
      <c r="E2226" s="123"/>
      <c r="F2226" s="124">
        <v>117.99</v>
      </c>
      <c r="G2226" s="125">
        <v>0.39</v>
      </c>
      <c r="H2226" s="126">
        <f>TRUNC((J2226*$J$7),2)</f>
        <v>6.32</v>
      </c>
      <c r="J2226" s="127">
        <v>8.11</v>
      </c>
    </row>
    <row r="2227" spans="2:10" x14ac:dyDescent="0.2">
      <c r="B2227" s="122" t="s">
        <v>2567</v>
      </c>
      <c r="C2227" s="122" t="s">
        <v>2566</v>
      </c>
      <c r="D2227" s="123">
        <v>14.54</v>
      </c>
      <c r="E2227" s="123"/>
      <c r="F2227" s="124">
        <v>117.99</v>
      </c>
      <c r="G2227" s="125">
        <v>0.39</v>
      </c>
      <c r="H2227" s="126">
        <f>TRUNC((J2227*$J$7),2)</f>
        <v>4.42</v>
      </c>
      <c r="J2227" s="127">
        <v>5.67</v>
      </c>
    </row>
    <row r="2228" spans="2:10" x14ac:dyDescent="0.2">
      <c r="B2228" s="128" t="s">
        <v>2504</v>
      </c>
      <c r="C2228" s="128"/>
      <c r="D2228" s="128"/>
      <c r="E2228" s="128"/>
      <c r="F2228" s="128"/>
      <c r="G2228" s="128"/>
      <c r="H2228" s="142">
        <f>TRUNC((J2228*$J$7),2)</f>
        <v>10.74</v>
      </c>
      <c r="J2228" s="143">
        <v>13.78</v>
      </c>
    </row>
    <row r="2229" spans="2:10" ht="21" x14ac:dyDescent="0.2">
      <c r="B2229" s="120" t="s">
        <v>2503</v>
      </c>
      <c r="C2229" s="120" t="s">
        <v>2502</v>
      </c>
      <c r="D2229" s="120"/>
      <c r="E2229" s="146" t="s">
        <v>2501</v>
      </c>
      <c r="F2229" s="120" t="s">
        <v>2500</v>
      </c>
      <c r="G2229" s="120" t="s">
        <v>2499</v>
      </c>
      <c r="H2229" s="120" t="s">
        <v>2498</v>
      </c>
      <c r="J2229" s="121" t="s">
        <v>2498</v>
      </c>
    </row>
    <row r="2230" spans="2:10" ht="22.5" x14ac:dyDescent="0.2">
      <c r="B2230" s="122" t="s">
        <v>3147</v>
      </c>
      <c r="C2230" s="122" t="s">
        <v>3146</v>
      </c>
      <c r="D2230" s="122"/>
      <c r="E2230" s="147" t="s">
        <v>2471</v>
      </c>
      <c r="F2230" s="123">
        <v>96.5</v>
      </c>
      <c r="G2230" s="125">
        <v>1</v>
      </c>
      <c r="H2230" s="123">
        <f>TRUNC((J2230*$J$7),2)</f>
        <v>75.27</v>
      </c>
      <c r="J2230" s="141">
        <v>96.5</v>
      </c>
    </row>
    <row r="2231" spans="2:10" x14ac:dyDescent="0.2">
      <c r="B2231" s="128" t="s">
        <v>2470</v>
      </c>
      <c r="C2231" s="128"/>
      <c r="D2231" s="128"/>
      <c r="E2231" s="128"/>
      <c r="F2231" s="128"/>
      <c r="G2231" s="128"/>
      <c r="H2231" s="142">
        <f>TRUNC((J2231*$J$7),2)</f>
        <v>75.27</v>
      </c>
      <c r="J2231" s="143">
        <v>96.5</v>
      </c>
    </row>
    <row r="2232" spans="2:10" x14ac:dyDescent="0.2">
      <c r="B2232" s="131" t="s">
        <v>2469</v>
      </c>
      <c r="C2232" s="131"/>
      <c r="D2232" s="131"/>
      <c r="E2232" s="131"/>
      <c r="F2232" s="131"/>
      <c r="G2232" s="131"/>
      <c r="H2232" s="139">
        <f>TRUNC((J2232*$J$7),2)</f>
        <v>86.01</v>
      </c>
      <c r="J2232" s="140">
        <v>110.28</v>
      </c>
    </row>
    <row r="2233" spans="2:10" x14ac:dyDescent="0.2">
      <c r="B2233" s="131" t="s">
        <v>2468</v>
      </c>
      <c r="C2233" s="131"/>
      <c r="D2233" s="131"/>
      <c r="E2233" s="131"/>
      <c r="F2233" s="131"/>
      <c r="G2233" s="131"/>
      <c r="H2233" s="132">
        <f>TRUNC((J2233*$J$7),2)</f>
        <v>0</v>
      </c>
      <c r="J2233" s="133">
        <v>0</v>
      </c>
    </row>
    <row r="2234" spans="2:10" x14ac:dyDescent="0.2">
      <c r="B2234" s="131" t="s">
        <v>2467</v>
      </c>
      <c r="C2234" s="131"/>
      <c r="D2234" s="131"/>
      <c r="E2234" s="131"/>
      <c r="F2234" s="131"/>
      <c r="G2234" s="131"/>
      <c r="H2234" s="139">
        <f>TRUNC((J2234*$J$7),2)</f>
        <v>86.01</v>
      </c>
      <c r="J2234" s="140">
        <v>110.28</v>
      </c>
    </row>
    <row r="2235" spans="2:10" s="134" customFormat="1" ht="24.75" customHeight="1" x14ac:dyDescent="0.2">
      <c r="B2235" s="118" t="s">
        <v>3145</v>
      </c>
      <c r="C2235" s="118"/>
      <c r="D2235" s="118"/>
      <c r="E2235" s="118"/>
      <c r="F2235" s="118"/>
      <c r="G2235" s="118"/>
      <c r="H2235" s="118" t="s">
        <v>2909</v>
      </c>
      <c r="J2235" s="119" t="s">
        <v>2909</v>
      </c>
    </row>
    <row r="2236" spans="2:10" x14ac:dyDescent="0.2">
      <c r="B2236" s="120" t="s">
        <v>2503</v>
      </c>
      <c r="C2236" s="120" t="s">
        <v>2514</v>
      </c>
      <c r="D2236" s="120" t="s">
        <v>2513</v>
      </c>
      <c r="E2236" s="120"/>
      <c r="F2236" s="120" t="s">
        <v>2512</v>
      </c>
      <c r="G2236" s="120" t="s">
        <v>2499</v>
      </c>
      <c r="H2236" s="120" t="s">
        <v>2511</v>
      </c>
      <c r="J2236" s="121" t="s">
        <v>2511</v>
      </c>
    </row>
    <row r="2237" spans="2:10" x14ac:dyDescent="0.2">
      <c r="B2237" s="122" t="s">
        <v>2687</v>
      </c>
      <c r="C2237" s="122" t="s">
        <v>2686</v>
      </c>
      <c r="D2237" s="123">
        <v>20.8</v>
      </c>
      <c r="E2237" s="123"/>
      <c r="F2237" s="124">
        <v>117.99</v>
      </c>
      <c r="G2237" s="125">
        <v>0.39</v>
      </c>
      <c r="H2237" s="126">
        <f>TRUNC((J2237*$J$7),2)</f>
        <v>6.32</v>
      </c>
      <c r="J2237" s="127">
        <v>8.11</v>
      </c>
    </row>
    <row r="2238" spans="2:10" x14ac:dyDescent="0.2">
      <c r="B2238" s="122" t="s">
        <v>2567</v>
      </c>
      <c r="C2238" s="122" t="s">
        <v>2566</v>
      </c>
      <c r="D2238" s="123">
        <v>14.54</v>
      </c>
      <c r="E2238" s="123"/>
      <c r="F2238" s="124">
        <v>117.99</v>
      </c>
      <c r="G2238" s="125">
        <v>0.39</v>
      </c>
      <c r="H2238" s="126">
        <f>TRUNC((J2238*$J$7),2)</f>
        <v>4.42</v>
      </c>
      <c r="J2238" s="127">
        <v>5.67</v>
      </c>
    </row>
    <row r="2239" spans="2:10" x14ac:dyDescent="0.2">
      <c r="B2239" s="128" t="s">
        <v>2504</v>
      </c>
      <c r="C2239" s="128"/>
      <c r="D2239" s="128"/>
      <c r="E2239" s="128"/>
      <c r="F2239" s="128"/>
      <c r="G2239" s="128"/>
      <c r="H2239" s="142">
        <f>TRUNC((J2239*$J$7),2)</f>
        <v>10.74</v>
      </c>
      <c r="J2239" s="143">
        <v>13.78</v>
      </c>
    </row>
    <row r="2240" spans="2:10" ht="21" x14ac:dyDescent="0.2">
      <c r="B2240" s="120" t="s">
        <v>2503</v>
      </c>
      <c r="C2240" s="120" t="s">
        <v>2502</v>
      </c>
      <c r="D2240" s="120"/>
      <c r="E2240" s="146" t="s">
        <v>2501</v>
      </c>
      <c r="F2240" s="120" t="s">
        <v>2500</v>
      </c>
      <c r="G2240" s="120" t="s">
        <v>2499</v>
      </c>
      <c r="H2240" s="120" t="s">
        <v>2498</v>
      </c>
      <c r="J2240" s="121" t="s">
        <v>2498</v>
      </c>
    </row>
    <row r="2241" spans="2:10" ht="22.5" x14ac:dyDescent="0.2">
      <c r="B2241" s="122" t="s">
        <v>3144</v>
      </c>
      <c r="C2241" s="122" t="s">
        <v>3143</v>
      </c>
      <c r="D2241" s="122"/>
      <c r="E2241" s="147" t="s">
        <v>2471</v>
      </c>
      <c r="F2241" s="124">
        <v>113.27</v>
      </c>
      <c r="G2241" s="125">
        <v>1</v>
      </c>
      <c r="H2241" s="124">
        <f>TRUNC((J2241*$J$7),2)</f>
        <v>88.35</v>
      </c>
      <c r="J2241" s="136">
        <v>113.27</v>
      </c>
    </row>
    <row r="2242" spans="2:10" x14ac:dyDescent="0.2">
      <c r="B2242" s="128" t="s">
        <v>2470</v>
      </c>
      <c r="C2242" s="128"/>
      <c r="D2242" s="128"/>
      <c r="E2242" s="128"/>
      <c r="F2242" s="128"/>
      <c r="G2242" s="128"/>
      <c r="H2242" s="137">
        <f>TRUNC((J2242*$J$7),2)</f>
        <v>88.35</v>
      </c>
      <c r="J2242" s="138">
        <v>113.27</v>
      </c>
    </row>
    <row r="2243" spans="2:10" x14ac:dyDescent="0.2">
      <c r="B2243" s="131" t="s">
        <v>2469</v>
      </c>
      <c r="C2243" s="131"/>
      <c r="D2243" s="131"/>
      <c r="E2243" s="131"/>
      <c r="F2243" s="131"/>
      <c r="G2243" s="131"/>
      <c r="H2243" s="139">
        <f>TRUNC((J2243*$J$7),2)</f>
        <v>99.09</v>
      </c>
      <c r="J2243" s="140">
        <v>127.05</v>
      </c>
    </row>
    <row r="2244" spans="2:10" x14ac:dyDescent="0.2">
      <c r="B2244" s="131" t="s">
        <v>2468</v>
      </c>
      <c r="C2244" s="131"/>
      <c r="D2244" s="131"/>
      <c r="E2244" s="131"/>
      <c r="F2244" s="131"/>
      <c r="G2244" s="131"/>
      <c r="H2244" s="132">
        <f>TRUNC((J2244*$J$7),2)</f>
        <v>0</v>
      </c>
      <c r="J2244" s="133">
        <v>0</v>
      </c>
    </row>
    <row r="2245" spans="2:10" x14ac:dyDescent="0.2">
      <c r="B2245" s="131" t="s">
        <v>2467</v>
      </c>
      <c r="C2245" s="131"/>
      <c r="D2245" s="131"/>
      <c r="E2245" s="131"/>
      <c r="F2245" s="131"/>
      <c r="G2245" s="131"/>
      <c r="H2245" s="139">
        <f>TRUNC((J2245*$J$7),2)</f>
        <v>99.09</v>
      </c>
      <c r="J2245" s="140">
        <v>127.05</v>
      </c>
    </row>
    <row r="2246" spans="2:10" s="134" customFormat="1" ht="24.75" customHeight="1" x14ac:dyDescent="0.2">
      <c r="B2246" s="118" t="s">
        <v>3142</v>
      </c>
      <c r="C2246" s="118"/>
      <c r="D2246" s="118"/>
      <c r="E2246" s="118"/>
      <c r="F2246" s="118"/>
      <c r="G2246" s="118"/>
      <c r="H2246" s="118" t="s">
        <v>2909</v>
      </c>
      <c r="J2246" s="119" t="s">
        <v>2909</v>
      </c>
    </row>
    <row r="2247" spans="2:10" x14ac:dyDescent="0.2">
      <c r="B2247" s="120" t="s">
        <v>2503</v>
      </c>
      <c r="C2247" s="120" t="s">
        <v>2514</v>
      </c>
      <c r="D2247" s="120" t="s">
        <v>2513</v>
      </c>
      <c r="E2247" s="120"/>
      <c r="F2247" s="120" t="s">
        <v>2512</v>
      </c>
      <c r="G2247" s="120" t="s">
        <v>2499</v>
      </c>
      <c r="H2247" s="120" t="s">
        <v>2511</v>
      </c>
      <c r="J2247" s="121" t="s">
        <v>2511</v>
      </c>
    </row>
    <row r="2248" spans="2:10" x14ac:dyDescent="0.2">
      <c r="B2248" s="122" t="s">
        <v>3141</v>
      </c>
      <c r="C2248" s="122" t="s">
        <v>3140</v>
      </c>
      <c r="D2248" s="123">
        <v>20.8</v>
      </c>
      <c r="E2248" s="123"/>
      <c r="F2248" s="124">
        <v>117.99</v>
      </c>
      <c r="G2248" s="125">
        <v>0.5</v>
      </c>
      <c r="H2248" s="123">
        <f>TRUNC((J2248*$J$7),2)</f>
        <v>8.11</v>
      </c>
      <c r="J2248" s="141">
        <v>10.4</v>
      </c>
    </row>
    <row r="2249" spans="2:10" x14ac:dyDescent="0.2">
      <c r="B2249" s="122" t="s">
        <v>2567</v>
      </c>
      <c r="C2249" s="122" t="s">
        <v>2566</v>
      </c>
      <c r="D2249" s="123">
        <v>14.54</v>
      </c>
      <c r="E2249" s="123"/>
      <c r="F2249" s="124">
        <v>117.99</v>
      </c>
      <c r="G2249" s="125">
        <v>0.5</v>
      </c>
      <c r="H2249" s="126">
        <f>TRUNC((J2249*$J$7),2)</f>
        <v>5.67</v>
      </c>
      <c r="J2249" s="127">
        <v>7.27</v>
      </c>
    </row>
    <row r="2250" spans="2:10" x14ac:dyDescent="0.2">
      <c r="B2250" s="128" t="s">
        <v>2504</v>
      </c>
      <c r="C2250" s="128"/>
      <c r="D2250" s="128"/>
      <c r="E2250" s="128"/>
      <c r="F2250" s="128"/>
      <c r="G2250" s="128"/>
      <c r="H2250" s="142">
        <f>TRUNC((J2250*$J$7),2)</f>
        <v>13.78</v>
      </c>
      <c r="J2250" s="143">
        <v>17.670000000000002</v>
      </c>
    </row>
    <row r="2251" spans="2:10" ht="21" x14ac:dyDescent="0.2">
      <c r="B2251" s="120" t="s">
        <v>2503</v>
      </c>
      <c r="C2251" s="120" t="s">
        <v>2502</v>
      </c>
      <c r="D2251" s="120"/>
      <c r="E2251" s="146" t="s">
        <v>2501</v>
      </c>
      <c r="F2251" s="120" t="s">
        <v>2500</v>
      </c>
      <c r="G2251" s="120" t="s">
        <v>2499</v>
      </c>
      <c r="H2251" s="120" t="s">
        <v>2498</v>
      </c>
      <c r="J2251" s="121" t="s">
        <v>2498</v>
      </c>
    </row>
    <row r="2252" spans="2:10" x14ac:dyDescent="0.2">
      <c r="B2252" s="122" t="s">
        <v>2908</v>
      </c>
      <c r="C2252" s="122" t="s">
        <v>2907</v>
      </c>
      <c r="D2252" s="122"/>
      <c r="E2252" s="147" t="s">
        <v>2535</v>
      </c>
      <c r="F2252" s="126">
        <v>0.43</v>
      </c>
      <c r="G2252" s="125">
        <v>0.28000000000000003</v>
      </c>
      <c r="H2252" s="126">
        <f t="shared" ref="H2252:H2258" si="54">TRUNC((J2252*$J$7),2)</f>
        <v>0.09</v>
      </c>
      <c r="J2252" s="127">
        <v>0.12</v>
      </c>
    </row>
    <row r="2253" spans="2:10" ht="22.5" x14ac:dyDescent="0.2">
      <c r="B2253" s="122" t="s">
        <v>3139</v>
      </c>
      <c r="C2253" s="122" t="s">
        <v>3138</v>
      </c>
      <c r="D2253" s="122"/>
      <c r="E2253" s="147" t="s">
        <v>2471</v>
      </c>
      <c r="F2253" s="123">
        <v>62.14</v>
      </c>
      <c r="G2253" s="125">
        <v>1</v>
      </c>
      <c r="H2253" s="123">
        <f t="shared" si="54"/>
        <v>48.46</v>
      </c>
      <c r="J2253" s="141">
        <v>62.14</v>
      </c>
    </row>
    <row r="2254" spans="2:10" ht="22.5" x14ac:dyDescent="0.2">
      <c r="B2254" s="122" t="s">
        <v>3137</v>
      </c>
      <c r="C2254" s="122" t="s">
        <v>3136</v>
      </c>
      <c r="D2254" s="122"/>
      <c r="E2254" s="147" t="s">
        <v>2471</v>
      </c>
      <c r="F2254" s="123">
        <v>24.14</v>
      </c>
      <c r="G2254" s="125">
        <v>1</v>
      </c>
      <c r="H2254" s="123">
        <f t="shared" si="54"/>
        <v>18.82</v>
      </c>
      <c r="J2254" s="141">
        <v>24.14</v>
      </c>
    </row>
    <row r="2255" spans="2:10" x14ac:dyDescent="0.2">
      <c r="B2255" s="128" t="s">
        <v>2470</v>
      </c>
      <c r="C2255" s="128"/>
      <c r="D2255" s="128"/>
      <c r="E2255" s="128"/>
      <c r="F2255" s="128"/>
      <c r="G2255" s="128"/>
      <c r="H2255" s="142">
        <f t="shared" si="54"/>
        <v>67.39</v>
      </c>
      <c r="J2255" s="143">
        <v>86.4</v>
      </c>
    </row>
    <row r="2256" spans="2:10" x14ac:dyDescent="0.2">
      <c r="B2256" s="131" t="s">
        <v>2469</v>
      </c>
      <c r="C2256" s="131"/>
      <c r="D2256" s="131"/>
      <c r="E2256" s="131"/>
      <c r="F2256" s="131"/>
      <c r="G2256" s="131"/>
      <c r="H2256" s="139">
        <f t="shared" si="54"/>
        <v>81.17</v>
      </c>
      <c r="J2256" s="140">
        <v>104.07</v>
      </c>
    </row>
    <row r="2257" spans="2:10" x14ac:dyDescent="0.2">
      <c r="B2257" s="131" t="s">
        <v>2468</v>
      </c>
      <c r="C2257" s="131"/>
      <c r="D2257" s="131"/>
      <c r="E2257" s="131"/>
      <c r="F2257" s="131"/>
      <c r="G2257" s="131"/>
      <c r="H2257" s="132">
        <f t="shared" si="54"/>
        <v>0</v>
      </c>
      <c r="J2257" s="133">
        <v>0</v>
      </c>
    </row>
    <row r="2258" spans="2:10" x14ac:dyDescent="0.2">
      <c r="B2258" s="131" t="s">
        <v>2467</v>
      </c>
      <c r="C2258" s="131"/>
      <c r="D2258" s="131"/>
      <c r="E2258" s="131"/>
      <c r="F2258" s="131"/>
      <c r="G2258" s="131"/>
      <c r="H2258" s="139">
        <f t="shared" si="54"/>
        <v>81.17</v>
      </c>
      <c r="J2258" s="140">
        <v>104.07</v>
      </c>
    </row>
    <row r="2259" spans="2:10" s="134" customFormat="1" ht="24.75" customHeight="1" x14ac:dyDescent="0.2">
      <c r="B2259" s="118" t="s">
        <v>3135</v>
      </c>
      <c r="C2259" s="118"/>
      <c r="D2259" s="118"/>
      <c r="E2259" s="118"/>
      <c r="F2259" s="118"/>
      <c r="G2259" s="118"/>
      <c r="H2259" s="118" t="s">
        <v>2909</v>
      </c>
      <c r="J2259" s="119" t="s">
        <v>2909</v>
      </c>
    </row>
    <row r="2260" spans="2:10" x14ac:dyDescent="0.2">
      <c r="B2260" s="120" t="s">
        <v>2503</v>
      </c>
      <c r="C2260" s="120" t="s">
        <v>2514</v>
      </c>
      <c r="D2260" s="120" t="s">
        <v>2513</v>
      </c>
      <c r="E2260" s="120"/>
      <c r="F2260" s="120" t="s">
        <v>2512</v>
      </c>
      <c r="G2260" s="120" t="s">
        <v>2499</v>
      </c>
      <c r="H2260" s="120" t="s">
        <v>2511</v>
      </c>
      <c r="J2260" s="121" t="s">
        <v>2511</v>
      </c>
    </row>
    <row r="2261" spans="2:10" x14ac:dyDescent="0.2">
      <c r="B2261" s="122" t="s">
        <v>2687</v>
      </c>
      <c r="C2261" s="122" t="s">
        <v>2686</v>
      </c>
      <c r="D2261" s="123">
        <v>20.8</v>
      </c>
      <c r="E2261" s="123"/>
      <c r="F2261" s="124">
        <v>117.99</v>
      </c>
      <c r="G2261" s="125">
        <v>0.35</v>
      </c>
      <c r="H2261" s="126">
        <f>TRUNC((J2261*$J$7),2)</f>
        <v>5.67</v>
      </c>
      <c r="J2261" s="127">
        <v>7.28</v>
      </c>
    </row>
    <row r="2262" spans="2:10" x14ac:dyDescent="0.2">
      <c r="B2262" s="122" t="s">
        <v>2567</v>
      </c>
      <c r="C2262" s="122" t="s">
        <v>2566</v>
      </c>
      <c r="D2262" s="123">
        <v>14.54</v>
      </c>
      <c r="E2262" s="123"/>
      <c r="F2262" s="124">
        <v>117.99</v>
      </c>
      <c r="G2262" s="125">
        <v>0.35</v>
      </c>
      <c r="H2262" s="126">
        <f>TRUNC((J2262*$J$7),2)</f>
        <v>3.97</v>
      </c>
      <c r="J2262" s="127">
        <v>5.09</v>
      </c>
    </row>
    <row r="2263" spans="2:10" x14ac:dyDescent="0.2">
      <c r="B2263" s="128" t="s">
        <v>2504</v>
      </c>
      <c r="C2263" s="128"/>
      <c r="D2263" s="128"/>
      <c r="E2263" s="128"/>
      <c r="F2263" s="128"/>
      <c r="G2263" s="128"/>
      <c r="H2263" s="142">
        <f>TRUNC((J2263*$J$7),2)</f>
        <v>9.64</v>
      </c>
      <c r="J2263" s="143">
        <v>12.37</v>
      </c>
    </row>
    <row r="2264" spans="2:10" ht="21" x14ac:dyDescent="0.2">
      <c r="B2264" s="120" t="s">
        <v>2503</v>
      </c>
      <c r="C2264" s="120" t="s">
        <v>2502</v>
      </c>
      <c r="D2264" s="120"/>
      <c r="E2264" s="146" t="s">
        <v>2501</v>
      </c>
      <c r="F2264" s="120" t="s">
        <v>2500</v>
      </c>
      <c r="G2264" s="120" t="s">
        <v>2499</v>
      </c>
      <c r="H2264" s="120" t="s">
        <v>2498</v>
      </c>
      <c r="J2264" s="121" t="s">
        <v>2498</v>
      </c>
    </row>
    <row r="2265" spans="2:10" ht="33.75" x14ac:dyDescent="0.2">
      <c r="B2265" s="122" t="s">
        <v>3134</v>
      </c>
      <c r="C2265" s="122" t="s">
        <v>3133</v>
      </c>
      <c r="D2265" s="122"/>
      <c r="E2265" s="147" t="s">
        <v>2471</v>
      </c>
      <c r="F2265" s="123">
        <v>32.9</v>
      </c>
      <c r="G2265" s="125">
        <v>1</v>
      </c>
      <c r="H2265" s="123">
        <f>TRUNC((J2265*$J$7),2)</f>
        <v>25.66</v>
      </c>
      <c r="J2265" s="141">
        <v>32.9</v>
      </c>
    </row>
    <row r="2266" spans="2:10" x14ac:dyDescent="0.2">
      <c r="B2266" s="128" t="s">
        <v>2470</v>
      </c>
      <c r="C2266" s="128"/>
      <c r="D2266" s="128"/>
      <c r="E2266" s="128"/>
      <c r="F2266" s="128"/>
      <c r="G2266" s="128"/>
      <c r="H2266" s="142">
        <f>TRUNC((J2266*$J$7),2)</f>
        <v>25.66</v>
      </c>
      <c r="J2266" s="143">
        <v>32.9</v>
      </c>
    </row>
    <row r="2267" spans="2:10" x14ac:dyDescent="0.2">
      <c r="B2267" s="131" t="s">
        <v>2469</v>
      </c>
      <c r="C2267" s="131"/>
      <c r="D2267" s="131"/>
      <c r="E2267" s="131"/>
      <c r="F2267" s="131"/>
      <c r="G2267" s="131"/>
      <c r="H2267" s="144">
        <f>TRUNC((J2267*$J$7),2)</f>
        <v>35.31</v>
      </c>
      <c r="J2267" s="145">
        <v>45.27</v>
      </c>
    </row>
    <row r="2268" spans="2:10" x14ac:dyDescent="0.2">
      <c r="B2268" s="131" t="s">
        <v>2468</v>
      </c>
      <c r="C2268" s="131"/>
      <c r="D2268" s="131"/>
      <c r="E2268" s="131"/>
      <c r="F2268" s="131"/>
      <c r="G2268" s="131"/>
      <c r="H2268" s="132">
        <f>TRUNC((J2268*$J$7),2)</f>
        <v>0</v>
      </c>
      <c r="J2268" s="133">
        <v>0</v>
      </c>
    </row>
    <row r="2269" spans="2:10" x14ac:dyDescent="0.2">
      <c r="B2269" s="131" t="s">
        <v>2467</v>
      </c>
      <c r="C2269" s="131"/>
      <c r="D2269" s="131"/>
      <c r="E2269" s="131"/>
      <c r="F2269" s="131"/>
      <c r="G2269" s="131"/>
      <c r="H2269" s="144">
        <f>TRUNC((J2269*$J$7),2)</f>
        <v>35.31</v>
      </c>
      <c r="J2269" s="145">
        <v>45.27</v>
      </c>
    </row>
    <row r="2270" spans="2:10" s="134" customFormat="1" ht="24.75" customHeight="1" x14ac:dyDescent="0.2">
      <c r="B2270" s="118" t="s">
        <v>3132</v>
      </c>
      <c r="C2270" s="118"/>
      <c r="D2270" s="118"/>
      <c r="E2270" s="118"/>
      <c r="F2270" s="118"/>
      <c r="G2270" s="118"/>
      <c r="H2270" s="118" t="s">
        <v>2909</v>
      </c>
      <c r="J2270" s="119" t="s">
        <v>2909</v>
      </c>
    </row>
    <row r="2271" spans="2:10" x14ac:dyDescent="0.2">
      <c r="B2271" s="120" t="s">
        <v>2503</v>
      </c>
      <c r="C2271" s="120" t="s">
        <v>2514</v>
      </c>
      <c r="D2271" s="120" t="s">
        <v>2513</v>
      </c>
      <c r="E2271" s="120"/>
      <c r="F2271" s="120" t="s">
        <v>2512</v>
      </c>
      <c r="G2271" s="120" t="s">
        <v>2499</v>
      </c>
      <c r="H2271" s="120" t="s">
        <v>2511</v>
      </c>
      <c r="J2271" s="121" t="s">
        <v>2511</v>
      </c>
    </row>
    <row r="2272" spans="2:10" x14ac:dyDescent="0.2">
      <c r="B2272" s="122" t="s">
        <v>2567</v>
      </c>
      <c r="C2272" s="122" t="s">
        <v>2566</v>
      </c>
      <c r="D2272" s="123">
        <v>14.54</v>
      </c>
      <c r="E2272" s="123"/>
      <c r="F2272" s="124">
        <v>117.99</v>
      </c>
      <c r="G2272" s="125">
        <v>0.25</v>
      </c>
      <c r="H2272" s="126">
        <f>TRUNC((J2272*$J$7),2)</f>
        <v>2.83</v>
      </c>
      <c r="J2272" s="127">
        <v>3.64</v>
      </c>
    </row>
    <row r="2273" spans="2:10" x14ac:dyDescent="0.2">
      <c r="B2273" s="122" t="s">
        <v>2687</v>
      </c>
      <c r="C2273" s="122" t="s">
        <v>2686</v>
      </c>
      <c r="D2273" s="123">
        <v>20.8</v>
      </c>
      <c r="E2273" s="123"/>
      <c r="F2273" s="124">
        <v>117.99</v>
      </c>
      <c r="G2273" s="125">
        <v>0.25</v>
      </c>
      <c r="H2273" s="126">
        <f>TRUNC((J2273*$J$7),2)</f>
        <v>4.05</v>
      </c>
      <c r="J2273" s="127">
        <v>5.2</v>
      </c>
    </row>
    <row r="2274" spans="2:10" x14ac:dyDescent="0.2">
      <c r="B2274" s="128" t="s">
        <v>2504</v>
      </c>
      <c r="C2274" s="128"/>
      <c r="D2274" s="128"/>
      <c r="E2274" s="128"/>
      <c r="F2274" s="128"/>
      <c r="G2274" s="128"/>
      <c r="H2274" s="129">
        <f>TRUNC((J2274*$J$7),2)</f>
        <v>6.89</v>
      </c>
      <c r="J2274" s="130">
        <v>8.84</v>
      </c>
    </row>
    <row r="2275" spans="2:10" ht="21" x14ac:dyDescent="0.2">
      <c r="B2275" s="120" t="s">
        <v>2503</v>
      </c>
      <c r="C2275" s="120" t="s">
        <v>2502</v>
      </c>
      <c r="D2275" s="120"/>
      <c r="E2275" s="146" t="s">
        <v>2501</v>
      </c>
      <c r="F2275" s="120" t="s">
        <v>2500</v>
      </c>
      <c r="G2275" s="120" t="s">
        <v>2499</v>
      </c>
      <c r="H2275" s="120" t="s">
        <v>2498</v>
      </c>
      <c r="J2275" s="121" t="s">
        <v>2498</v>
      </c>
    </row>
    <row r="2276" spans="2:10" ht="33.75" x14ac:dyDescent="0.2">
      <c r="B2276" s="122" t="s">
        <v>3131</v>
      </c>
      <c r="C2276" s="122" t="s">
        <v>3130</v>
      </c>
      <c r="D2276" s="122"/>
      <c r="E2276" s="147" t="s">
        <v>2471</v>
      </c>
      <c r="F2276" s="123">
        <v>25.93</v>
      </c>
      <c r="G2276" s="125">
        <v>1</v>
      </c>
      <c r="H2276" s="123">
        <f>TRUNC((J2276*$J$7),2)</f>
        <v>20.22</v>
      </c>
      <c r="J2276" s="141">
        <v>25.93</v>
      </c>
    </row>
    <row r="2277" spans="2:10" x14ac:dyDescent="0.2">
      <c r="B2277" s="128" t="s">
        <v>2470</v>
      </c>
      <c r="C2277" s="128"/>
      <c r="D2277" s="128"/>
      <c r="E2277" s="128"/>
      <c r="F2277" s="128"/>
      <c r="G2277" s="128"/>
      <c r="H2277" s="142">
        <f>TRUNC((J2277*$J$7),2)</f>
        <v>20.22</v>
      </c>
      <c r="J2277" s="143">
        <v>25.93</v>
      </c>
    </row>
    <row r="2278" spans="2:10" x14ac:dyDescent="0.2">
      <c r="B2278" s="131" t="s">
        <v>2469</v>
      </c>
      <c r="C2278" s="131"/>
      <c r="D2278" s="131"/>
      <c r="E2278" s="131"/>
      <c r="F2278" s="131"/>
      <c r="G2278" s="131"/>
      <c r="H2278" s="144">
        <f>TRUNC((J2278*$J$7),2)</f>
        <v>27.12</v>
      </c>
      <c r="J2278" s="145">
        <v>34.770000000000003</v>
      </c>
    </row>
    <row r="2279" spans="2:10" x14ac:dyDescent="0.2">
      <c r="B2279" s="131" t="s">
        <v>2468</v>
      </c>
      <c r="C2279" s="131"/>
      <c r="D2279" s="131"/>
      <c r="E2279" s="131"/>
      <c r="F2279" s="131"/>
      <c r="G2279" s="131"/>
      <c r="H2279" s="132">
        <f>TRUNC((J2279*$J$7),2)</f>
        <v>0</v>
      </c>
      <c r="J2279" s="133">
        <v>0</v>
      </c>
    </row>
    <row r="2280" spans="2:10" x14ac:dyDescent="0.2">
      <c r="B2280" s="131" t="s">
        <v>2467</v>
      </c>
      <c r="C2280" s="131"/>
      <c r="D2280" s="131"/>
      <c r="E2280" s="131"/>
      <c r="F2280" s="131"/>
      <c r="G2280" s="131"/>
      <c r="H2280" s="144">
        <f>TRUNC((J2280*$J$7),2)</f>
        <v>27.12</v>
      </c>
      <c r="J2280" s="145">
        <v>34.770000000000003</v>
      </c>
    </row>
    <row r="2281" spans="2:10" s="134" customFormat="1" ht="24.75" customHeight="1" x14ac:dyDescent="0.2">
      <c r="B2281" s="118" t="s">
        <v>3129</v>
      </c>
      <c r="C2281" s="118"/>
      <c r="D2281" s="118"/>
      <c r="E2281" s="118"/>
      <c r="F2281" s="118"/>
      <c r="G2281" s="118"/>
      <c r="H2281" s="118" t="s">
        <v>2909</v>
      </c>
      <c r="J2281" s="119" t="s">
        <v>2909</v>
      </c>
    </row>
    <row r="2282" spans="2:10" x14ac:dyDescent="0.2">
      <c r="B2282" s="120" t="s">
        <v>2503</v>
      </c>
      <c r="C2282" s="120" t="s">
        <v>2514</v>
      </c>
      <c r="D2282" s="120" t="s">
        <v>2513</v>
      </c>
      <c r="E2282" s="120"/>
      <c r="F2282" s="120" t="s">
        <v>2512</v>
      </c>
      <c r="G2282" s="120" t="s">
        <v>2499</v>
      </c>
      <c r="H2282" s="120" t="s">
        <v>2511</v>
      </c>
      <c r="J2282" s="121" t="s">
        <v>2511</v>
      </c>
    </row>
    <row r="2283" spans="2:10" x14ac:dyDescent="0.2">
      <c r="B2283" s="122" t="s">
        <v>2567</v>
      </c>
      <c r="C2283" s="122" t="s">
        <v>2566</v>
      </c>
      <c r="D2283" s="123">
        <v>14.54</v>
      </c>
      <c r="E2283" s="123"/>
      <c r="F2283" s="124">
        <v>117.99</v>
      </c>
      <c r="G2283" s="125">
        <v>0.2</v>
      </c>
      <c r="H2283" s="126">
        <f>TRUNC((J2283*$J$7),2)</f>
        <v>2.2599999999999998</v>
      </c>
      <c r="J2283" s="127">
        <v>2.91</v>
      </c>
    </row>
    <row r="2284" spans="2:10" x14ac:dyDescent="0.2">
      <c r="B2284" s="122" t="s">
        <v>2687</v>
      </c>
      <c r="C2284" s="122" t="s">
        <v>2686</v>
      </c>
      <c r="D2284" s="123">
        <v>20.8</v>
      </c>
      <c r="E2284" s="123"/>
      <c r="F2284" s="124">
        <v>117.99</v>
      </c>
      <c r="G2284" s="125">
        <v>0.2</v>
      </c>
      <c r="H2284" s="126">
        <f>TRUNC((J2284*$J$7),2)</f>
        <v>3.24</v>
      </c>
      <c r="J2284" s="127">
        <v>4.16</v>
      </c>
    </row>
    <row r="2285" spans="2:10" x14ac:dyDescent="0.2">
      <c r="B2285" s="128" t="s">
        <v>2504</v>
      </c>
      <c r="C2285" s="128"/>
      <c r="D2285" s="128"/>
      <c r="E2285" s="128"/>
      <c r="F2285" s="128"/>
      <c r="G2285" s="128"/>
      <c r="H2285" s="129">
        <f>TRUNC((J2285*$J$7),2)</f>
        <v>5.51</v>
      </c>
      <c r="J2285" s="130">
        <v>7.07</v>
      </c>
    </row>
    <row r="2286" spans="2:10" ht="21" x14ac:dyDescent="0.2">
      <c r="B2286" s="120" t="s">
        <v>2503</v>
      </c>
      <c r="C2286" s="120" t="s">
        <v>2502</v>
      </c>
      <c r="D2286" s="120"/>
      <c r="E2286" s="146" t="s">
        <v>2501</v>
      </c>
      <c r="F2286" s="120" t="s">
        <v>2500</v>
      </c>
      <c r="G2286" s="120" t="s">
        <v>2499</v>
      </c>
      <c r="H2286" s="120" t="s">
        <v>2498</v>
      </c>
      <c r="J2286" s="121" t="s">
        <v>2498</v>
      </c>
    </row>
    <row r="2287" spans="2:10" x14ac:dyDescent="0.2">
      <c r="B2287" s="122" t="s">
        <v>2908</v>
      </c>
      <c r="C2287" s="122" t="s">
        <v>2907</v>
      </c>
      <c r="D2287" s="122"/>
      <c r="E2287" s="147" t="s">
        <v>2535</v>
      </c>
      <c r="F2287" s="126">
        <v>0.43</v>
      </c>
      <c r="G2287" s="125">
        <v>0.28000000000000003</v>
      </c>
      <c r="H2287" s="126">
        <f t="shared" ref="H2287:H2292" si="55">TRUNC((J2287*$J$7),2)</f>
        <v>0.09</v>
      </c>
      <c r="J2287" s="127">
        <v>0.12</v>
      </c>
    </row>
    <row r="2288" spans="2:10" ht="22.5" x14ac:dyDescent="0.2">
      <c r="B2288" s="122" t="s">
        <v>3128</v>
      </c>
      <c r="C2288" s="122" t="s">
        <v>3127</v>
      </c>
      <c r="D2288" s="122"/>
      <c r="E2288" s="147" t="s">
        <v>2471</v>
      </c>
      <c r="F2288" s="123">
        <v>45.49</v>
      </c>
      <c r="G2288" s="125">
        <v>1</v>
      </c>
      <c r="H2288" s="123">
        <f t="shared" si="55"/>
        <v>35.479999999999997</v>
      </c>
      <c r="J2288" s="141">
        <v>45.49</v>
      </c>
    </row>
    <row r="2289" spans="2:10" x14ac:dyDescent="0.2">
      <c r="B2289" s="128" t="s">
        <v>2470</v>
      </c>
      <c r="C2289" s="128"/>
      <c r="D2289" s="128"/>
      <c r="E2289" s="128"/>
      <c r="F2289" s="128"/>
      <c r="G2289" s="128"/>
      <c r="H2289" s="142">
        <f t="shared" si="55"/>
        <v>35.57</v>
      </c>
      <c r="J2289" s="143">
        <v>45.61</v>
      </c>
    </row>
    <row r="2290" spans="2:10" x14ac:dyDescent="0.2">
      <c r="B2290" s="131" t="s">
        <v>2469</v>
      </c>
      <c r="C2290" s="131"/>
      <c r="D2290" s="131"/>
      <c r="E2290" s="131"/>
      <c r="F2290" s="131"/>
      <c r="G2290" s="131"/>
      <c r="H2290" s="144">
        <f t="shared" si="55"/>
        <v>41.09</v>
      </c>
      <c r="J2290" s="145">
        <v>52.68</v>
      </c>
    </row>
    <row r="2291" spans="2:10" x14ac:dyDescent="0.2">
      <c r="B2291" s="131" t="s">
        <v>2468</v>
      </c>
      <c r="C2291" s="131"/>
      <c r="D2291" s="131"/>
      <c r="E2291" s="131"/>
      <c r="F2291" s="131"/>
      <c r="G2291" s="131"/>
      <c r="H2291" s="132">
        <f t="shared" si="55"/>
        <v>0</v>
      </c>
      <c r="J2291" s="133">
        <v>0</v>
      </c>
    </row>
    <row r="2292" spans="2:10" x14ac:dyDescent="0.2">
      <c r="B2292" s="131" t="s">
        <v>2467</v>
      </c>
      <c r="C2292" s="131"/>
      <c r="D2292" s="131"/>
      <c r="E2292" s="131"/>
      <c r="F2292" s="131"/>
      <c r="G2292" s="131"/>
      <c r="H2292" s="144">
        <f t="shared" si="55"/>
        <v>41.09</v>
      </c>
      <c r="J2292" s="145">
        <v>52.68</v>
      </c>
    </row>
    <row r="2293" spans="2:10" s="134" customFormat="1" ht="24.75" customHeight="1" x14ac:dyDescent="0.2">
      <c r="B2293" s="118" t="s">
        <v>3126</v>
      </c>
      <c r="C2293" s="118"/>
      <c r="D2293" s="118"/>
      <c r="E2293" s="118"/>
      <c r="F2293" s="118"/>
      <c r="G2293" s="118"/>
      <c r="H2293" s="118" t="s">
        <v>2909</v>
      </c>
      <c r="J2293" s="119" t="s">
        <v>2909</v>
      </c>
    </row>
    <row r="2294" spans="2:10" x14ac:dyDescent="0.2">
      <c r="B2294" s="120" t="s">
        <v>2503</v>
      </c>
      <c r="C2294" s="120" t="s">
        <v>2514</v>
      </c>
      <c r="D2294" s="120" t="s">
        <v>2513</v>
      </c>
      <c r="E2294" s="120"/>
      <c r="F2294" s="120" t="s">
        <v>2512</v>
      </c>
      <c r="G2294" s="120" t="s">
        <v>2499</v>
      </c>
      <c r="H2294" s="120" t="s">
        <v>2511</v>
      </c>
      <c r="J2294" s="121" t="s">
        <v>2511</v>
      </c>
    </row>
    <row r="2295" spans="2:10" x14ac:dyDescent="0.2">
      <c r="B2295" s="122" t="s">
        <v>2687</v>
      </c>
      <c r="C2295" s="122" t="s">
        <v>2686</v>
      </c>
      <c r="D2295" s="123">
        <v>20.8</v>
      </c>
      <c r="E2295" s="123"/>
      <c r="F2295" s="124">
        <v>117.99</v>
      </c>
      <c r="G2295" s="125">
        <v>1.1499999999999999</v>
      </c>
      <c r="H2295" s="123">
        <f>TRUNC((J2295*$J$7),2)</f>
        <v>18.649999999999999</v>
      </c>
      <c r="J2295" s="141">
        <v>23.92</v>
      </c>
    </row>
    <row r="2296" spans="2:10" x14ac:dyDescent="0.2">
      <c r="B2296" s="122" t="s">
        <v>2567</v>
      </c>
      <c r="C2296" s="122" t="s">
        <v>2566</v>
      </c>
      <c r="D2296" s="123">
        <v>14.54</v>
      </c>
      <c r="E2296" s="123"/>
      <c r="F2296" s="124">
        <v>117.99</v>
      </c>
      <c r="G2296" s="125">
        <v>1.1499999999999999</v>
      </c>
      <c r="H2296" s="123">
        <f>TRUNC((J2296*$J$7),2)</f>
        <v>13.04</v>
      </c>
      <c r="J2296" s="141">
        <v>16.72</v>
      </c>
    </row>
    <row r="2297" spans="2:10" x14ac:dyDescent="0.2">
      <c r="B2297" s="128" t="s">
        <v>2504</v>
      </c>
      <c r="C2297" s="128"/>
      <c r="D2297" s="128"/>
      <c r="E2297" s="128"/>
      <c r="F2297" s="128"/>
      <c r="G2297" s="128"/>
      <c r="H2297" s="142">
        <f>TRUNC((J2297*$J$7),2)</f>
        <v>31.69</v>
      </c>
      <c r="J2297" s="143">
        <v>40.64</v>
      </c>
    </row>
    <row r="2298" spans="2:10" ht="21" x14ac:dyDescent="0.2">
      <c r="B2298" s="120" t="s">
        <v>2503</v>
      </c>
      <c r="C2298" s="120" t="s">
        <v>2502</v>
      </c>
      <c r="D2298" s="120"/>
      <c r="E2298" s="146" t="s">
        <v>2501</v>
      </c>
      <c r="F2298" s="120" t="s">
        <v>2500</v>
      </c>
      <c r="G2298" s="120" t="s">
        <v>2499</v>
      </c>
      <c r="H2298" s="120" t="s">
        <v>2498</v>
      </c>
      <c r="J2298" s="121" t="s">
        <v>2498</v>
      </c>
    </row>
    <row r="2299" spans="2:10" ht="22.5" x14ac:dyDescent="0.2">
      <c r="B2299" s="122" t="s">
        <v>3125</v>
      </c>
      <c r="C2299" s="122" t="s">
        <v>2379</v>
      </c>
      <c r="D2299" s="122"/>
      <c r="E2299" s="147" t="s">
        <v>2471</v>
      </c>
      <c r="F2299" s="124">
        <v>252.7</v>
      </c>
      <c r="G2299" s="125">
        <v>1</v>
      </c>
      <c r="H2299" s="124">
        <f t="shared" ref="H2299:H2304" si="56">TRUNC((J2299*$J$7),2)</f>
        <v>197.1</v>
      </c>
      <c r="J2299" s="136">
        <v>252.7</v>
      </c>
    </row>
    <row r="2300" spans="2:10" x14ac:dyDescent="0.2">
      <c r="B2300" s="122" t="s">
        <v>2908</v>
      </c>
      <c r="C2300" s="122" t="s">
        <v>2907</v>
      </c>
      <c r="D2300" s="122"/>
      <c r="E2300" s="147" t="s">
        <v>2535</v>
      </c>
      <c r="F2300" s="126">
        <v>0.43</v>
      </c>
      <c r="G2300" s="125">
        <v>2.82</v>
      </c>
      <c r="H2300" s="126">
        <f t="shared" si="56"/>
        <v>0.94</v>
      </c>
      <c r="J2300" s="127">
        <v>1.21</v>
      </c>
    </row>
    <row r="2301" spans="2:10" x14ac:dyDescent="0.2">
      <c r="B2301" s="128" t="s">
        <v>2470</v>
      </c>
      <c r="C2301" s="128"/>
      <c r="D2301" s="128"/>
      <c r="E2301" s="128"/>
      <c r="F2301" s="128"/>
      <c r="G2301" s="128"/>
      <c r="H2301" s="137">
        <f t="shared" si="56"/>
        <v>198.04</v>
      </c>
      <c r="J2301" s="138">
        <v>253.91</v>
      </c>
    </row>
    <row r="2302" spans="2:10" x14ac:dyDescent="0.2">
      <c r="B2302" s="131" t="s">
        <v>2469</v>
      </c>
      <c r="C2302" s="131"/>
      <c r="D2302" s="131"/>
      <c r="E2302" s="131"/>
      <c r="F2302" s="131"/>
      <c r="G2302" s="131"/>
      <c r="H2302" s="139">
        <f t="shared" si="56"/>
        <v>229.74</v>
      </c>
      <c r="J2302" s="140">
        <v>294.55</v>
      </c>
    </row>
    <row r="2303" spans="2:10" x14ac:dyDescent="0.2">
      <c r="B2303" s="131" t="s">
        <v>2468</v>
      </c>
      <c r="C2303" s="131"/>
      <c r="D2303" s="131"/>
      <c r="E2303" s="131"/>
      <c r="F2303" s="131"/>
      <c r="G2303" s="131"/>
      <c r="H2303" s="132">
        <f t="shared" si="56"/>
        <v>0</v>
      </c>
      <c r="J2303" s="133">
        <v>0</v>
      </c>
    </row>
    <row r="2304" spans="2:10" x14ac:dyDescent="0.2">
      <c r="B2304" s="131" t="s">
        <v>2467</v>
      </c>
      <c r="C2304" s="131"/>
      <c r="D2304" s="131"/>
      <c r="E2304" s="131"/>
      <c r="F2304" s="131"/>
      <c r="G2304" s="131"/>
      <c r="H2304" s="139">
        <f t="shared" si="56"/>
        <v>229.74</v>
      </c>
      <c r="J2304" s="140">
        <v>294.55</v>
      </c>
    </row>
    <row r="2305" spans="2:10" s="134" customFormat="1" ht="24.75" customHeight="1" x14ac:dyDescent="0.2">
      <c r="B2305" s="118" t="s">
        <v>3124</v>
      </c>
      <c r="C2305" s="118"/>
      <c r="D2305" s="118"/>
      <c r="E2305" s="118"/>
      <c r="F2305" s="118"/>
      <c r="G2305" s="118"/>
      <c r="H2305" s="118" t="s">
        <v>2909</v>
      </c>
      <c r="J2305" s="119" t="s">
        <v>2909</v>
      </c>
    </row>
    <row r="2306" spans="2:10" x14ac:dyDescent="0.2">
      <c r="B2306" s="120" t="s">
        <v>2503</v>
      </c>
      <c r="C2306" s="120" t="s">
        <v>2514</v>
      </c>
      <c r="D2306" s="120" t="s">
        <v>2513</v>
      </c>
      <c r="E2306" s="120"/>
      <c r="F2306" s="120" t="s">
        <v>2512</v>
      </c>
      <c r="G2306" s="120" t="s">
        <v>2499</v>
      </c>
      <c r="H2306" s="120" t="s">
        <v>2511</v>
      </c>
      <c r="J2306" s="121" t="s">
        <v>2511</v>
      </c>
    </row>
    <row r="2307" spans="2:10" x14ac:dyDescent="0.2">
      <c r="B2307" s="122" t="s">
        <v>2687</v>
      </c>
      <c r="C2307" s="122" t="s">
        <v>2686</v>
      </c>
      <c r="D2307" s="123">
        <v>20.8</v>
      </c>
      <c r="E2307" s="123"/>
      <c r="F2307" s="124">
        <v>117.99</v>
      </c>
      <c r="G2307" s="125">
        <v>0.61</v>
      </c>
      <c r="H2307" s="123">
        <f>TRUNC((J2307*$J$7),2)</f>
        <v>9.89</v>
      </c>
      <c r="J2307" s="141">
        <v>12.69</v>
      </c>
    </row>
    <row r="2308" spans="2:10" x14ac:dyDescent="0.2">
      <c r="B2308" s="122" t="s">
        <v>2567</v>
      </c>
      <c r="C2308" s="122" t="s">
        <v>2566</v>
      </c>
      <c r="D2308" s="123">
        <v>14.54</v>
      </c>
      <c r="E2308" s="123"/>
      <c r="F2308" s="124">
        <v>117.99</v>
      </c>
      <c r="G2308" s="125">
        <v>0.61</v>
      </c>
      <c r="H2308" s="126">
        <f>TRUNC((J2308*$J$7),2)</f>
        <v>6.91</v>
      </c>
      <c r="J2308" s="127">
        <v>8.8699999999999992</v>
      </c>
    </row>
    <row r="2309" spans="2:10" x14ac:dyDescent="0.2">
      <c r="B2309" s="128" t="s">
        <v>2504</v>
      </c>
      <c r="C2309" s="128"/>
      <c r="D2309" s="128"/>
      <c r="E2309" s="128"/>
      <c r="F2309" s="128"/>
      <c r="G2309" s="128"/>
      <c r="H2309" s="142">
        <f>TRUNC((J2309*$J$7),2)</f>
        <v>16.809999999999999</v>
      </c>
      <c r="J2309" s="143">
        <v>21.56</v>
      </c>
    </row>
    <row r="2310" spans="2:10" ht="21" x14ac:dyDescent="0.2">
      <c r="B2310" s="120" t="s">
        <v>2503</v>
      </c>
      <c r="C2310" s="120" t="s">
        <v>2502</v>
      </c>
      <c r="D2310" s="120"/>
      <c r="E2310" s="146" t="s">
        <v>2501</v>
      </c>
      <c r="F2310" s="120" t="s">
        <v>2500</v>
      </c>
      <c r="G2310" s="120" t="s">
        <v>2499</v>
      </c>
      <c r="H2310" s="120" t="s">
        <v>2498</v>
      </c>
      <c r="J2310" s="121" t="s">
        <v>2498</v>
      </c>
    </row>
    <row r="2311" spans="2:10" ht="22.5" x14ac:dyDescent="0.2">
      <c r="B2311" s="122" t="s">
        <v>3123</v>
      </c>
      <c r="C2311" s="122" t="s">
        <v>3122</v>
      </c>
      <c r="D2311" s="122"/>
      <c r="E2311" s="147" t="s">
        <v>2471</v>
      </c>
      <c r="F2311" s="123">
        <v>74.73</v>
      </c>
      <c r="G2311" s="125">
        <v>1</v>
      </c>
      <c r="H2311" s="123">
        <f t="shared" ref="H2311:H2316" si="57">TRUNC((J2311*$J$7),2)</f>
        <v>58.28</v>
      </c>
      <c r="J2311" s="141">
        <v>74.73</v>
      </c>
    </row>
    <row r="2312" spans="2:10" x14ac:dyDescent="0.2">
      <c r="B2312" s="122" t="s">
        <v>2908</v>
      </c>
      <c r="C2312" s="122" t="s">
        <v>2907</v>
      </c>
      <c r="D2312" s="122"/>
      <c r="E2312" s="147" t="s">
        <v>2535</v>
      </c>
      <c r="F2312" s="126">
        <v>0.43</v>
      </c>
      <c r="G2312" s="125">
        <v>0.94</v>
      </c>
      <c r="H2312" s="126">
        <f t="shared" si="57"/>
        <v>0.31</v>
      </c>
      <c r="J2312" s="127">
        <v>0.4</v>
      </c>
    </row>
    <row r="2313" spans="2:10" x14ac:dyDescent="0.2">
      <c r="B2313" s="128" t="s">
        <v>2470</v>
      </c>
      <c r="C2313" s="128"/>
      <c r="D2313" s="128"/>
      <c r="E2313" s="128"/>
      <c r="F2313" s="128"/>
      <c r="G2313" s="128"/>
      <c r="H2313" s="142">
        <f t="shared" si="57"/>
        <v>58.6</v>
      </c>
      <c r="J2313" s="143">
        <v>75.13</v>
      </c>
    </row>
    <row r="2314" spans="2:10" x14ac:dyDescent="0.2">
      <c r="B2314" s="131" t="s">
        <v>2469</v>
      </c>
      <c r="C2314" s="131"/>
      <c r="D2314" s="131"/>
      <c r="E2314" s="131"/>
      <c r="F2314" s="131"/>
      <c r="G2314" s="131"/>
      <c r="H2314" s="144">
        <f t="shared" si="57"/>
        <v>75.41</v>
      </c>
      <c r="J2314" s="145">
        <v>96.69</v>
      </c>
    </row>
    <row r="2315" spans="2:10" x14ac:dyDescent="0.2">
      <c r="B2315" s="131" t="s">
        <v>2468</v>
      </c>
      <c r="C2315" s="131"/>
      <c r="D2315" s="131"/>
      <c r="E2315" s="131"/>
      <c r="F2315" s="131"/>
      <c r="G2315" s="131"/>
      <c r="H2315" s="132">
        <f t="shared" si="57"/>
        <v>0</v>
      </c>
      <c r="J2315" s="133">
        <v>0</v>
      </c>
    </row>
    <row r="2316" spans="2:10" x14ac:dyDescent="0.2">
      <c r="B2316" s="131" t="s">
        <v>2467</v>
      </c>
      <c r="C2316" s="131"/>
      <c r="D2316" s="131"/>
      <c r="E2316" s="131"/>
      <c r="F2316" s="131"/>
      <c r="G2316" s="131"/>
      <c r="H2316" s="144">
        <f t="shared" si="57"/>
        <v>75.41</v>
      </c>
      <c r="J2316" s="145">
        <v>96.69</v>
      </c>
    </row>
    <row r="2317" spans="2:10" s="134" customFormat="1" ht="24.75" customHeight="1" x14ac:dyDescent="0.2">
      <c r="B2317" s="118" t="s">
        <v>3121</v>
      </c>
      <c r="C2317" s="118"/>
      <c r="D2317" s="118"/>
      <c r="E2317" s="118"/>
      <c r="F2317" s="118"/>
      <c r="G2317" s="118"/>
      <c r="H2317" s="118" t="s">
        <v>2909</v>
      </c>
      <c r="J2317" s="119" t="s">
        <v>2909</v>
      </c>
    </row>
    <row r="2318" spans="2:10" x14ac:dyDescent="0.2">
      <c r="B2318" s="120" t="s">
        <v>2503</v>
      </c>
      <c r="C2318" s="120" t="s">
        <v>2514</v>
      </c>
      <c r="D2318" s="120" t="s">
        <v>2513</v>
      </c>
      <c r="E2318" s="120"/>
      <c r="F2318" s="120" t="s">
        <v>2512</v>
      </c>
      <c r="G2318" s="120" t="s">
        <v>2499</v>
      </c>
      <c r="H2318" s="120" t="s">
        <v>2511</v>
      </c>
      <c r="J2318" s="121" t="s">
        <v>2511</v>
      </c>
    </row>
    <row r="2319" spans="2:10" x14ac:dyDescent="0.2">
      <c r="B2319" s="122" t="s">
        <v>2567</v>
      </c>
      <c r="C2319" s="122" t="s">
        <v>2566</v>
      </c>
      <c r="D2319" s="123">
        <v>14.54</v>
      </c>
      <c r="E2319" s="123"/>
      <c r="F2319" s="124">
        <v>117.99</v>
      </c>
      <c r="G2319" s="125">
        <v>0.95</v>
      </c>
      <c r="H2319" s="123">
        <f>TRUNC((J2319*$J$7),2)</f>
        <v>10.77</v>
      </c>
      <c r="J2319" s="141">
        <v>13.81</v>
      </c>
    </row>
    <row r="2320" spans="2:10" x14ac:dyDescent="0.2">
      <c r="B2320" s="122" t="s">
        <v>2687</v>
      </c>
      <c r="C2320" s="122" t="s">
        <v>2686</v>
      </c>
      <c r="D2320" s="123">
        <v>20.8</v>
      </c>
      <c r="E2320" s="123"/>
      <c r="F2320" s="124">
        <v>117.99</v>
      </c>
      <c r="G2320" s="125">
        <v>0.95</v>
      </c>
      <c r="H2320" s="123">
        <f>TRUNC((J2320*$J$7),2)</f>
        <v>15.41</v>
      </c>
      <c r="J2320" s="141">
        <v>19.760000000000002</v>
      </c>
    </row>
    <row r="2321" spans="2:10" x14ac:dyDescent="0.2">
      <c r="B2321" s="128" t="s">
        <v>2504</v>
      </c>
      <c r="C2321" s="128"/>
      <c r="D2321" s="128"/>
      <c r="E2321" s="128"/>
      <c r="F2321" s="128"/>
      <c r="G2321" s="128"/>
      <c r="H2321" s="142">
        <f>TRUNC((J2321*$J$7),2)</f>
        <v>26.18</v>
      </c>
      <c r="J2321" s="143">
        <v>33.57</v>
      </c>
    </row>
    <row r="2322" spans="2:10" ht="21" x14ac:dyDescent="0.2">
      <c r="B2322" s="120" t="s">
        <v>2503</v>
      </c>
      <c r="C2322" s="120" t="s">
        <v>2502</v>
      </c>
      <c r="D2322" s="120"/>
      <c r="E2322" s="146" t="s">
        <v>2501</v>
      </c>
      <c r="F2322" s="120" t="s">
        <v>2500</v>
      </c>
      <c r="G2322" s="120" t="s">
        <v>2499</v>
      </c>
      <c r="H2322" s="120" t="s">
        <v>2498</v>
      </c>
      <c r="J2322" s="121" t="s">
        <v>2498</v>
      </c>
    </row>
    <row r="2323" spans="2:10" x14ac:dyDescent="0.2">
      <c r="B2323" s="122" t="s">
        <v>2908</v>
      </c>
      <c r="C2323" s="122" t="s">
        <v>2907</v>
      </c>
      <c r="D2323" s="122"/>
      <c r="E2323" s="147" t="s">
        <v>2535</v>
      </c>
      <c r="F2323" s="126">
        <v>0.43</v>
      </c>
      <c r="G2323" s="125">
        <v>1.88</v>
      </c>
      <c r="H2323" s="126">
        <f t="shared" ref="H2323:H2328" si="58">TRUNC((J2323*$J$7),2)</f>
        <v>0.63</v>
      </c>
      <c r="J2323" s="127">
        <v>0.81</v>
      </c>
    </row>
    <row r="2324" spans="2:10" ht="22.5" x14ac:dyDescent="0.2">
      <c r="B2324" s="122" t="s">
        <v>3120</v>
      </c>
      <c r="C2324" s="122" t="s">
        <v>3119</v>
      </c>
      <c r="D2324" s="122"/>
      <c r="E2324" s="147" t="s">
        <v>2471</v>
      </c>
      <c r="F2324" s="124">
        <v>151.72999999999999</v>
      </c>
      <c r="G2324" s="125">
        <v>1</v>
      </c>
      <c r="H2324" s="124">
        <f t="shared" si="58"/>
        <v>118.34</v>
      </c>
      <c r="J2324" s="136">
        <v>151.72999999999999</v>
      </c>
    </row>
    <row r="2325" spans="2:10" x14ac:dyDescent="0.2">
      <c r="B2325" s="128" t="s">
        <v>2470</v>
      </c>
      <c r="C2325" s="128"/>
      <c r="D2325" s="128"/>
      <c r="E2325" s="128"/>
      <c r="F2325" s="128"/>
      <c r="G2325" s="128"/>
      <c r="H2325" s="137">
        <f t="shared" si="58"/>
        <v>118.98</v>
      </c>
      <c r="J2325" s="138">
        <v>152.54</v>
      </c>
    </row>
    <row r="2326" spans="2:10" x14ac:dyDescent="0.2">
      <c r="B2326" s="131" t="s">
        <v>2469</v>
      </c>
      <c r="C2326" s="131"/>
      <c r="D2326" s="131"/>
      <c r="E2326" s="131"/>
      <c r="F2326" s="131"/>
      <c r="G2326" s="131"/>
      <c r="H2326" s="139">
        <f t="shared" si="58"/>
        <v>145.16</v>
      </c>
      <c r="J2326" s="140">
        <v>186.11</v>
      </c>
    </row>
    <row r="2327" spans="2:10" x14ac:dyDescent="0.2">
      <c r="B2327" s="131" t="s">
        <v>2468</v>
      </c>
      <c r="C2327" s="131"/>
      <c r="D2327" s="131"/>
      <c r="E2327" s="131"/>
      <c r="F2327" s="131"/>
      <c r="G2327" s="131"/>
      <c r="H2327" s="132">
        <f t="shared" si="58"/>
        <v>0</v>
      </c>
      <c r="J2327" s="133">
        <v>0</v>
      </c>
    </row>
    <row r="2328" spans="2:10" x14ac:dyDescent="0.2">
      <c r="B2328" s="131" t="s">
        <v>2467</v>
      </c>
      <c r="C2328" s="131"/>
      <c r="D2328" s="131"/>
      <c r="E2328" s="131"/>
      <c r="F2328" s="131"/>
      <c r="G2328" s="131"/>
      <c r="H2328" s="139">
        <f t="shared" si="58"/>
        <v>145.16</v>
      </c>
      <c r="J2328" s="140">
        <v>186.11</v>
      </c>
    </row>
    <row r="2329" spans="2:10" s="134" customFormat="1" ht="24.75" customHeight="1" x14ac:dyDescent="0.2">
      <c r="B2329" s="118" t="s">
        <v>3118</v>
      </c>
      <c r="C2329" s="118"/>
      <c r="D2329" s="118"/>
      <c r="E2329" s="118"/>
      <c r="F2329" s="118"/>
      <c r="G2329" s="118"/>
      <c r="H2329" s="118" t="s">
        <v>2909</v>
      </c>
      <c r="J2329" s="119" t="s">
        <v>2909</v>
      </c>
    </row>
    <row r="2330" spans="2:10" x14ac:dyDescent="0.2">
      <c r="B2330" s="120" t="s">
        <v>2503</v>
      </c>
      <c r="C2330" s="120" t="s">
        <v>2514</v>
      </c>
      <c r="D2330" s="120" t="s">
        <v>2513</v>
      </c>
      <c r="E2330" s="120"/>
      <c r="F2330" s="120" t="s">
        <v>2512</v>
      </c>
      <c r="G2330" s="120" t="s">
        <v>2499</v>
      </c>
      <c r="H2330" s="120" t="s">
        <v>2511</v>
      </c>
      <c r="J2330" s="121" t="s">
        <v>2511</v>
      </c>
    </row>
    <row r="2331" spans="2:10" x14ac:dyDescent="0.2">
      <c r="B2331" s="122" t="s">
        <v>2567</v>
      </c>
      <c r="C2331" s="122" t="s">
        <v>2566</v>
      </c>
      <c r="D2331" s="123">
        <v>14.54</v>
      </c>
      <c r="E2331" s="123"/>
      <c r="F2331" s="124">
        <v>117.99</v>
      </c>
      <c r="G2331" s="125">
        <v>0.61</v>
      </c>
      <c r="H2331" s="126">
        <f>TRUNC((J2331*$J$7),2)</f>
        <v>6.91</v>
      </c>
      <c r="J2331" s="127">
        <v>8.8699999999999992</v>
      </c>
    </row>
    <row r="2332" spans="2:10" x14ac:dyDescent="0.2">
      <c r="B2332" s="122" t="s">
        <v>2687</v>
      </c>
      <c r="C2332" s="122" t="s">
        <v>2686</v>
      </c>
      <c r="D2332" s="123">
        <v>20.8</v>
      </c>
      <c r="E2332" s="123"/>
      <c r="F2332" s="124">
        <v>117.99</v>
      </c>
      <c r="G2332" s="125">
        <v>0.61</v>
      </c>
      <c r="H2332" s="123">
        <f>TRUNC((J2332*$J$7),2)</f>
        <v>9.89</v>
      </c>
      <c r="J2332" s="141">
        <v>12.69</v>
      </c>
    </row>
    <row r="2333" spans="2:10" x14ac:dyDescent="0.2">
      <c r="B2333" s="128" t="s">
        <v>2504</v>
      </c>
      <c r="C2333" s="128"/>
      <c r="D2333" s="128"/>
      <c r="E2333" s="128"/>
      <c r="F2333" s="128"/>
      <c r="G2333" s="128"/>
      <c r="H2333" s="142">
        <f>TRUNC((J2333*$J$7),2)</f>
        <v>16.809999999999999</v>
      </c>
      <c r="J2333" s="143">
        <v>21.56</v>
      </c>
    </row>
    <row r="2334" spans="2:10" ht="21" x14ac:dyDescent="0.2">
      <c r="B2334" s="120" t="s">
        <v>2503</v>
      </c>
      <c r="C2334" s="120" t="s">
        <v>2502</v>
      </c>
      <c r="D2334" s="120"/>
      <c r="E2334" s="146" t="s">
        <v>2501</v>
      </c>
      <c r="F2334" s="120" t="s">
        <v>2500</v>
      </c>
      <c r="G2334" s="120" t="s">
        <v>2499</v>
      </c>
      <c r="H2334" s="120" t="s">
        <v>2498</v>
      </c>
      <c r="J2334" s="121" t="s">
        <v>2498</v>
      </c>
    </row>
    <row r="2335" spans="2:10" x14ac:dyDescent="0.2">
      <c r="B2335" s="122" t="s">
        <v>2908</v>
      </c>
      <c r="C2335" s="122" t="s">
        <v>2907</v>
      </c>
      <c r="D2335" s="122"/>
      <c r="E2335" s="147" t="s">
        <v>2535</v>
      </c>
      <c r="F2335" s="126">
        <v>0.43</v>
      </c>
      <c r="G2335" s="125">
        <v>0.94</v>
      </c>
      <c r="H2335" s="126">
        <f t="shared" ref="H2335:H2340" si="59">TRUNC((J2335*$J$7),2)</f>
        <v>0.31</v>
      </c>
      <c r="J2335" s="127">
        <v>0.4</v>
      </c>
    </row>
    <row r="2336" spans="2:10" ht="22.5" x14ac:dyDescent="0.2">
      <c r="B2336" s="122" t="s">
        <v>3117</v>
      </c>
      <c r="C2336" s="122" t="s">
        <v>3116</v>
      </c>
      <c r="D2336" s="122"/>
      <c r="E2336" s="147" t="s">
        <v>2471</v>
      </c>
      <c r="F2336" s="123">
        <v>72.81</v>
      </c>
      <c r="G2336" s="125">
        <v>1</v>
      </c>
      <c r="H2336" s="123">
        <f t="shared" si="59"/>
        <v>56.79</v>
      </c>
      <c r="J2336" s="141">
        <v>72.81</v>
      </c>
    </row>
    <row r="2337" spans="2:10" x14ac:dyDescent="0.2">
      <c r="B2337" s="128" t="s">
        <v>2470</v>
      </c>
      <c r="C2337" s="128"/>
      <c r="D2337" s="128"/>
      <c r="E2337" s="128"/>
      <c r="F2337" s="128"/>
      <c r="G2337" s="128"/>
      <c r="H2337" s="142">
        <f t="shared" si="59"/>
        <v>57.1</v>
      </c>
      <c r="J2337" s="143">
        <v>73.209999999999994</v>
      </c>
    </row>
    <row r="2338" spans="2:10" x14ac:dyDescent="0.2">
      <c r="B2338" s="131" t="s">
        <v>2469</v>
      </c>
      <c r="C2338" s="131"/>
      <c r="D2338" s="131"/>
      <c r="E2338" s="131"/>
      <c r="F2338" s="131"/>
      <c r="G2338" s="131"/>
      <c r="H2338" s="144">
        <f t="shared" si="59"/>
        <v>73.92</v>
      </c>
      <c r="J2338" s="145">
        <v>94.77</v>
      </c>
    </row>
    <row r="2339" spans="2:10" x14ac:dyDescent="0.2">
      <c r="B2339" s="131" t="s">
        <v>2468</v>
      </c>
      <c r="C2339" s="131"/>
      <c r="D2339" s="131"/>
      <c r="E2339" s="131"/>
      <c r="F2339" s="131"/>
      <c r="G2339" s="131"/>
      <c r="H2339" s="132">
        <f t="shared" si="59"/>
        <v>0</v>
      </c>
      <c r="J2339" s="133">
        <v>0</v>
      </c>
    </row>
    <row r="2340" spans="2:10" x14ac:dyDescent="0.2">
      <c r="B2340" s="131" t="s">
        <v>2467</v>
      </c>
      <c r="C2340" s="131"/>
      <c r="D2340" s="131"/>
      <c r="E2340" s="131"/>
      <c r="F2340" s="131"/>
      <c r="G2340" s="131"/>
      <c r="H2340" s="144">
        <f t="shared" si="59"/>
        <v>73.92</v>
      </c>
      <c r="J2340" s="145">
        <v>94.77</v>
      </c>
    </row>
    <row r="2341" spans="2:10" s="134" customFormat="1" ht="24.75" customHeight="1" x14ac:dyDescent="0.2">
      <c r="B2341" s="118" t="s">
        <v>3115</v>
      </c>
      <c r="C2341" s="118"/>
      <c r="D2341" s="118"/>
      <c r="E2341" s="118"/>
      <c r="F2341" s="118"/>
      <c r="G2341" s="118"/>
      <c r="H2341" s="118" t="s">
        <v>2909</v>
      </c>
      <c r="J2341" s="119" t="s">
        <v>2909</v>
      </c>
    </row>
    <row r="2342" spans="2:10" x14ac:dyDescent="0.2">
      <c r="B2342" s="120" t="s">
        <v>2503</v>
      </c>
      <c r="C2342" s="120" t="s">
        <v>2514</v>
      </c>
      <c r="D2342" s="120" t="s">
        <v>2513</v>
      </c>
      <c r="E2342" s="120"/>
      <c r="F2342" s="120" t="s">
        <v>2512</v>
      </c>
      <c r="G2342" s="120" t="s">
        <v>2499</v>
      </c>
      <c r="H2342" s="120" t="s">
        <v>2511</v>
      </c>
      <c r="J2342" s="121" t="s">
        <v>2511</v>
      </c>
    </row>
    <row r="2343" spans="2:10" x14ac:dyDescent="0.2">
      <c r="B2343" s="122" t="s">
        <v>2687</v>
      </c>
      <c r="C2343" s="122" t="s">
        <v>2686</v>
      </c>
      <c r="D2343" s="123">
        <v>20.8</v>
      </c>
      <c r="E2343" s="123"/>
      <c r="F2343" s="124">
        <v>117.99</v>
      </c>
      <c r="G2343" s="125">
        <v>1.1499999999999999</v>
      </c>
      <c r="H2343" s="123">
        <f>TRUNC((J2343*$J$7),2)</f>
        <v>18.649999999999999</v>
      </c>
      <c r="J2343" s="141">
        <v>23.92</v>
      </c>
    </row>
    <row r="2344" spans="2:10" x14ac:dyDescent="0.2">
      <c r="B2344" s="122" t="s">
        <v>2567</v>
      </c>
      <c r="C2344" s="122" t="s">
        <v>2566</v>
      </c>
      <c r="D2344" s="123">
        <v>14.54</v>
      </c>
      <c r="E2344" s="123"/>
      <c r="F2344" s="124">
        <v>117.99</v>
      </c>
      <c r="G2344" s="125">
        <v>1.1499999999999999</v>
      </c>
      <c r="H2344" s="123">
        <f>TRUNC((J2344*$J$7),2)</f>
        <v>13.04</v>
      </c>
      <c r="J2344" s="141">
        <v>16.72</v>
      </c>
    </row>
    <row r="2345" spans="2:10" x14ac:dyDescent="0.2">
      <c r="B2345" s="128" t="s">
        <v>2504</v>
      </c>
      <c r="C2345" s="128"/>
      <c r="D2345" s="128"/>
      <c r="E2345" s="128"/>
      <c r="F2345" s="128"/>
      <c r="G2345" s="128"/>
      <c r="H2345" s="142">
        <f>TRUNC((J2345*$J$7),2)</f>
        <v>31.69</v>
      </c>
      <c r="J2345" s="143">
        <v>40.64</v>
      </c>
    </row>
    <row r="2346" spans="2:10" ht="21" x14ac:dyDescent="0.2">
      <c r="B2346" s="120" t="s">
        <v>2503</v>
      </c>
      <c r="C2346" s="120" t="s">
        <v>2502</v>
      </c>
      <c r="D2346" s="120"/>
      <c r="E2346" s="146" t="s">
        <v>2501</v>
      </c>
      <c r="F2346" s="120" t="s">
        <v>2500</v>
      </c>
      <c r="G2346" s="120" t="s">
        <v>2499</v>
      </c>
      <c r="H2346" s="120" t="s">
        <v>2498</v>
      </c>
      <c r="J2346" s="121" t="s">
        <v>2498</v>
      </c>
    </row>
    <row r="2347" spans="2:10" ht="22.5" x14ac:dyDescent="0.2">
      <c r="B2347" s="122" t="s">
        <v>3114</v>
      </c>
      <c r="C2347" s="122" t="s">
        <v>3113</v>
      </c>
      <c r="D2347" s="122"/>
      <c r="E2347" s="147" t="s">
        <v>2471</v>
      </c>
      <c r="F2347" s="124">
        <v>500.91</v>
      </c>
      <c r="G2347" s="125">
        <v>1</v>
      </c>
      <c r="H2347" s="124">
        <f t="shared" ref="H2347:H2352" si="60">TRUNC((J2347*$J$7),2)</f>
        <v>390.7</v>
      </c>
      <c r="J2347" s="136">
        <v>500.91</v>
      </c>
    </row>
    <row r="2348" spans="2:10" x14ac:dyDescent="0.2">
      <c r="B2348" s="122" t="s">
        <v>2908</v>
      </c>
      <c r="C2348" s="122" t="s">
        <v>2907</v>
      </c>
      <c r="D2348" s="122"/>
      <c r="E2348" s="147" t="s">
        <v>2535</v>
      </c>
      <c r="F2348" s="126">
        <v>0.43</v>
      </c>
      <c r="G2348" s="125">
        <v>2.82</v>
      </c>
      <c r="H2348" s="126">
        <f t="shared" si="60"/>
        <v>0.94</v>
      </c>
      <c r="J2348" s="127">
        <v>1.21</v>
      </c>
    </row>
    <row r="2349" spans="2:10" x14ac:dyDescent="0.2">
      <c r="B2349" s="128" t="s">
        <v>2470</v>
      </c>
      <c r="C2349" s="128"/>
      <c r="D2349" s="128"/>
      <c r="E2349" s="128"/>
      <c r="F2349" s="128"/>
      <c r="G2349" s="128"/>
      <c r="H2349" s="137">
        <f t="shared" si="60"/>
        <v>391.65</v>
      </c>
      <c r="J2349" s="138">
        <v>502.12</v>
      </c>
    </row>
    <row r="2350" spans="2:10" x14ac:dyDescent="0.2">
      <c r="B2350" s="131" t="s">
        <v>2469</v>
      </c>
      <c r="C2350" s="131"/>
      <c r="D2350" s="131"/>
      <c r="E2350" s="131"/>
      <c r="F2350" s="131"/>
      <c r="G2350" s="131"/>
      <c r="H2350" s="139">
        <f t="shared" si="60"/>
        <v>423.35</v>
      </c>
      <c r="J2350" s="140">
        <v>542.76</v>
      </c>
    </row>
    <row r="2351" spans="2:10" x14ac:dyDescent="0.2">
      <c r="B2351" s="131" t="s">
        <v>2468</v>
      </c>
      <c r="C2351" s="131"/>
      <c r="D2351" s="131"/>
      <c r="E2351" s="131"/>
      <c r="F2351" s="131"/>
      <c r="G2351" s="131"/>
      <c r="H2351" s="132">
        <f t="shared" si="60"/>
        <v>0</v>
      </c>
      <c r="J2351" s="133">
        <v>0</v>
      </c>
    </row>
    <row r="2352" spans="2:10" x14ac:dyDescent="0.2">
      <c r="B2352" s="131" t="s">
        <v>2467</v>
      </c>
      <c r="C2352" s="131"/>
      <c r="D2352" s="131"/>
      <c r="E2352" s="131"/>
      <c r="F2352" s="131"/>
      <c r="G2352" s="131"/>
      <c r="H2352" s="139">
        <f t="shared" si="60"/>
        <v>423.35</v>
      </c>
      <c r="J2352" s="140">
        <v>542.76</v>
      </c>
    </row>
    <row r="2353" spans="2:10" s="134" customFormat="1" ht="24.75" customHeight="1" x14ac:dyDescent="0.2">
      <c r="B2353" s="118" t="s">
        <v>3112</v>
      </c>
      <c r="C2353" s="118"/>
      <c r="D2353" s="118"/>
      <c r="E2353" s="118"/>
      <c r="F2353" s="118"/>
      <c r="G2353" s="118"/>
      <c r="H2353" s="118" t="s">
        <v>2515</v>
      </c>
      <c r="J2353" s="119" t="s">
        <v>2515</v>
      </c>
    </row>
    <row r="2354" spans="2:10" x14ac:dyDescent="0.2">
      <c r="B2354" s="120" t="s">
        <v>2503</v>
      </c>
      <c r="C2354" s="120" t="s">
        <v>2514</v>
      </c>
      <c r="D2354" s="120" t="s">
        <v>2513</v>
      </c>
      <c r="E2354" s="120"/>
      <c r="F2354" s="120" t="s">
        <v>2512</v>
      </c>
      <c r="G2354" s="120" t="s">
        <v>2499</v>
      </c>
      <c r="H2354" s="120" t="s">
        <v>2511</v>
      </c>
      <c r="J2354" s="121" t="s">
        <v>2511</v>
      </c>
    </row>
    <row r="2355" spans="2:10" x14ac:dyDescent="0.2">
      <c r="B2355" s="122" t="s">
        <v>2567</v>
      </c>
      <c r="C2355" s="122" t="s">
        <v>2566</v>
      </c>
      <c r="D2355" s="123">
        <v>14.54</v>
      </c>
      <c r="E2355" s="123"/>
      <c r="F2355" s="124">
        <v>117.99</v>
      </c>
      <c r="G2355" s="125">
        <v>0.12</v>
      </c>
      <c r="H2355" s="126">
        <f>TRUNC((J2355*$J$7),2)</f>
        <v>1.35</v>
      </c>
      <c r="J2355" s="127">
        <v>1.74</v>
      </c>
    </row>
    <row r="2356" spans="2:10" x14ac:dyDescent="0.2">
      <c r="B2356" s="122" t="s">
        <v>2687</v>
      </c>
      <c r="C2356" s="122" t="s">
        <v>2686</v>
      </c>
      <c r="D2356" s="123">
        <v>20.8</v>
      </c>
      <c r="E2356" s="123"/>
      <c r="F2356" s="124">
        <v>117.99</v>
      </c>
      <c r="G2356" s="125">
        <v>0.12</v>
      </c>
      <c r="H2356" s="126">
        <f>TRUNC((J2356*$J$7),2)</f>
        <v>1.95</v>
      </c>
      <c r="J2356" s="127">
        <v>2.5</v>
      </c>
    </row>
    <row r="2357" spans="2:10" x14ac:dyDescent="0.2">
      <c r="B2357" s="128" t="s">
        <v>2504</v>
      </c>
      <c r="C2357" s="128"/>
      <c r="D2357" s="128"/>
      <c r="E2357" s="128"/>
      <c r="F2357" s="128"/>
      <c r="G2357" s="128"/>
      <c r="H2357" s="129">
        <f>TRUNC((J2357*$J$7),2)</f>
        <v>3.3</v>
      </c>
      <c r="J2357" s="130">
        <v>4.24</v>
      </c>
    </row>
    <row r="2358" spans="2:10" ht="21" x14ac:dyDescent="0.2">
      <c r="B2358" s="120" t="s">
        <v>2503</v>
      </c>
      <c r="C2358" s="120" t="s">
        <v>2502</v>
      </c>
      <c r="D2358" s="120"/>
      <c r="E2358" s="146" t="s">
        <v>2501</v>
      </c>
      <c r="F2358" s="120" t="s">
        <v>2500</v>
      </c>
      <c r="G2358" s="120" t="s">
        <v>2499</v>
      </c>
      <c r="H2358" s="120" t="s">
        <v>2498</v>
      </c>
      <c r="J2358" s="121" t="s">
        <v>2498</v>
      </c>
    </row>
    <row r="2359" spans="2:10" ht="22.5" x14ac:dyDescent="0.2">
      <c r="B2359" s="122" t="s">
        <v>3111</v>
      </c>
      <c r="C2359" s="122" t="s">
        <v>499</v>
      </c>
      <c r="D2359" s="122"/>
      <c r="E2359" s="147" t="s">
        <v>2535</v>
      </c>
      <c r="F2359" s="126">
        <v>3.98</v>
      </c>
      <c r="G2359" s="125">
        <v>1.01</v>
      </c>
      <c r="H2359" s="126">
        <f>TRUNC((J2359*$J$7),2)</f>
        <v>3.13</v>
      </c>
      <c r="J2359" s="127">
        <v>4.0199999999999996</v>
      </c>
    </row>
    <row r="2360" spans="2:10" x14ac:dyDescent="0.2">
      <c r="B2360" s="128" t="s">
        <v>2470</v>
      </c>
      <c r="C2360" s="128"/>
      <c r="D2360" s="128"/>
      <c r="E2360" s="128"/>
      <c r="F2360" s="128"/>
      <c r="G2360" s="128"/>
      <c r="H2360" s="129">
        <f>TRUNC((J2360*$J$7),2)</f>
        <v>3.13</v>
      </c>
      <c r="J2360" s="130">
        <v>4.0199999999999996</v>
      </c>
    </row>
    <row r="2361" spans="2:10" x14ac:dyDescent="0.2">
      <c r="B2361" s="131" t="s">
        <v>2469</v>
      </c>
      <c r="C2361" s="131"/>
      <c r="D2361" s="131"/>
      <c r="E2361" s="131"/>
      <c r="F2361" s="131"/>
      <c r="G2361" s="131"/>
      <c r="H2361" s="132">
        <f>TRUNC((J2361*$J$7),2)</f>
        <v>6.44</v>
      </c>
      <c r="J2361" s="133">
        <v>8.26</v>
      </c>
    </row>
    <row r="2362" spans="2:10" x14ac:dyDescent="0.2">
      <c r="B2362" s="131" t="s">
        <v>2468</v>
      </c>
      <c r="C2362" s="131"/>
      <c r="D2362" s="131"/>
      <c r="E2362" s="131"/>
      <c r="F2362" s="131"/>
      <c r="G2362" s="131"/>
      <c r="H2362" s="132">
        <f>TRUNC((J2362*$J$7),2)</f>
        <v>0</v>
      </c>
      <c r="J2362" s="133">
        <v>0</v>
      </c>
    </row>
    <row r="2363" spans="2:10" x14ac:dyDescent="0.2">
      <c r="B2363" s="131" t="s">
        <v>2467</v>
      </c>
      <c r="C2363" s="131"/>
      <c r="D2363" s="131"/>
      <c r="E2363" s="131"/>
      <c r="F2363" s="131"/>
      <c r="G2363" s="131"/>
      <c r="H2363" s="132">
        <f>TRUNC((J2363*$J$7),2)</f>
        <v>6.44</v>
      </c>
      <c r="J2363" s="133">
        <v>8.26</v>
      </c>
    </row>
    <row r="2364" spans="2:10" s="134" customFormat="1" ht="24.75" customHeight="1" x14ac:dyDescent="0.2">
      <c r="B2364" s="118" t="s">
        <v>3110</v>
      </c>
      <c r="C2364" s="118"/>
      <c r="D2364" s="118"/>
      <c r="E2364" s="118"/>
      <c r="F2364" s="118"/>
      <c r="G2364" s="118"/>
      <c r="H2364" s="118" t="s">
        <v>2538</v>
      </c>
      <c r="J2364" s="119" t="s">
        <v>2538</v>
      </c>
    </row>
    <row r="2365" spans="2:10" x14ac:dyDescent="0.2">
      <c r="B2365" s="120" t="s">
        <v>2503</v>
      </c>
      <c r="C2365" s="120" t="s">
        <v>2514</v>
      </c>
      <c r="D2365" s="120" t="s">
        <v>2513</v>
      </c>
      <c r="E2365" s="120"/>
      <c r="F2365" s="120" t="s">
        <v>2512</v>
      </c>
      <c r="G2365" s="120" t="s">
        <v>2499</v>
      </c>
      <c r="H2365" s="120" t="s">
        <v>2511</v>
      </c>
      <c r="J2365" s="121" t="s">
        <v>2511</v>
      </c>
    </row>
    <row r="2366" spans="2:10" x14ac:dyDescent="0.2">
      <c r="B2366" s="122" t="s">
        <v>2567</v>
      </c>
      <c r="C2366" s="122" t="s">
        <v>2566</v>
      </c>
      <c r="D2366" s="123">
        <v>14.54</v>
      </c>
      <c r="E2366" s="123"/>
      <c r="F2366" s="124">
        <v>117.99</v>
      </c>
      <c r="G2366" s="125">
        <v>0.223</v>
      </c>
      <c r="H2366" s="126">
        <f>TRUNC((J2366*$J$7),2)</f>
        <v>2.52</v>
      </c>
      <c r="J2366" s="127">
        <v>3.24</v>
      </c>
    </row>
    <row r="2367" spans="2:10" x14ac:dyDescent="0.2">
      <c r="B2367" s="122" t="s">
        <v>2687</v>
      </c>
      <c r="C2367" s="122" t="s">
        <v>2686</v>
      </c>
      <c r="D2367" s="123">
        <v>20.8</v>
      </c>
      <c r="E2367" s="123"/>
      <c r="F2367" s="124">
        <v>117.99</v>
      </c>
      <c r="G2367" s="125">
        <v>0.223</v>
      </c>
      <c r="H2367" s="126">
        <f>TRUNC((J2367*$J$7),2)</f>
        <v>3.61</v>
      </c>
      <c r="J2367" s="127">
        <v>4.6399999999999997</v>
      </c>
    </row>
    <row r="2368" spans="2:10" x14ac:dyDescent="0.2">
      <c r="B2368" s="128" t="s">
        <v>2504</v>
      </c>
      <c r="C2368" s="128"/>
      <c r="D2368" s="128"/>
      <c r="E2368" s="128"/>
      <c r="F2368" s="128"/>
      <c r="G2368" s="128"/>
      <c r="H2368" s="129">
        <f>TRUNC((J2368*$J$7),2)</f>
        <v>6.14</v>
      </c>
      <c r="J2368" s="130">
        <v>7.88</v>
      </c>
    </row>
    <row r="2369" spans="2:10" ht="21" x14ac:dyDescent="0.2">
      <c r="B2369" s="120" t="s">
        <v>2503</v>
      </c>
      <c r="C2369" s="120" t="s">
        <v>2502</v>
      </c>
      <c r="D2369" s="120"/>
      <c r="E2369" s="146" t="s">
        <v>2501</v>
      </c>
      <c r="F2369" s="120" t="s">
        <v>2500</v>
      </c>
      <c r="G2369" s="120" t="s">
        <v>2499</v>
      </c>
      <c r="H2369" s="120" t="s">
        <v>2498</v>
      </c>
      <c r="J2369" s="121" t="s">
        <v>2498</v>
      </c>
    </row>
    <row r="2370" spans="2:10" ht="22.5" x14ac:dyDescent="0.2">
      <c r="B2370" s="122" t="s">
        <v>3109</v>
      </c>
      <c r="C2370" s="122" t="s">
        <v>1197</v>
      </c>
      <c r="D2370" s="122"/>
      <c r="E2370" s="147" t="s">
        <v>2535</v>
      </c>
      <c r="F2370" s="123">
        <v>14.95</v>
      </c>
      <c r="G2370" s="125">
        <v>1.01</v>
      </c>
      <c r="H2370" s="123">
        <f>TRUNC((J2370*$J$7),2)</f>
        <v>11.77</v>
      </c>
      <c r="J2370" s="141">
        <v>15.1</v>
      </c>
    </row>
    <row r="2371" spans="2:10" x14ac:dyDescent="0.2">
      <c r="B2371" s="128" t="s">
        <v>2470</v>
      </c>
      <c r="C2371" s="128"/>
      <c r="D2371" s="128"/>
      <c r="E2371" s="128"/>
      <c r="F2371" s="128"/>
      <c r="G2371" s="128"/>
      <c r="H2371" s="142">
        <f>TRUNC((J2371*$J$7),2)</f>
        <v>11.77</v>
      </c>
      <c r="J2371" s="143">
        <v>15.1</v>
      </c>
    </row>
    <row r="2372" spans="2:10" x14ac:dyDescent="0.2">
      <c r="B2372" s="131" t="s">
        <v>2469</v>
      </c>
      <c r="C2372" s="131"/>
      <c r="D2372" s="131"/>
      <c r="E2372" s="131"/>
      <c r="F2372" s="131"/>
      <c r="G2372" s="131"/>
      <c r="H2372" s="144">
        <f>TRUNC((J2372*$J$7),2)</f>
        <v>17.920000000000002</v>
      </c>
      <c r="J2372" s="145">
        <v>22.98</v>
      </c>
    </row>
    <row r="2373" spans="2:10" x14ac:dyDescent="0.2">
      <c r="B2373" s="131" t="s">
        <v>2468</v>
      </c>
      <c r="C2373" s="131"/>
      <c r="D2373" s="131"/>
      <c r="E2373" s="131"/>
      <c r="F2373" s="131"/>
      <c r="G2373" s="131"/>
      <c r="H2373" s="132">
        <f>TRUNC((J2373*$J$7),2)</f>
        <v>0</v>
      </c>
      <c r="J2373" s="133">
        <v>0</v>
      </c>
    </row>
    <row r="2374" spans="2:10" x14ac:dyDescent="0.2">
      <c r="B2374" s="131" t="s">
        <v>2467</v>
      </c>
      <c r="C2374" s="131"/>
      <c r="D2374" s="131"/>
      <c r="E2374" s="131"/>
      <c r="F2374" s="131"/>
      <c r="G2374" s="131"/>
      <c r="H2374" s="144">
        <f>TRUNC((J2374*$J$7),2)</f>
        <v>17.920000000000002</v>
      </c>
      <c r="J2374" s="145">
        <v>22.98</v>
      </c>
    </row>
    <row r="2375" spans="2:10" s="134" customFormat="1" ht="24.75" customHeight="1" x14ac:dyDescent="0.2">
      <c r="B2375" s="118" t="s">
        <v>3108</v>
      </c>
      <c r="C2375" s="118"/>
      <c r="D2375" s="118"/>
      <c r="E2375" s="118"/>
      <c r="F2375" s="118"/>
      <c r="G2375" s="118"/>
      <c r="H2375" s="118" t="s">
        <v>2538</v>
      </c>
      <c r="J2375" s="119" t="s">
        <v>2538</v>
      </c>
    </row>
    <row r="2376" spans="2:10" x14ac:dyDescent="0.2">
      <c r="B2376" s="120" t="s">
        <v>2503</v>
      </c>
      <c r="C2376" s="120" t="s">
        <v>2514</v>
      </c>
      <c r="D2376" s="120" t="s">
        <v>2513</v>
      </c>
      <c r="E2376" s="120"/>
      <c r="F2376" s="120" t="s">
        <v>2512</v>
      </c>
      <c r="G2376" s="120" t="s">
        <v>2499</v>
      </c>
      <c r="H2376" s="120" t="s">
        <v>2511</v>
      </c>
      <c r="J2376" s="121" t="s">
        <v>2511</v>
      </c>
    </row>
    <row r="2377" spans="2:10" x14ac:dyDescent="0.2">
      <c r="B2377" s="122" t="s">
        <v>2567</v>
      </c>
      <c r="C2377" s="122" t="s">
        <v>2566</v>
      </c>
      <c r="D2377" s="123">
        <v>14.54</v>
      </c>
      <c r="E2377" s="123"/>
      <c r="F2377" s="124">
        <v>117.99</v>
      </c>
      <c r="G2377" s="125">
        <v>0.29699999999999999</v>
      </c>
      <c r="H2377" s="126">
        <f>TRUNC((J2377*$J$7),2)</f>
        <v>3.36</v>
      </c>
      <c r="J2377" s="127">
        <v>4.32</v>
      </c>
    </row>
    <row r="2378" spans="2:10" x14ac:dyDescent="0.2">
      <c r="B2378" s="122" t="s">
        <v>2687</v>
      </c>
      <c r="C2378" s="122" t="s">
        <v>2686</v>
      </c>
      <c r="D2378" s="123">
        <v>20.8</v>
      </c>
      <c r="E2378" s="123"/>
      <c r="F2378" s="124">
        <v>117.99</v>
      </c>
      <c r="G2378" s="125">
        <v>0.29699999999999999</v>
      </c>
      <c r="H2378" s="126">
        <f>TRUNC((J2378*$J$7),2)</f>
        <v>4.82</v>
      </c>
      <c r="J2378" s="127">
        <v>6.18</v>
      </c>
    </row>
    <row r="2379" spans="2:10" x14ac:dyDescent="0.2">
      <c r="B2379" s="128" t="s">
        <v>2504</v>
      </c>
      <c r="C2379" s="128"/>
      <c r="D2379" s="128"/>
      <c r="E2379" s="128"/>
      <c r="F2379" s="128"/>
      <c r="G2379" s="128"/>
      <c r="H2379" s="142">
        <f>TRUNC((J2379*$J$7),2)</f>
        <v>8.19</v>
      </c>
      <c r="J2379" s="143">
        <v>10.5</v>
      </c>
    </row>
    <row r="2380" spans="2:10" ht="21" x14ac:dyDescent="0.2">
      <c r="B2380" s="120" t="s">
        <v>2503</v>
      </c>
      <c r="C2380" s="120" t="s">
        <v>2502</v>
      </c>
      <c r="D2380" s="120"/>
      <c r="E2380" s="146" t="s">
        <v>2501</v>
      </c>
      <c r="F2380" s="120" t="s">
        <v>2500</v>
      </c>
      <c r="G2380" s="120" t="s">
        <v>2499</v>
      </c>
      <c r="H2380" s="120" t="s">
        <v>2498</v>
      </c>
      <c r="J2380" s="121" t="s">
        <v>2498</v>
      </c>
    </row>
    <row r="2381" spans="2:10" ht="22.5" x14ac:dyDescent="0.2">
      <c r="B2381" s="122" t="s">
        <v>3107</v>
      </c>
      <c r="C2381" s="122" t="s">
        <v>1199</v>
      </c>
      <c r="D2381" s="122"/>
      <c r="E2381" s="147" t="s">
        <v>2535</v>
      </c>
      <c r="F2381" s="123">
        <v>23.85</v>
      </c>
      <c r="G2381" s="125">
        <v>1.01</v>
      </c>
      <c r="H2381" s="123">
        <f>TRUNC((J2381*$J$7),2)</f>
        <v>18.79</v>
      </c>
      <c r="J2381" s="141">
        <v>24.09</v>
      </c>
    </row>
    <row r="2382" spans="2:10" x14ac:dyDescent="0.2">
      <c r="B2382" s="128" t="s">
        <v>2470</v>
      </c>
      <c r="C2382" s="128"/>
      <c r="D2382" s="128"/>
      <c r="E2382" s="128"/>
      <c r="F2382" s="128"/>
      <c r="G2382" s="128"/>
      <c r="H2382" s="142">
        <f>TRUNC((J2382*$J$7),2)</f>
        <v>18.79</v>
      </c>
      <c r="J2382" s="143">
        <v>24.09</v>
      </c>
    </row>
    <row r="2383" spans="2:10" x14ac:dyDescent="0.2">
      <c r="B2383" s="131" t="s">
        <v>2469</v>
      </c>
      <c r="C2383" s="131"/>
      <c r="D2383" s="131"/>
      <c r="E2383" s="131"/>
      <c r="F2383" s="131"/>
      <c r="G2383" s="131"/>
      <c r="H2383" s="144">
        <f>TRUNC((J2383*$J$7),2)</f>
        <v>26.98</v>
      </c>
      <c r="J2383" s="145">
        <v>34.590000000000003</v>
      </c>
    </row>
    <row r="2384" spans="2:10" x14ac:dyDescent="0.2">
      <c r="B2384" s="131" t="s">
        <v>2468</v>
      </c>
      <c r="C2384" s="131"/>
      <c r="D2384" s="131"/>
      <c r="E2384" s="131"/>
      <c r="F2384" s="131"/>
      <c r="G2384" s="131"/>
      <c r="H2384" s="132">
        <f>TRUNC((J2384*$J$7),2)</f>
        <v>0</v>
      </c>
      <c r="J2384" s="133">
        <v>0</v>
      </c>
    </row>
    <row r="2385" spans="2:10" x14ac:dyDescent="0.2">
      <c r="B2385" s="131" t="s">
        <v>2467</v>
      </c>
      <c r="C2385" s="131"/>
      <c r="D2385" s="131"/>
      <c r="E2385" s="131"/>
      <c r="F2385" s="131"/>
      <c r="G2385" s="131"/>
      <c r="H2385" s="144">
        <f>TRUNC((J2385*$J$7),2)</f>
        <v>26.98</v>
      </c>
      <c r="J2385" s="145">
        <v>34.590000000000003</v>
      </c>
    </row>
    <row r="2386" spans="2:10" s="134" customFormat="1" ht="24.75" customHeight="1" x14ac:dyDescent="0.2">
      <c r="B2386" s="118" t="s">
        <v>3106</v>
      </c>
      <c r="C2386" s="118"/>
      <c r="D2386" s="118"/>
      <c r="E2386" s="118"/>
      <c r="F2386" s="118"/>
      <c r="G2386" s="118"/>
      <c r="H2386" s="118" t="s">
        <v>2538</v>
      </c>
      <c r="J2386" s="119" t="s">
        <v>2538</v>
      </c>
    </row>
    <row r="2387" spans="2:10" x14ac:dyDescent="0.2">
      <c r="B2387" s="120" t="s">
        <v>2503</v>
      </c>
      <c r="C2387" s="120" t="s">
        <v>2514</v>
      </c>
      <c r="D2387" s="120" t="s">
        <v>2513</v>
      </c>
      <c r="E2387" s="120"/>
      <c r="F2387" s="120" t="s">
        <v>2512</v>
      </c>
      <c r="G2387" s="120" t="s">
        <v>2499</v>
      </c>
      <c r="H2387" s="120" t="s">
        <v>2511</v>
      </c>
      <c r="J2387" s="121" t="s">
        <v>2511</v>
      </c>
    </row>
    <row r="2388" spans="2:10" x14ac:dyDescent="0.2">
      <c r="B2388" s="122" t="s">
        <v>2567</v>
      </c>
      <c r="C2388" s="122" t="s">
        <v>2566</v>
      </c>
      <c r="D2388" s="123">
        <v>14.54</v>
      </c>
      <c r="E2388" s="123"/>
      <c r="F2388" s="124">
        <v>117.99</v>
      </c>
      <c r="G2388" s="125">
        <v>0.40600000000000003</v>
      </c>
      <c r="H2388" s="126">
        <f>TRUNC((J2388*$J$7),2)</f>
        <v>4.5999999999999996</v>
      </c>
      <c r="J2388" s="127">
        <v>5.9</v>
      </c>
    </row>
    <row r="2389" spans="2:10" x14ac:dyDescent="0.2">
      <c r="B2389" s="122" t="s">
        <v>2687</v>
      </c>
      <c r="C2389" s="122" t="s">
        <v>2686</v>
      </c>
      <c r="D2389" s="123">
        <v>20.8</v>
      </c>
      <c r="E2389" s="123"/>
      <c r="F2389" s="124">
        <v>117.99</v>
      </c>
      <c r="G2389" s="125">
        <v>0.40600000000000003</v>
      </c>
      <c r="H2389" s="126">
        <f>TRUNC((J2389*$J$7),2)</f>
        <v>6.58</v>
      </c>
      <c r="J2389" s="127">
        <v>8.44</v>
      </c>
    </row>
    <row r="2390" spans="2:10" x14ac:dyDescent="0.2">
      <c r="B2390" s="128" t="s">
        <v>2504</v>
      </c>
      <c r="C2390" s="128"/>
      <c r="D2390" s="128"/>
      <c r="E2390" s="128"/>
      <c r="F2390" s="128"/>
      <c r="G2390" s="128"/>
      <c r="H2390" s="142">
        <f>TRUNC((J2390*$J$7),2)</f>
        <v>11.18</v>
      </c>
      <c r="J2390" s="143">
        <v>14.34</v>
      </c>
    </row>
    <row r="2391" spans="2:10" ht="21" x14ac:dyDescent="0.2">
      <c r="B2391" s="120" t="s">
        <v>2503</v>
      </c>
      <c r="C2391" s="120" t="s">
        <v>2502</v>
      </c>
      <c r="D2391" s="120"/>
      <c r="E2391" s="146" t="s">
        <v>2501</v>
      </c>
      <c r="F2391" s="120" t="s">
        <v>2500</v>
      </c>
      <c r="G2391" s="120" t="s">
        <v>2499</v>
      </c>
      <c r="H2391" s="120" t="s">
        <v>2498</v>
      </c>
      <c r="J2391" s="121" t="s">
        <v>2498</v>
      </c>
    </row>
    <row r="2392" spans="2:10" ht="22.5" x14ac:dyDescent="0.2">
      <c r="B2392" s="122" t="s">
        <v>3105</v>
      </c>
      <c r="C2392" s="122" t="s">
        <v>2293</v>
      </c>
      <c r="D2392" s="122"/>
      <c r="E2392" s="147" t="s">
        <v>2535</v>
      </c>
      <c r="F2392" s="123">
        <v>41.03</v>
      </c>
      <c r="G2392" s="125">
        <v>1.01</v>
      </c>
      <c r="H2392" s="123">
        <f>TRUNC((J2392*$J$7),2)</f>
        <v>32.32</v>
      </c>
      <c r="J2392" s="141">
        <v>41.44</v>
      </c>
    </row>
    <row r="2393" spans="2:10" x14ac:dyDescent="0.2">
      <c r="B2393" s="128" t="s">
        <v>2470</v>
      </c>
      <c r="C2393" s="128"/>
      <c r="D2393" s="128"/>
      <c r="E2393" s="128"/>
      <c r="F2393" s="128"/>
      <c r="G2393" s="128"/>
      <c r="H2393" s="142">
        <f>TRUNC((J2393*$J$7),2)</f>
        <v>32.32</v>
      </c>
      <c r="J2393" s="143">
        <v>41.44</v>
      </c>
    </row>
    <row r="2394" spans="2:10" x14ac:dyDescent="0.2">
      <c r="B2394" s="131" t="s">
        <v>2469</v>
      </c>
      <c r="C2394" s="131"/>
      <c r="D2394" s="131"/>
      <c r="E2394" s="131"/>
      <c r="F2394" s="131"/>
      <c r="G2394" s="131"/>
      <c r="H2394" s="144">
        <f>TRUNC((J2394*$J$7),2)</f>
        <v>43.5</v>
      </c>
      <c r="J2394" s="145">
        <v>55.78</v>
      </c>
    </row>
    <row r="2395" spans="2:10" x14ac:dyDescent="0.2">
      <c r="B2395" s="131" t="s">
        <v>2468</v>
      </c>
      <c r="C2395" s="131"/>
      <c r="D2395" s="131"/>
      <c r="E2395" s="131"/>
      <c r="F2395" s="131"/>
      <c r="G2395" s="131"/>
      <c r="H2395" s="132">
        <f>TRUNC((J2395*$J$7),2)</f>
        <v>0</v>
      </c>
      <c r="J2395" s="133">
        <v>0</v>
      </c>
    </row>
    <row r="2396" spans="2:10" x14ac:dyDescent="0.2">
      <c r="B2396" s="131" t="s">
        <v>2467</v>
      </c>
      <c r="C2396" s="131"/>
      <c r="D2396" s="131"/>
      <c r="E2396" s="131"/>
      <c r="F2396" s="131"/>
      <c r="G2396" s="131"/>
      <c r="H2396" s="144">
        <f>TRUNC((J2396*$J$7),2)</f>
        <v>43.5</v>
      </c>
      <c r="J2396" s="145">
        <v>55.78</v>
      </c>
    </row>
    <row r="2397" spans="2:10" s="134" customFormat="1" ht="24.75" customHeight="1" x14ac:dyDescent="0.2">
      <c r="B2397" s="118" t="s">
        <v>3104</v>
      </c>
      <c r="C2397" s="118"/>
      <c r="D2397" s="118"/>
      <c r="E2397" s="118"/>
      <c r="F2397" s="118"/>
      <c r="G2397" s="118"/>
      <c r="H2397" s="118" t="s">
        <v>2909</v>
      </c>
      <c r="J2397" s="119" t="s">
        <v>2909</v>
      </c>
    </row>
    <row r="2398" spans="2:10" x14ac:dyDescent="0.2">
      <c r="B2398" s="120" t="s">
        <v>2503</v>
      </c>
      <c r="C2398" s="120" t="s">
        <v>2514</v>
      </c>
      <c r="D2398" s="120" t="s">
        <v>2513</v>
      </c>
      <c r="E2398" s="120"/>
      <c r="F2398" s="120" t="s">
        <v>2512</v>
      </c>
      <c r="G2398" s="120" t="s">
        <v>2499</v>
      </c>
      <c r="H2398" s="120" t="s">
        <v>2511</v>
      </c>
      <c r="J2398" s="121" t="s">
        <v>2511</v>
      </c>
    </row>
    <row r="2399" spans="2:10" x14ac:dyDescent="0.2">
      <c r="B2399" s="122" t="s">
        <v>2567</v>
      </c>
      <c r="C2399" s="122" t="s">
        <v>2566</v>
      </c>
      <c r="D2399" s="123">
        <v>14.54</v>
      </c>
      <c r="E2399" s="123"/>
      <c r="F2399" s="124">
        <v>117.99</v>
      </c>
      <c r="G2399" s="125">
        <v>0.09</v>
      </c>
      <c r="H2399" s="126">
        <f>TRUNC((J2399*$J$7),2)</f>
        <v>1.02</v>
      </c>
      <c r="J2399" s="127">
        <v>1.31</v>
      </c>
    </row>
    <row r="2400" spans="2:10" x14ac:dyDescent="0.2">
      <c r="B2400" s="122" t="s">
        <v>2687</v>
      </c>
      <c r="C2400" s="122" t="s">
        <v>2686</v>
      </c>
      <c r="D2400" s="123">
        <v>20.8</v>
      </c>
      <c r="E2400" s="123"/>
      <c r="F2400" s="124">
        <v>117.99</v>
      </c>
      <c r="G2400" s="125">
        <v>0.09</v>
      </c>
      <c r="H2400" s="126">
        <f>TRUNC((J2400*$J$7),2)</f>
        <v>1.45</v>
      </c>
      <c r="J2400" s="127">
        <v>1.87</v>
      </c>
    </row>
    <row r="2401" spans="2:10" x14ac:dyDescent="0.2">
      <c r="B2401" s="128" t="s">
        <v>2504</v>
      </c>
      <c r="C2401" s="128"/>
      <c r="D2401" s="128"/>
      <c r="E2401" s="128"/>
      <c r="F2401" s="128"/>
      <c r="G2401" s="128"/>
      <c r="H2401" s="129">
        <f>TRUNC((J2401*$J$7),2)</f>
        <v>2.48</v>
      </c>
      <c r="J2401" s="130">
        <v>3.18</v>
      </c>
    </row>
    <row r="2402" spans="2:10" ht="21" x14ac:dyDescent="0.2">
      <c r="B2402" s="120" t="s">
        <v>2503</v>
      </c>
      <c r="C2402" s="120" t="s">
        <v>2502</v>
      </c>
      <c r="D2402" s="120"/>
      <c r="E2402" s="146" t="s">
        <v>2501</v>
      </c>
      <c r="F2402" s="120" t="s">
        <v>2500</v>
      </c>
      <c r="G2402" s="120" t="s">
        <v>2499</v>
      </c>
      <c r="H2402" s="120" t="s">
        <v>2498</v>
      </c>
      <c r="J2402" s="121" t="s">
        <v>2498</v>
      </c>
    </row>
    <row r="2403" spans="2:10" x14ac:dyDescent="0.2">
      <c r="B2403" s="122" t="s">
        <v>2908</v>
      </c>
      <c r="C2403" s="122" t="s">
        <v>2907</v>
      </c>
      <c r="D2403" s="122"/>
      <c r="E2403" s="147" t="s">
        <v>2535</v>
      </c>
      <c r="F2403" s="126">
        <v>0.43</v>
      </c>
      <c r="G2403" s="125">
        <v>0.39</v>
      </c>
      <c r="H2403" s="126">
        <f t="shared" ref="H2403:H2408" si="61">TRUNC((J2403*$J$7),2)</f>
        <v>0.13</v>
      </c>
      <c r="J2403" s="127">
        <v>0.17</v>
      </c>
    </row>
    <row r="2404" spans="2:10" ht="22.5" x14ac:dyDescent="0.2">
      <c r="B2404" s="122" t="s">
        <v>3103</v>
      </c>
      <c r="C2404" s="122" t="s">
        <v>3102</v>
      </c>
      <c r="D2404" s="122"/>
      <c r="E2404" s="147" t="s">
        <v>2471</v>
      </c>
      <c r="F2404" s="126">
        <v>0.91</v>
      </c>
      <c r="G2404" s="125">
        <v>1</v>
      </c>
      <c r="H2404" s="126">
        <f t="shared" si="61"/>
        <v>0.7</v>
      </c>
      <c r="J2404" s="127">
        <v>0.91</v>
      </c>
    </row>
    <row r="2405" spans="2:10" x14ac:dyDescent="0.2">
      <c r="B2405" s="128" t="s">
        <v>2470</v>
      </c>
      <c r="C2405" s="128"/>
      <c r="D2405" s="128"/>
      <c r="E2405" s="128"/>
      <c r="F2405" s="128"/>
      <c r="G2405" s="128"/>
      <c r="H2405" s="129">
        <f t="shared" si="61"/>
        <v>0.84</v>
      </c>
      <c r="J2405" s="130">
        <v>1.08</v>
      </c>
    </row>
    <row r="2406" spans="2:10" x14ac:dyDescent="0.2">
      <c r="B2406" s="131" t="s">
        <v>2469</v>
      </c>
      <c r="C2406" s="131"/>
      <c r="D2406" s="131"/>
      <c r="E2406" s="131"/>
      <c r="F2406" s="131"/>
      <c r="G2406" s="131"/>
      <c r="H2406" s="132">
        <f t="shared" si="61"/>
        <v>3.32</v>
      </c>
      <c r="J2406" s="133">
        <v>4.26</v>
      </c>
    </row>
    <row r="2407" spans="2:10" x14ac:dyDescent="0.2">
      <c r="B2407" s="131" t="s">
        <v>2468</v>
      </c>
      <c r="C2407" s="131"/>
      <c r="D2407" s="131"/>
      <c r="E2407" s="131"/>
      <c r="F2407" s="131"/>
      <c r="G2407" s="131"/>
      <c r="H2407" s="132">
        <f t="shared" si="61"/>
        <v>0</v>
      </c>
      <c r="J2407" s="133">
        <v>0</v>
      </c>
    </row>
    <row r="2408" spans="2:10" x14ac:dyDescent="0.2">
      <c r="B2408" s="131" t="s">
        <v>2467</v>
      </c>
      <c r="C2408" s="131"/>
      <c r="D2408" s="131"/>
      <c r="E2408" s="131"/>
      <c r="F2408" s="131"/>
      <c r="G2408" s="131"/>
      <c r="H2408" s="132">
        <f t="shared" si="61"/>
        <v>3.32</v>
      </c>
      <c r="J2408" s="133">
        <v>4.26</v>
      </c>
    </row>
    <row r="2409" spans="2:10" s="134" customFormat="1" ht="24.75" customHeight="1" x14ac:dyDescent="0.2">
      <c r="B2409" s="118" t="s">
        <v>3101</v>
      </c>
      <c r="C2409" s="118"/>
      <c r="D2409" s="118"/>
      <c r="E2409" s="118"/>
      <c r="F2409" s="118"/>
      <c r="G2409" s="118"/>
      <c r="H2409" s="118" t="s">
        <v>2909</v>
      </c>
      <c r="J2409" s="119" t="s">
        <v>2909</v>
      </c>
    </row>
    <row r="2410" spans="2:10" x14ac:dyDescent="0.2">
      <c r="B2410" s="120" t="s">
        <v>2503</v>
      </c>
      <c r="C2410" s="120" t="s">
        <v>2514</v>
      </c>
      <c r="D2410" s="120" t="s">
        <v>2513</v>
      </c>
      <c r="E2410" s="120"/>
      <c r="F2410" s="120" t="s">
        <v>2512</v>
      </c>
      <c r="G2410" s="120" t="s">
        <v>2499</v>
      </c>
      <c r="H2410" s="120" t="s">
        <v>2511</v>
      </c>
      <c r="J2410" s="121" t="s">
        <v>2511</v>
      </c>
    </row>
    <row r="2411" spans="2:10" x14ac:dyDescent="0.2">
      <c r="B2411" s="122" t="s">
        <v>2687</v>
      </c>
      <c r="C2411" s="122" t="s">
        <v>2686</v>
      </c>
      <c r="D2411" s="123">
        <v>20.8</v>
      </c>
      <c r="E2411" s="123"/>
      <c r="F2411" s="124">
        <v>117.99</v>
      </c>
      <c r="G2411" s="125">
        <v>0.09</v>
      </c>
      <c r="H2411" s="126">
        <f>TRUNC((J2411*$J$7),2)</f>
        <v>1.45</v>
      </c>
      <c r="J2411" s="127">
        <v>1.87</v>
      </c>
    </row>
    <row r="2412" spans="2:10" x14ac:dyDescent="0.2">
      <c r="B2412" s="122" t="s">
        <v>2567</v>
      </c>
      <c r="C2412" s="122" t="s">
        <v>2566</v>
      </c>
      <c r="D2412" s="123">
        <v>14.54</v>
      </c>
      <c r="E2412" s="123"/>
      <c r="F2412" s="124">
        <v>117.99</v>
      </c>
      <c r="G2412" s="125">
        <v>0.09</v>
      </c>
      <c r="H2412" s="126">
        <f>TRUNC((J2412*$J$7),2)</f>
        <v>1.02</v>
      </c>
      <c r="J2412" s="127">
        <v>1.31</v>
      </c>
    </row>
    <row r="2413" spans="2:10" x14ac:dyDescent="0.2">
      <c r="B2413" s="128" t="s">
        <v>2504</v>
      </c>
      <c r="C2413" s="128"/>
      <c r="D2413" s="128"/>
      <c r="E2413" s="128"/>
      <c r="F2413" s="128"/>
      <c r="G2413" s="128"/>
      <c r="H2413" s="129">
        <f>TRUNC((J2413*$J$7),2)</f>
        <v>2.48</v>
      </c>
      <c r="J2413" s="130">
        <v>3.18</v>
      </c>
    </row>
    <row r="2414" spans="2:10" ht="21" x14ac:dyDescent="0.2">
      <c r="B2414" s="120" t="s">
        <v>2503</v>
      </c>
      <c r="C2414" s="120" t="s">
        <v>2502</v>
      </c>
      <c r="D2414" s="120"/>
      <c r="E2414" s="146" t="s">
        <v>2501</v>
      </c>
      <c r="F2414" s="120" t="s">
        <v>2500</v>
      </c>
      <c r="G2414" s="120" t="s">
        <v>2499</v>
      </c>
      <c r="H2414" s="120" t="s">
        <v>2498</v>
      </c>
      <c r="J2414" s="121" t="s">
        <v>2498</v>
      </c>
    </row>
    <row r="2415" spans="2:10" ht="22.5" x14ac:dyDescent="0.2">
      <c r="B2415" s="122" t="s">
        <v>3100</v>
      </c>
      <c r="C2415" s="122" t="s">
        <v>3099</v>
      </c>
      <c r="D2415" s="122"/>
      <c r="E2415" s="147" t="s">
        <v>2471</v>
      </c>
      <c r="F2415" s="126">
        <v>2.21</v>
      </c>
      <c r="G2415" s="125">
        <v>1</v>
      </c>
      <c r="H2415" s="126">
        <f t="shared" ref="H2415:H2420" si="62">TRUNC((J2415*$J$7),2)</f>
        <v>1.72</v>
      </c>
      <c r="J2415" s="127">
        <v>2.21</v>
      </c>
    </row>
    <row r="2416" spans="2:10" x14ac:dyDescent="0.2">
      <c r="B2416" s="122" t="s">
        <v>2908</v>
      </c>
      <c r="C2416" s="122" t="s">
        <v>2907</v>
      </c>
      <c r="D2416" s="122"/>
      <c r="E2416" s="147" t="s">
        <v>2535</v>
      </c>
      <c r="F2416" s="126">
        <v>0.43</v>
      </c>
      <c r="G2416" s="125">
        <v>0.5</v>
      </c>
      <c r="H2416" s="126">
        <f t="shared" si="62"/>
        <v>0.17</v>
      </c>
      <c r="J2416" s="127">
        <v>0.22</v>
      </c>
    </row>
    <row r="2417" spans="2:10" x14ac:dyDescent="0.2">
      <c r="B2417" s="128" t="s">
        <v>2470</v>
      </c>
      <c r="C2417" s="128"/>
      <c r="D2417" s="128"/>
      <c r="E2417" s="128"/>
      <c r="F2417" s="128"/>
      <c r="G2417" s="128"/>
      <c r="H2417" s="129">
        <f t="shared" si="62"/>
        <v>1.89</v>
      </c>
      <c r="J2417" s="130">
        <v>2.4300000000000002</v>
      </c>
    </row>
    <row r="2418" spans="2:10" x14ac:dyDescent="0.2">
      <c r="B2418" s="131" t="s">
        <v>2469</v>
      </c>
      <c r="C2418" s="131"/>
      <c r="D2418" s="131"/>
      <c r="E2418" s="131"/>
      <c r="F2418" s="131"/>
      <c r="G2418" s="131"/>
      <c r="H2418" s="132">
        <f t="shared" si="62"/>
        <v>4.37</v>
      </c>
      <c r="J2418" s="133">
        <v>5.61</v>
      </c>
    </row>
    <row r="2419" spans="2:10" x14ac:dyDescent="0.2">
      <c r="B2419" s="131" t="s">
        <v>2468</v>
      </c>
      <c r="C2419" s="131"/>
      <c r="D2419" s="131"/>
      <c r="E2419" s="131"/>
      <c r="F2419" s="131"/>
      <c r="G2419" s="131"/>
      <c r="H2419" s="132">
        <f t="shared" si="62"/>
        <v>0</v>
      </c>
      <c r="J2419" s="133">
        <v>0</v>
      </c>
    </row>
    <row r="2420" spans="2:10" x14ac:dyDescent="0.2">
      <c r="B2420" s="131" t="s">
        <v>2467</v>
      </c>
      <c r="C2420" s="131"/>
      <c r="D2420" s="131"/>
      <c r="E2420" s="131"/>
      <c r="F2420" s="131"/>
      <c r="G2420" s="131"/>
      <c r="H2420" s="132">
        <f t="shared" si="62"/>
        <v>4.37</v>
      </c>
      <c r="J2420" s="133">
        <v>5.61</v>
      </c>
    </row>
    <row r="2421" spans="2:10" s="134" customFormat="1" ht="24.75" customHeight="1" x14ac:dyDescent="0.2">
      <c r="B2421" s="118" t="s">
        <v>3098</v>
      </c>
      <c r="C2421" s="118"/>
      <c r="D2421" s="118"/>
      <c r="E2421" s="118"/>
      <c r="F2421" s="118"/>
      <c r="G2421" s="118"/>
      <c r="H2421" s="118" t="s">
        <v>2909</v>
      </c>
      <c r="J2421" s="119" t="s">
        <v>2909</v>
      </c>
    </row>
    <row r="2422" spans="2:10" x14ac:dyDescent="0.2">
      <c r="B2422" s="120" t="s">
        <v>2503</v>
      </c>
      <c r="C2422" s="120" t="s">
        <v>2514</v>
      </c>
      <c r="D2422" s="120" t="s">
        <v>2513</v>
      </c>
      <c r="E2422" s="120"/>
      <c r="F2422" s="120" t="s">
        <v>2512</v>
      </c>
      <c r="G2422" s="120" t="s">
        <v>2499</v>
      </c>
      <c r="H2422" s="120" t="s">
        <v>2511</v>
      </c>
      <c r="J2422" s="121" t="s">
        <v>2511</v>
      </c>
    </row>
    <row r="2423" spans="2:10" x14ac:dyDescent="0.2">
      <c r="B2423" s="122" t="s">
        <v>2687</v>
      </c>
      <c r="C2423" s="122" t="s">
        <v>2686</v>
      </c>
      <c r="D2423" s="123">
        <v>20.8</v>
      </c>
      <c r="E2423" s="123"/>
      <c r="F2423" s="124">
        <v>117.99</v>
      </c>
      <c r="G2423" s="125">
        <v>0.14000000000000001</v>
      </c>
      <c r="H2423" s="126">
        <f>TRUNC((J2423*$J$7),2)</f>
        <v>2.2599999999999998</v>
      </c>
      <c r="J2423" s="127">
        <v>2.91</v>
      </c>
    </row>
    <row r="2424" spans="2:10" x14ac:dyDescent="0.2">
      <c r="B2424" s="122" t="s">
        <v>2567</v>
      </c>
      <c r="C2424" s="122" t="s">
        <v>2566</v>
      </c>
      <c r="D2424" s="123">
        <v>14.54</v>
      </c>
      <c r="E2424" s="123"/>
      <c r="F2424" s="124">
        <v>117.99</v>
      </c>
      <c r="G2424" s="125">
        <v>0.14000000000000001</v>
      </c>
      <c r="H2424" s="126">
        <f>TRUNC((J2424*$J$7),2)</f>
        <v>1.59</v>
      </c>
      <c r="J2424" s="127">
        <v>2.04</v>
      </c>
    </row>
    <row r="2425" spans="2:10" x14ac:dyDescent="0.2">
      <c r="B2425" s="128" t="s">
        <v>2504</v>
      </c>
      <c r="C2425" s="128"/>
      <c r="D2425" s="128"/>
      <c r="E2425" s="128"/>
      <c r="F2425" s="128"/>
      <c r="G2425" s="128"/>
      <c r="H2425" s="129">
        <f>TRUNC((J2425*$J$7),2)</f>
        <v>3.86</v>
      </c>
      <c r="J2425" s="130">
        <v>4.95</v>
      </c>
    </row>
    <row r="2426" spans="2:10" ht="21" x14ac:dyDescent="0.2">
      <c r="B2426" s="120" t="s">
        <v>2503</v>
      </c>
      <c r="C2426" s="120" t="s">
        <v>2502</v>
      </c>
      <c r="D2426" s="120"/>
      <c r="E2426" s="146" t="s">
        <v>2501</v>
      </c>
      <c r="F2426" s="120" t="s">
        <v>2500</v>
      </c>
      <c r="G2426" s="120" t="s">
        <v>2499</v>
      </c>
      <c r="H2426" s="120" t="s">
        <v>2498</v>
      </c>
      <c r="J2426" s="121" t="s">
        <v>2498</v>
      </c>
    </row>
    <row r="2427" spans="2:10" ht="33.75" x14ac:dyDescent="0.2">
      <c r="B2427" s="122" t="s">
        <v>3097</v>
      </c>
      <c r="C2427" s="122" t="s">
        <v>1202</v>
      </c>
      <c r="D2427" s="122"/>
      <c r="E2427" s="147" t="s">
        <v>2471</v>
      </c>
      <c r="F2427" s="126">
        <v>5.56</v>
      </c>
      <c r="G2427" s="125">
        <v>1</v>
      </c>
      <c r="H2427" s="126">
        <f t="shared" ref="H2427:H2432" si="63">TRUNC((J2427*$J$7),2)</f>
        <v>4.33</v>
      </c>
      <c r="J2427" s="127">
        <v>5.56</v>
      </c>
    </row>
    <row r="2428" spans="2:10" x14ac:dyDescent="0.2">
      <c r="B2428" s="122" t="s">
        <v>2908</v>
      </c>
      <c r="C2428" s="122" t="s">
        <v>2907</v>
      </c>
      <c r="D2428" s="122"/>
      <c r="E2428" s="147" t="s">
        <v>2535</v>
      </c>
      <c r="F2428" s="126">
        <v>0.43</v>
      </c>
      <c r="G2428" s="125">
        <v>0.79</v>
      </c>
      <c r="H2428" s="126">
        <f t="shared" si="63"/>
        <v>0.26</v>
      </c>
      <c r="J2428" s="127">
        <v>0.34</v>
      </c>
    </row>
    <row r="2429" spans="2:10" x14ac:dyDescent="0.2">
      <c r="B2429" s="128" t="s">
        <v>2470</v>
      </c>
      <c r="C2429" s="128"/>
      <c r="D2429" s="128"/>
      <c r="E2429" s="128"/>
      <c r="F2429" s="128"/>
      <c r="G2429" s="128"/>
      <c r="H2429" s="129">
        <f t="shared" si="63"/>
        <v>4.5999999999999996</v>
      </c>
      <c r="J2429" s="130">
        <v>5.9</v>
      </c>
    </row>
    <row r="2430" spans="2:10" x14ac:dyDescent="0.2">
      <c r="B2430" s="131" t="s">
        <v>2469</v>
      </c>
      <c r="C2430" s="131"/>
      <c r="D2430" s="131"/>
      <c r="E2430" s="131"/>
      <c r="F2430" s="131"/>
      <c r="G2430" s="131"/>
      <c r="H2430" s="144">
        <f t="shared" si="63"/>
        <v>8.4600000000000009</v>
      </c>
      <c r="J2430" s="145">
        <v>10.85</v>
      </c>
    </row>
    <row r="2431" spans="2:10" x14ac:dyDescent="0.2">
      <c r="B2431" s="131" t="s">
        <v>2468</v>
      </c>
      <c r="C2431" s="131"/>
      <c r="D2431" s="131"/>
      <c r="E2431" s="131"/>
      <c r="F2431" s="131"/>
      <c r="G2431" s="131"/>
      <c r="H2431" s="132">
        <f t="shared" si="63"/>
        <v>0</v>
      </c>
      <c r="J2431" s="133">
        <v>0</v>
      </c>
    </row>
    <row r="2432" spans="2:10" x14ac:dyDescent="0.2">
      <c r="B2432" s="131" t="s">
        <v>2467</v>
      </c>
      <c r="C2432" s="131"/>
      <c r="D2432" s="131"/>
      <c r="E2432" s="131"/>
      <c r="F2432" s="131"/>
      <c r="G2432" s="131"/>
      <c r="H2432" s="144">
        <f t="shared" si="63"/>
        <v>8.4600000000000009</v>
      </c>
      <c r="J2432" s="145">
        <v>10.85</v>
      </c>
    </row>
    <row r="2433" spans="2:10" s="134" customFormat="1" ht="24.75" customHeight="1" x14ac:dyDescent="0.2">
      <c r="B2433" s="118" t="s">
        <v>3096</v>
      </c>
      <c r="C2433" s="118"/>
      <c r="D2433" s="118"/>
      <c r="E2433" s="118"/>
      <c r="F2433" s="118"/>
      <c r="G2433" s="118"/>
      <c r="H2433" s="118" t="s">
        <v>2909</v>
      </c>
      <c r="J2433" s="119" t="s">
        <v>2909</v>
      </c>
    </row>
    <row r="2434" spans="2:10" x14ac:dyDescent="0.2">
      <c r="B2434" s="120" t="s">
        <v>2503</v>
      </c>
      <c r="C2434" s="120" t="s">
        <v>2514</v>
      </c>
      <c r="D2434" s="120" t="s">
        <v>2513</v>
      </c>
      <c r="E2434" s="120"/>
      <c r="F2434" s="120" t="s">
        <v>2512</v>
      </c>
      <c r="G2434" s="120" t="s">
        <v>2499</v>
      </c>
      <c r="H2434" s="120" t="s">
        <v>2511</v>
      </c>
      <c r="J2434" s="121" t="s">
        <v>2511</v>
      </c>
    </row>
    <row r="2435" spans="2:10" x14ac:dyDescent="0.2">
      <c r="B2435" s="122" t="s">
        <v>2687</v>
      </c>
      <c r="C2435" s="122" t="s">
        <v>2686</v>
      </c>
      <c r="D2435" s="123">
        <v>20.8</v>
      </c>
      <c r="E2435" s="123"/>
      <c r="F2435" s="124">
        <v>117.99</v>
      </c>
      <c r="G2435" s="125">
        <v>0.185</v>
      </c>
      <c r="H2435" s="126">
        <f>TRUNC((J2435*$J$7),2)</f>
        <v>3</v>
      </c>
      <c r="J2435" s="127">
        <v>3.85</v>
      </c>
    </row>
    <row r="2436" spans="2:10" x14ac:dyDescent="0.2">
      <c r="B2436" s="122" t="s">
        <v>2567</v>
      </c>
      <c r="C2436" s="122" t="s">
        <v>2566</v>
      </c>
      <c r="D2436" s="123">
        <v>14.54</v>
      </c>
      <c r="E2436" s="123"/>
      <c r="F2436" s="124">
        <v>117.99</v>
      </c>
      <c r="G2436" s="125">
        <v>0.185</v>
      </c>
      <c r="H2436" s="126">
        <f>TRUNC((J2436*$J$7),2)</f>
        <v>2.09</v>
      </c>
      <c r="J2436" s="127">
        <v>2.69</v>
      </c>
    </row>
    <row r="2437" spans="2:10" x14ac:dyDescent="0.2">
      <c r="B2437" s="128" t="s">
        <v>2504</v>
      </c>
      <c r="C2437" s="128"/>
      <c r="D2437" s="128"/>
      <c r="E2437" s="128"/>
      <c r="F2437" s="128"/>
      <c r="G2437" s="128"/>
      <c r="H2437" s="129">
        <f>TRUNC((J2437*$J$7),2)</f>
        <v>5.0999999999999996</v>
      </c>
      <c r="J2437" s="130">
        <v>6.54</v>
      </c>
    </row>
    <row r="2438" spans="2:10" ht="21" x14ac:dyDescent="0.2">
      <c r="B2438" s="120" t="s">
        <v>2503</v>
      </c>
      <c r="C2438" s="120" t="s">
        <v>2502</v>
      </c>
      <c r="D2438" s="120"/>
      <c r="E2438" s="146" t="s">
        <v>2501</v>
      </c>
      <c r="F2438" s="120" t="s">
        <v>2500</v>
      </c>
      <c r="G2438" s="120" t="s">
        <v>2499</v>
      </c>
      <c r="H2438" s="120" t="s">
        <v>2498</v>
      </c>
      <c r="J2438" s="121" t="s">
        <v>2498</v>
      </c>
    </row>
    <row r="2439" spans="2:10" ht="22.5" x14ac:dyDescent="0.2">
      <c r="B2439" s="122" t="s">
        <v>3095</v>
      </c>
      <c r="C2439" s="122" t="s">
        <v>3094</v>
      </c>
      <c r="D2439" s="122"/>
      <c r="E2439" s="147" t="s">
        <v>2471</v>
      </c>
      <c r="F2439" s="123">
        <v>21.89</v>
      </c>
      <c r="G2439" s="125">
        <v>1</v>
      </c>
      <c r="H2439" s="123">
        <f t="shared" ref="H2439:H2444" si="64">TRUNC((J2439*$J$7),2)</f>
        <v>17.07</v>
      </c>
      <c r="J2439" s="141">
        <v>21.89</v>
      </c>
    </row>
    <row r="2440" spans="2:10" x14ac:dyDescent="0.2">
      <c r="B2440" s="122" t="s">
        <v>2908</v>
      </c>
      <c r="C2440" s="122" t="s">
        <v>2907</v>
      </c>
      <c r="D2440" s="122"/>
      <c r="E2440" s="147" t="s">
        <v>2535</v>
      </c>
      <c r="F2440" s="126">
        <v>0.43</v>
      </c>
      <c r="G2440" s="125">
        <v>1.1499999999999999</v>
      </c>
      <c r="H2440" s="126">
        <f t="shared" si="64"/>
        <v>0.38</v>
      </c>
      <c r="J2440" s="127">
        <v>0.49</v>
      </c>
    </row>
    <row r="2441" spans="2:10" x14ac:dyDescent="0.2">
      <c r="B2441" s="128" t="s">
        <v>2470</v>
      </c>
      <c r="C2441" s="128"/>
      <c r="D2441" s="128"/>
      <c r="E2441" s="128"/>
      <c r="F2441" s="128"/>
      <c r="G2441" s="128"/>
      <c r="H2441" s="142">
        <f t="shared" si="64"/>
        <v>17.45</v>
      </c>
      <c r="J2441" s="143">
        <v>22.38</v>
      </c>
    </row>
    <row r="2442" spans="2:10" x14ac:dyDescent="0.2">
      <c r="B2442" s="131" t="s">
        <v>2469</v>
      </c>
      <c r="C2442" s="131"/>
      <c r="D2442" s="131"/>
      <c r="E2442" s="131"/>
      <c r="F2442" s="131"/>
      <c r="G2442" s="131"/>
      <c r="H2442" s="144">
        <f t="shared" si="64"/>
        <v>22.55</v>
      </c>
      <c r="J2442" s="145">
        <v>28.92</v>
      </c>
    </row>
    <row r="2443" spans="2:10" x14ac:dyDescent="0.2">
      <c r="B2443" s="131" t="s">
        <v>2468</v>
      </c>
      <c r="C2443" s="131"/>
      <c r="D2443" s="131"/>
      <c r="E2443" s="131"/>
      <c r="F2443" s="131"/>
      <c r="G2443" s="131"/>
      <c r="H2443" s="132">
        <f t="shared" si="64"/>
        <v>0</v>
      </c>
      <c r="J2443" s="133">
        <v>0</v>
      </c>
    </row>
    <row r="2444" spans="2:10" x14ac:dyDescent="0.2">
      <c r="B2444" s="131" t="s">
        <v>2467</v>
      </c>
      <c r="C2444" s="131"/>
      <c r="D2444" s="131"/>
      <c r="E2444" s="131"/>
      <c r="F2444" s="131"/>
      <c r="G2444" s="131"/>
      <c r="H2444" s="144">
        <f t="shared" si="64"/>
        <v>22.55</v>
      </c>
      <c r="J2444" s="145">
        <v>28.92</v>
      </c>
    </row>
    <row r="2445" spans="2:10" s="134" customFormat="1" ht="24.75" customHeight="1" x14ac:dyDescent="0.2">
      <c r="B2445" s="118" t="s">
        <v>3093</v>
      </c>
      <c r="C2445" s="118"/>
      <c r="D2445" s="118"/>
      <c r="E2445" s="118"/>
      <c r="F2445" s="118"/>
      <c r="G2445" s="118"/>
      <c r="H2445" s="118" t="s">
        <v>2909</v>
      </c>
      <c r="J2445" s="119" t="s">
        <v>2909</v>
      </c>
    </row>
    <row r="2446" spans="2:10" x14ac:dyDescent="0.2">
      <c r="B2446" s="120" t="s">
        <v>2503</v>
      </c>
      <c r="C2446" s="120" t="s">
        <v>2514</v>
      </c>
      <c r="D2446" s="120" t="s">
        <v>2513</v>
      </c>
      <c r="E2446" s="120"/>
      <c r="F2446" s="120" t="s">
        <v>2512</v>
      </c>
      <c r="G2446" s="120" t="s">
        <v>2499</v>
      </c>
      <c r="H2446" s="120" t="s">
        <v>2511</v>
      </c>
      <c r="J2446" s="121" t="s">
        <v>2511</v>
      </c>
    </row>
    <row r="2447" spans="2:10" x14ac:dyDescent="0.2">
      <c r="B2447" s="122" t="s">
        <v>2567</v>
      </c>
      <c r="C2447" s="122" t="s">
        <v>2566</v>
      </c>
      <c r="D2447" s="123">
        <v>14.54</v>
      </c>
      <c r="E2447" s="123"/>
      <c r="F2447" s="124">
        <v>117.99</v>
      </c>
      <c r="G2447" s="125">
        <v>0.09</v>
      </c>
      <c r="H2447" s="126">
        <f>TRUNC((J2447*$J$7),2)</f>
        <v>1.02</v>
      </c>
      <c r="J2447" s="127">
        <v>1.31</v>
      </c>
    </row>
    <row r="2448" spans="2:10" x14ac:dyDescent="0.2">
      <c r="B2448" s="122" t="s">
        <v>2687</v>
      </c>
      <c r="C2448" s="122" t="s">
        <v>2686</v>
      </c>
      <c r="D2448" s="123">
        <v>20.8</v>
      </c>
      <c r="E2448" s="123"/>
      <c r="F2448" s="124">
        <v>117.99</v>
      </c>
      <c r="G2448" s="125">
        <v>0.09</v>
      </c>
      <c r="H2448" s="126">
        <f>TRUNC((J2448*$J$7),2)</f>
        <v>1.45</v>
      </c>
      <c r="J2448" s="127">
        <v>1.87</v>
      </c>
    </row>
    <row r="2449" spans="2:10" x14ac:dyDescent="0.2">
      <c r="B2449" s="128" t="s">
        <v>2504</v>
      </c>
      <c r="C2449" s="128"/>
      <c r="D2449" s="128"/>
      <c r="E2449" s="128"/>
      <c r="F2449" s="128"/>
      <c r="G2449" s="128"/>
      <c r="H2449" s="129">
        <f>TRUNC((J2449*$J$7),2)</f>
        <v>2.48</v>
      </c>
      <c r="J2449" s="130">
        <v>3.18</v>
      </c>
    </row>
    <row r="2450" spans="2:10" ht="21" x14ac:dyDescent="0.2">
      <c r="B2450" s="120" t="s">
        <v>2503</v>
      </c>
      <c r="C2450" s="120" t="s">
        <v>2502</v>
      </c>
      <c r="D2450" s="120"/>
      <c r="E2450" s="146" t="s">
        <v>2501</v>
      </c>
      <c r="F2450" s="120" t="s">
        <v>2500</v>
      </c>
      <c r="G2450" s="120" t="s">
        <v>2499</v>
      </c>
      <c r="H2450" s="120" t="s">
        <v>2498</v>
      </c>
      <c r="J2450" s="121" t="s">
        <v>2498</v>
      </c>
    </row>
    <row r="2451" spans="2:10" x14ac:dyDescent="0.2">
      <c r="B2451" s="122" t="s">
        <v>3092</v>
      </c>
      <c r="C2451" s="122" t="s">
        <v>3091</v>
      </c>
      <c r="D2451" s="122"/>
      <c r="E2451" s="147" t="s">
        <v>2471</v>
      </c>
      <c r="F2451" s="126">
        <v>0.96</v>
      </c>
      <c r="G2451" s="125">
        <v>1</v>
      </c>
      <c r="H2451" s="126">
        <f>TRUNC((J2451*$J$7),2)</f>
        <v>0.74</v>
      </c>
      <c r="J2451" s="127">
        <v>0.96</v>
      </c>
    </row>
    <row r="2452" spans="2:10" x14ac:dyDescent="0.2">
      <c r="B2452" s="128" t="s">
        <v>2470</v>
      </c>
      <c r="C2452" s="128"/>
      <c r="D2452" s="128"/>
      <c r="E2452" s="128"/>
      <c r="F2452" s="128"/>
      <c r="G2452" s="128"/>
      <c r="H2452" s="129">
        <f>TRUNC((J2452*$J$7),2)</f>
        <v>0.74</v>
      </c>
      <c r="J2452" s="130">
        <v>0.96</v>
      </c>
    </row>
    <row r="2453" spans="2:10" x14ac:dyDescent="0.2">
      <c r="B2453" s="131" t="s">
        <v>2469</v>
      </c>
      <c r="C2453" s="131"/>
      <c r="D2453" s="131"/>
      <c r="E2453" s="131"/>
      <c r="F2453" s="131"/>
      <c r="G2453" s="131"/>
      <c r="H2453" s="132">
        <f>TRUNC((J2453*$J$7),2)</f>
        <v>3.22</v>
      </c>
      <c r="J2453" s="133">
        <v>4.1399999999999997</v>
      </c>
    </row>
    <row r="2454" spans="2:10" x14ac:dyDescent="0.2">
      <c r="B2454" s="131" t="s">
        <v>2468</v>
      </c>
      <c r="C2454" s="131"/>
      <c r="D2454" s="131"/>
      <c r="E2454" s="131"/>
      <c r="F2454" s="131"/>
      <c r="G2454" s="131"/>
      <c r="H2454" s="132">
        <f>TRUNC((J2454*$J$7),2)</f>
        <v>0</v>
      </c>
      <c r="J2454" s="133">
        <v>0</v>
      </c>
    </row>
    <row r="2455" spans="2:10" x14ac:dyDescent="0.2">
      <c r="B2455" s="131" t="s">
        <v>2467</v>
      </c>
      <c r="C2455" s="131"/>
      <c r="D2455" s="131"/>
      <c r="E2455" s="131"/>
      <c r="F2455" s="131"/>
      <c r="G2455" s="131"/>
      <c r="H2455" s="132">
        <f>TRUNC((J2455*$J$7),2)</f>
        <v>3.22</v>
      </c>
      <c r="J2455" s="133">
        <v>4.1399999999999997</v>
      </c>
    </row>
    <row r="2456" spans="2:10" s="134" customFormat="1" ht="24.75" customHeight="1" x14ac:dyDescent="0.2">
      <c r="B2456" s="118" t="s">
        <v>3090</v>
      </c>
      <c r="C2456" s="118"/>
      <c r="D2456" s="118"/>
      <c r="E2456" s="118"/>
      <c r="F2456" s="118"/>
      <c r="G2456" s="118"/>
      <c r="H2456" s="118" t="s">
        <v>2909</v>
      </c>
      <c r="J2456" s="119" t="s">
        <v>2909</v>
      </c>
    </row>
    <row r="2457" spans="2:10" x14ac:dyDescent="0.2">
      <c r="B2457" s="120" t="s">
        <v>2503</v>
      </c>
      <c r="C2457" s="120" t="s">
        <v>2514</v>
      </c>
      <c r="D2457" s="120" t="s">
        <v>2513</v>
      </c>
      <c r="E2457" s="120"/>
      <c r="F2457" s="120" t="s">
        <v>2512</v>
      </c>
      <c r="G2457" s="120" t="s">
        <v>2499</v>
      </c>
      <c r="H2457" s="120" t="s">
        <v>2511</v>
      </c>
      <c r="J2457" s="121" t="s">
        <v>2511</v>
      </c>
    </row>
    <row r="2458" spans="2:10" x14ac:dyDescent="0.2">
      <c r="B2458" s="122" t="s">
        <v>2567</v>
      </c>
      <c r="C2458" s="122" t="s">
        <v>2566</v>
      </c>
      <c r="D2458" s="123">
        <v>14.54</v>
      </c>
      <c r="E2458" s="123"/>
      <c r="F2458" s="124">
        <v>117.99</v>
      </c>
      <c r="G2458" s="125">
        <v>0.14000000000000001</v>
      </c>
      <c r="H2458" s="126">
        <f>TRUNC((J2458*$J$7),2)</f>
        <v>1.59</v>
      </c>
      <c r="J2458" s="127">
        <v>2.04</v>
      </c>
    </row>
    <row r="2459" spans="2:10" x14ac:dyDescent="0.2">
      <c r="B2459" s="122" t="s">
        <v>2687</v>
      </c>
      <c r="C2459" s="122" t="s">
        <v>2686</v>
      </c>
      <c r="D2459" s="123">
        <v>20.8</v>
      </c>
      <c r="E2459" s="123"/>
      <c r="F2459" s="124">
        <v>117.99</v>
      </c>
      <c r="G2459" s="125">
        <v>0.14000000000000001</v>
      </c>
      <c r="H2459" s="126">
        <f>TRUNC((J2459*$J$7),2)</f>
        <v>2.2599999999999998</v>
      </c>
      <c r="J2459" s="127">
        <v>2.91</v>
      </c>
    </row>
    <row r="2460" spans="2:10" x14ac:dyDescent="0.2">
      <c r="B2460" s="128" t="s">
        <v>2504</v>
      </c>
      <c r="C2460" s="128"/>
      <c r="D2460" s="128"/>
      <c r="E2460" s="128"/>
      <c r="F2460" s="128"/>
      <c r="G2460" s="128"/>
      <c r="H2460" s="129">
        <f>TRUNC((J2460*$J$7),2)</f>
        <v>3.86</v>
      </c>
      <c r="J2460" s="130">
        <v>4.95</v>
      </c>
    </row>
    <row r="2461" spans="2:10" ht="21" x14ac:dyDescent="0.2">
      <c r="B2461" s="120" t="s">
        <v>2503</v>
      </c>
      <c r="C2461" s="120" t="s">
        <v>2502</v>
      </c>
      <c r="D2461" s="120"/>
      <c r="E2461" s="146" t="s">
        <v>2501</v>
      </c>
      <c r="F2461" s="120" t="s">
        <v>2500</v>
      </c>
      <c r="G2461" s="120" t="s">
        <v>2499</v>
      </c>
      <c r="H2461" s="120" t="s">
        <v>2498</v>
      </c>
      <c r="J2461" s="121" t="s">
        <v>2498</v>
      </c>
    </row>
    <row r="2462" spans="2:10" x14ac:dyDescent="0.2">
      <c r="B2462" s="122" t="s">
        <v>3089</v>
      </c>
      <c r="C2462" s="122" t="s">
        <v>3088</v>
      </c>
      <c r="D2462" s="122"/>
      <c r="E2462" s="147" t="s">
        <v>2471</v>
      </c>
      <c r="F2462" s="126">
        <v>5.16</v>
      </c>
      <c r="G2462" s="125">
        <v>1</v>
      </c>
      <c r="H2462" s="126">
        <f>TRUNC((J2462*$J$7),2)</f>
        <v>4.0199999999999996</v>
      </c>
      <c r="J2462" s="127">
        <v>5.16</v>
      </c>
    </row>
    <row r="2463" spans="2:10" x14ac:dyDescent="0.2">
      <c r="B2463" s="128" t="s">
        <v>2470</v>
      </c>
      <c r="C2463" s="128"/>
      <c r="D2463" s="128"/>
      <c r="E2463" s="128"/>
      <c r="F2463" s="128"/>
      <c r="G2463" s="128"/>
      <c r="H2463" s="129">
        <f>TRUNC((J2463*$J$7),2)</f>
        <v>4.0199999999999996</v>
      </c>
      <c r="J2463" s="130">
        <v>5.16</v>
      </c>
    </row>
    <row r="2464" spans="2:10" x14ac:dyDescent="0.2">
      <c r="B2464" s="131" t="s">
        <v>2469</v>
      </c>
      <c r="C2464" s="131"/>
      <c r="D2464" s="131"/>
      <c r="E2464" s="131"/>
      <c r="F2464" s="131"/>
      <c r="G2464" s="131"/>
      <c r="H2464" s="144">
        <f>TRUNC((J2464*$J$7),2)</f>
        <v>7.88</v>
      </c>
      <c r="J2464" s="145">
        <v>10.11</v>
      </c>
    </row>
    <row r="2465" spans="2:10" x14ac:dyDescent="0.2">
      <c r="B2465" s="131" t="s">
        <v>2468</v>
      </c>
      <c r="C2465" s="131"/>
      <c r="D2465" s="131"/>
      <c r="E2465" s="131"/>
      <c r="F2465" s="131"/>
      <c r="G2465" s="131"/>
      <c r="H2465" s="132">
        <f>TRUNC((J2465*$J$7),2)</f>
        <v>0</v>
      </c>
      <c r="J2465" s="133">
        <v>0</v>
      </c>
    </row>
    <row r="2466" spans="2:10" x14ac:dyDescent="0.2">
      <c r="B2466" s="131" t="s">
        <v>2467</v>
      </c>
      <c r="C2466" s="131"/>
      <c r="D2466" s="131"/>
      <c r="E2466" s="131"/>
      <c r="F2466" s="131"/>
      <c r="G2466" s="131"/>
      <c r="H2466" s="144">
        <f>TRUNC((J2466*$J$7),2)</f>
        <v>7.88</v>
      </c>
      <c r="J2466" s="145">
        <v>10.11</v>
      </c>
    </row>
    <row r="2467" spans="2:10" s="134" customFormat="1" ht="24.75" customHeight="1" x14ac:dyDescent="0.2">
      <c r="B2467" s="118" t="s">
        <v>3087</v>
      </c>
      <c r="C2467" s="118"/>
      <c r="D2467" s="118"/>
      <c r="E2467" s="118"/>
      <c r="F2467" s="118"/>
      <c r="G2467" s="118"/>
      <c r="H2467" s="118" t="s">
        <v>2909</v>
      </c>
      <c r="J2467" s="119" t="s">
        <v>2909</v>
      </c>
    </row>
    <row r="2468" spans="2:10" x14ac:dyDescent="0.2">
      <c r="B2468" s="120" t="s">
        <v>2503</v>
      </c>
      <c r="C2468" s="120" t="s">
        <v>2514</v>
      </c>
      <c r="D2468" s="120" t="s">
        <v>2513</v>
      </c>
      <c r="E2468" s="120"/>
      <c r="F2468" s="120" t="s">
        <v>2512</v>
      </c>
      <c r="G2468" s="120" t="s">
        <v>2499</v>
      </c>
      <c r="H2468" s="120" t="s">
        <v>2511</v>
      </c>
      <c r="J2468" s="121" t="s">
        <v>2511</v>
      </c>
    </row>
    <row r="2469" spans="2:10" x14ac:dyDescent="0.2">
      <c r="B2469" s="122" t="s">
        <v>2687</v>
      </c>
      <c r="C2469" s="122" t="s">
        <v>2686</v>
      </c>
      <c r="D2469" s="123">
        <v>20.8</v>
      </c>
      <c r="E2469" s="123"/>
      <c r="F2469" s="124">
        <v>117.99</v>
      </c>
      <c r="G2469" s="125">
        <v>0.14000000000000001</v>
      </c>
      <c r="H2469" s="126">
        <f>TRUNC((J2469*$J$7),2)</f>
        <v>2.2599999999999998</v>
      </c>
      <c r="J2469" s="127">
        <v>2.91</v>
      </c>
    </row>
    <row r="2470" spans="2:10" x14ac:dyDescent="0.2">
      <c r="B2470" s="122" t="s">
        <v>2567</v>
      </c>
      <c r="C2470" s="122" t="s">
        <v>2566</v>
      </c>
      <c r="D2470" s="123">
        <v>14.54</v>
      </c>
      <c r="E2470" s="123"/>
      <c r="F2470" s="124">
        <v>117.99</v>
      </c>
      <c r="G2470" s="125">
        <v>0.14000000000000001</v>
      </c>
      <c r="H2470" s="126">
        <f>TRUNC((J2470*$J$7),2)</f>
        <v>1.59</v>
      </c>
      <c r="J2470" s="127">
        <v>2.04</v>
      </c>
    </row>
    <row r="2471" spans="2:10" x14ac:dyDescent="0.2">
      <c r="B2471" s="128" t="s">
        <v>2504</v>
      </c>
      <c r="C2471" s="128"/>
      <c r="D2471" s="128"/>
      <c r="E2471" s="128"/>
      <c r="F2471" s="128"/>
      <c r="G2471" s="128"/>
      <c r="H2471" s="129">
        <f>TRUNC((J2471*$J$7),2)</f>
        <v>3.86</v>
      </c>
      <c r="J2471" s="130">
        <v>4.95</v>
      </c>
    </row>
    <row r="2472" spans="2:10" ht="21" x14ac:dyDescent="0.2">
      <c r="B2472" s="120" t="s">
        <v>2503</v>
      </c>
      <c r="C2472" s="120" t="s">
        <v>2502</v>
      </c>
      <c r="D2472" s="120"/>
      <c r="E2472" s="146" t="s">
        <v>2501</v>
      </c>
      <c r="F2472" s="120" t="s">
        <v>2500</v>
      </c>
      <c r="G2472" s="120" t="s">
        <v>2499</v>
      </c>
      <c r="H2472" s="120" t="s">
        <v>2498</v>
      </c>
      <c r="J2472" s="121" t="s">
        <v>2498</v>
      </c>
    </row>
    <row r="2473" spans="2:10" x14ac:dyDescent="0.2">
      <c r="B2473" s="122" t="s">
        <v>3086</v>
      </c>
      <c r="C2473" s="122" t="s">
        <v>3085</v>
      </c>
      <c r="D2473" s="122"/>
      <c r="E2473" s="147" t="s">
        <v>2471</v>
      </c>
      <c r="F2473" s="126">
        <v>5.89</v>
      </c>
      <c r="G2473" s="125">
        <v>1</v>
      </c>
      <c r="H2473" s="126">
        <f>TRUNC((J2473*$J$7),2)</f>
        <v>4.59</v>
      </c>
      <c r="J2473" s="127">
        <v>5.89</v>
      </c>
    </row>
    <row r="2474" spans="2:10" x14ac:dyDescent="0.2">
      <c r="B2474" s="128" t="s">
        <v>2470</v>
      </c>
      <c r="C2474" s="128"/>
      <c r="D2474" s="128"/>
      <c r="E2474" s="128"/>
      <c r="F2474" s="128"/>
      <c r="G2474" s="128"/>
      <c r="H2474" s="129">
        <f>TRUNC((J2474*$J$7),2)</f>
        <v>4.59</v>
      </c>
      <c r="J2474" s="130">
        <v>5.89</v>
      </c>
    </row>
    <row r="2475" spans="2:10" x14ac:dyDescent="0.2">
      <c r="B2475" s="131" t="s">
        <v>2469</v>
      </c>
      <c r="C2475" s="131"/>
      <c r="D2475" s="131"/>
      <c r="E2475" s="131"/>
      <c r="F2475" s="131"/>
      <c r="G2475" s="131"/>
      <c r="H2475" s="144">
        <f>TRUNC((J2475*$J$7),2)</f>
        <v>8.4499999999999993</v>
      </c>
      <c r="J2475" s="145">
        <v>10.84</v>
      </c>
    </row>
    <row r="2476" spans="2:10" x14ac:dyDescent="0.2">
      <c r="B2476" s="131" t="s">
        <v>2468</v>
      </c>
      <c r="C2476" s="131"/>
      <c r="D2476" s="131"/>
      <c r="E2476" s="131"/>
      <c r="F2476" s="131"/>
      <c r="G2476" s="131"/>
      <c r="H2476" s="132">
        <f>TRUNC((J2476*$J$7),2)</f>
        <v>0</v>
      </c>
      <c r="J2476" s="133">
        <v>0</v>
      </c>
    </row>
    <row r="2477" spans="2:10" x14ac:dyDescent="0.2">
      <c r="B2477" s="131" t="s">
        <v>2467</v>
      </c>
      <c r="C2477" s="131"/>
      <c r="D2477" s="131"/>
      <c r="E2477" s="131"/>
      <c r="F2477" s="131"/>
      <c r="G2477" s="131"/>
      <c r="H2477" s="144">
        <f>TRUNC((J2477*$J$7),2)</f>
        <v>8.4499999999999993</v>
      </c>
      <c r="J2477" s="145">
        <v>10.84</v>
      </c>
    </row>
    <row r="2478" spans="2:10" s="134" customFormat="1" ht="24.75" customHeight="1" x14ac:dyDescent="0.2">
      <c r="B2478" s="118" t="s">
        <v>3084</v>
      </c>
      <c r="C2478" s="118"/>
      <c r="D2478" s="118"/>
      <c r="E2478" s="118"/>
      <c r="F2478" s="118"/>
      <c r="G2478" s="118"/>
      <c r="H2478" s="118" t="s">
        <v>2909</v>
      </c>
      <c r="J2478" s="119" t="s">
        <v>2909</v>
      </c>
    </row>
    <row r="2479" spans="2:10" x14ac:dyDescent="0.2">
      <c r="B2479" s="120" t="s">
        <v>2503</v>
      </c>
      <c r="C2479" s="120" t="s">
        <v>2514</v>
      </c>
      <c r="D2479" s="120" t="s">
        <v>2513</v>
      </c>
      <c r="E2479" s="120"/>
      <c r="F2479" s="120" t="s">
        <v>2512</v>
      </c>
      <c r="G2479" s="120" t="s">
        <v>2499</v>
      </c>
      <c r="H2479" s="120" t="s">
        <v>2511</v>
      </c>
      <c r="J2479" s="121" t="s">
        <v>2511</v>
      </c>
    </row>
    <row r="2480" spans="2:10" x14ac:dyDescent="0.2">
      <c r="B2480" s="122" t="s">
        <v>2687</v>
      </c>
      <c r="C2480" s="122" t="s">
        <v>2686</v>
      </c>
      <c r="D2480" s="123">
        <v>20.8</v>
      </c>
      <c r="E2480" s="123"/>
      <c r="F2480" s="124">
        <v>117.99</v>
      </c>
      <c r="G2480" s="125">
        <v>0.15</v>
      </c>
      <c r="H2480" s="126">
        <f>TRUNC((J2480*$J$7),2)</f>
        <v>2.4300000000000002</v>
      </c>
      <c r="J2480" s="127">
        <v>3.12</v>
      </c>
    </row>
    <row r="2481" spans="2:10" x14ac:dyDescent="0.2">
      <c r="B2481" s="122" t="s">
        <v>2567</v>
      </c>
      <c r="C2481" s="122" t="s">
        <v>2566</v>
      </c>
      <c r="D2481" s="123">
        <v>14.54</v>
      </c>
      <c r="E2481" s="123"/>
      <c r="F2481" s="124">
        <v>117.99</v>
      </c>
      <c r="G2481" s="125">
        <v>0.15</v>
      </c>
      <c r="H2481" s="126">
        <f>TRUNC((J2481*$J$7),2)</f>
        <v>1.7</v>
      </c>
      <c r="J2481" s="127">
        <v>2.1800000000000002</v>
      </c>
    </row>
    <row r="2482" spans="2:10" x14ac:dyDescent="0.2">
      <c r="B2482" s="128" t="s">
        <v>2504</v>
      </c>
      <c r="C2482" s="128"/>
      <c r="D2482" s="128"/>
      <c r="E2482" s="128"/>
      <c r="F2482" s="128"/>
      <c r="G2482" s="128"/>
      <c r="H2482" s="129">
        <f>TRUNC((J2482*$J$7),2)</f>
        <v>4.13</v>
      </c>
      <c r="J2482" s="130">
        <v>5.3</v>
      </c>
    </row>
    <row r="2483" spans="2:10" ht="21" x14ac:dyDescent="0.2">
      <c r="B2483" s="120" t="s">
        <v>2503</v>
      </c>
      <c r="C2483" s="120" t="s">
        <v>2502</v>
      </c>
      <c r="D2483" s="120"/>
      <c r="E2483" s="146" t="s">
        <v>2501</v>
      </c>
      <c r="F2483" s="120" t="s">
        <v>2500</v>
      </c>
      <c r="G2483" s="120" t="s">
        <v>2499</v>
      </c>
      <c r="H2483" s="120" t="s">
        <v>2498</v>
      </c>
      <c r="J2483" s="121" t="s">
        <v>2498</v>
      </c>
    </row>
    <row r="2484" spans="2:10" x14ac:dyDescent="0.2">
      <c r="B2484" s="122" t="s">
        <v>3083</v>
      </c>
      <c r="C2484" s="122" t="s">
        <v>3082</v>
      </c>
      <c r="D2484" s="122"/>
      <c r="E2484" s="147" t="s">
        <v>2471</v>
      </c>
      <c r="F2484" s="126">
        <v>5.0999999999999996</v>
      </c>
      <c r="G2484" s="125">
        <v>1</v>
      </c>
      <c r="H2484" s="126">
        <f t="shared" ref="H2484:H2489" si="65">TRUNC((J2484*$J$7),2)</f>
        <v>3.97</v>
      </c>
      <c r="J2484" s="127">
        <v>5.0999999999999996</v>
      </c>
    </row>
    <row r="2485" spans="2:10" x14ac:dyDescent="0.2">
      <c r="B2485" s="122" t="s">
        <v>2908</v>
      </c>
      <c r="C2485" s="122" t="s">
        <v>2907</v>
      </c>
      <c r="D2485" s="122"/>
      <c r="E2485" s="147" t="s">
        <v>2535</v>
      </c>
      <c r="F2485" s="126">
        <v>0.43</v>
      </c>
      <c r="G2485" s="125">
        <v>0.5</v>
      </c>
      <c r="H2485" s="126">
        <f t="shared" si="65"/>
        <v>0.17</v>
      </c>
      <c r="J2485" s="127">
        <v>0.22</v>
      </c>
    </row>
    <row r="2486" spans="2:10" x14ac:dyDescent="0.2">
      <c r="B2486" s="128" t="s">
        <v>2470</v>
      </c>
      <c r="C2486" s="128"/>
      <c r="D2486" s="128"/>
      <c r="E2486" s="128"/>
      <c r="F2486" s="128"/>
      <c r="G2486" s="128"/>
      <c r="H2486" s="129">
        <f t="shared" si="65"/>
        <v>4.1399999999999997</v>
      </c>
      <c r="J2486" s="130">
        <v>5.32</v>
      </c>
    </row>
    <row r="2487" spans="2:10" x14ac:dyDescent="0.2">
      <c r="B2487" s="131" t="s">
        <v>2469</v>
      </c>
      <c r="C2487" s="131"/>
      <c r="D2487" s="131"/>
      <c r="E2487" s="131"/>
      <c r="F2487" s="131"/>
      <c r="G2487" s="131"/>
      <c r="H2487" s="144">
        <f t="shared" si="65"/>
        <v>8.2799999999999994</v>
      </c>
      <c r="J2487" s="145">
        <v>10.62</v>
      </c>
    </row>
    <row r="2488" spans="2:10" x14ac:dyDescent="0.2">
      <c r="B2488" s="131" t="s">
        <v>2468</v>
      </c>
      <c r="C2488" s="131"/>
      <c r="D2488" s="131"/>
      <c r="E2488" s="131"/>
      <c r="F2488" s="131"/>
      <c r="G2488" s="131"/>
      <c r="H2488" s="132">
        <f t="shared" si="65"/>
        <v>0</v>
      </c>
      <c r="J2488" s="133">
        <v>0</v>
      </c>
    </row>
    <row r="2489" spans="2:10" x14ac:dyDescent="0.2">
      <c r="B2489" s="131" t="s">
        <v>2467</v>
      </c>
      <c r="C2489" s="131"/>
      <c r="D2489" s="131"/>
      <c r="E2489" s="131"/>
      <c r="F2489" s="131"/>
      <c r="G2489" s="131"/>
      <c r="H2489" s="144">
        <f t="shared" si="65"/>
        <v>8.2799999999999994</v>
      </c>
      <c r="J2489" s="145">
        <v>10.62</v>
      </c>
    </row>
    <row r="2490" spans="2:10" s="134" customFormat="1" ht="24.75" customHeight="1" x14ac:dyDescent="0.2">
      <c r="B2490" s="118" t="s">
        <v>3081</v>
      </c>
      <c r="C2490" s="118"/>
      <c r="D2490" s="118"/>
      <c r="E2490" s="118"/>
      <c r="F2490" s="118"/>
      <c r="G2490" s="118"/>
      <c r="H2490" s="118" t="s">
        <v>2635</v>
      </c>
      <c r="J2490" s="119" t="s">
        <v>2635</v>
      </c>
    </row>
    <row r="2491" spans="2:10" x14ac:dyDescent="0.2">
      <c r="B2491" s="120" t="s">
        <v>2503</v>
      </c>
      <c r="C2491" s="120" t="s">
        <v>2514</v>
      </c>
      <c r="D2491" s="120" t="s">
        <v>2513</v>
      </c>
      <c r="E2491" s="120"/>
      <c r="F2491" s="120" t="s">
        <v>2512</v>
      </c>
      <c r="G2491" s="120" t="s">
        <v>2499</v>
      </c>
      <c r="H2491" s="120" t="s">
        <v>2511</v>
      </c>
      <c r="J2491" s="121" t="s">
        <v>2511</v>
      </c>
    </row>
    <row r="2492" spans="2:10" x14ac:dyDescent="0.2">
      <c r="B2492" s="122" t="s">
        <v>2687</v>
      </c>
      <c r="C2492" s="122" t="s">
        <v>2686</v>
      </c>
      <c r="D2492" s="123">
        <v>20.8</v>
      </c>
      <c r="E2492" s="123"/>
      <c r="F2492" s="124">
        <v>117.99</v>
      </c>
      <c r="G2492" s="125">
        <v>0.185</v>
      </c>
      <c r="H2492" s="126">
        <f>TRUNC((J2492*$J$7),2)</f>
        <v>3</v>
      </c>
      <c r="J2492" s="127">
        <v>3.85</v>
      </c>
    </row>
    <row r="2493" spans="2:10" x14ac:dyDescent="0.2">
      <c r="B2493" s="122" t="s">
        <v>2567</v>
      </c>
      <c r="C2493" s="122" t="s">
        <v>2566</v>
      </c>
      <c r="D2493" s="123">
        <v>14.54</v>
      </c>
      <c r="E2493" s="123"/>
      <c r="F2493" s="124">
        <v>117.99</v>
      </c>
      <c r="G2493" s="125">
        <v>0.185</v>
      </c>
      <c r="H2493" s="126">
        <f>TRUNC((J2493*$J$7),2)</f>
        <v>2.09</v>
      </c>
      <c r="J2493" s="127">
        <v>2.69</v>
      </c>
    </row>
    <row r="2494" spans="2:10" x14ac:dyDescent="0.2">
      <c r="B2494" s="128" t="s">
        <v>2504</v>
      </c>
      <c r="C2494" s="128"/>
      <c r="D2494" s="128"/>
      <c r="E2494" s="128"/>
      <c r="F2494" s="128"/>
      <c r="G2494" s="128"/>
      <c r="H2494" s="129">
        <f>TRUNC((J2494*$J$7),2)</f>
        <v>5.0999999999999996</v>
      </c>
      <c r="J2494" s="130">
        <v>6.54</v>
      </c>
    </row>
    <row r="2495" spans="2:10" ht="21" x14ac:dyDescent="0.2">
      <c r="B2495" s="120" t="s">
        <v>2503</v>
      </c>
      <c r="C2495" s="120" t="s">
        <v>2502</v>
      </c>
      <c r="D2495" s="120"/>
      <c r="E2495" s="146" t="s">
        <v>2501</v>
      </c>
      <c r="F2495" s="120" t="s">
        <v>2500</v>
      </c>
      <c r="G2495" s="120" t="s">
        <v>2499</v>
      </c>
      <c r="H2495" s="120" t="s">
        <v>2498</v>
      </c>
      <c r="J2495" s="121" t="s">
        <v>2498</v>
      </c>
    </row>
    <row r="2496" spans="2:10" ht="22.5" x14ac:dyDescent="0.2">
      <c r="B2496" s="122" t="s">
        <v>3080</v>
      </c>
      <c r="C2496" s="122" t="s">
        <v>3079</v>
      </c>
      <c r="D2496" s="122"/>
      <c r="E2496" s="147" t="s">
        <v>2471</v>
      </c>
      <c r="F2496" s="123">
        <v>20.38</v>
      </c>
      <c r="G2496" s="125">
        <v>1</v>
      </c>
      <c r="H2496" s="123">
        <f>TRUNC((J2496*$J$7),2)</f>
        <v>15.89</v>
      </c>
      <c r="J2496" s="141">
        <v>20.38</v>
      </c>
    </row>
    <row r="2497" spans="2:10" x14ac:dyDescent="0.2">
      <c r="B2497" s="128" t="s">
        <v>2470</v>
      </c>
      <c r="C2497" s="128"/>
      <c r="D2497" s="128"/>
      <c r="E2497" s="128"/>
      <c r="F2497" s="128"/>
      <c r="G2497" s="128"/>
      <c r="H2497" s="142">
        <f>TRUNC((J2497*$J$7),2)</f>
        <v>15.89</v>
      </c>
      <c r="J2497" s="143">
        <v>20.38</v>
      </c>
    </row>
    <row r="2498" spans="2:10" x14ac:dyDescent="0.2">
      <c r="B2498" s="131" t="s">
        <v>2469</v>
      </c>
      <c r="C2498" s="131"/>
      <c r="D2498" s="131"/>
      <c r="E2498" s="131"/>
      <c r="F2498" s="131"/>
      <c r="G2498" s="131"/>
      <c r="H2498" s="144">
        <f>TRUNC((J2498*$J$7),2)</f>
        <v>20.99</v>
      </c>
      <c r="J2498" s="145">
        <v>26.92</v>
      </c>
    </row>
    <row r="2499" spans="2:10" x14ac:dyDescent="0.2">
      <c r="B2499" s="131" t="s">
        <v>2468</v>
      </c>
      <c r="C2499" s="131"/>
      <c r="D2499" s="131"/>
      <c r="E2499" s="131"/>
      <c r="F2499" s="131"/>
      <c r="G2499" s="131"/>
      <c r="H2499" s="132">
        <f>TRUNC((J2499*$J$7),2)</f>
        <v>0</v>
      </c>
      <c r="J2499" s="133">
        <v>0</v>
      </c>
    </row>
    <row r="2500" spans="2:10" x14ac:dyDescent="0.2">
      <c r="B2500" s="131" t="s">
        <v>2467</v>
      </c>
      <c r="C2500" s="131"/>
      <c r="D2500" s="131"/>
      <c r="E2500" s="131"/>
      <c r="F2500" s="131"/>
      <c r="G2500" s="131"/>
      <c r="H2500" s="144">
        <f>TRUNC((J2500*$J$7),2)</f>
        <v>20.99</v>
      </c>
      <c r="J2500" s="145">
        <v>26.92</v>
      </c>
    </row>
    <row r="2501" spans="2:10" s="134" customFormat="1" ht="24.75" customHeight="1" x14ac:dyDescent="0.2">
      <c r="B2501" s="118" t="s">
        <v>3078</v>
      </c>
      <c r="C2501" s="118"/>
      <c r="D2501" s="118"/>
      <c r="E2501" s="118"/>
      <c r="F2501" s="118"/>
      <c r="G2501" s="118"/>
      <c r="H2501" s="118" t="s">
        <v>2909</v>
      </c>
      <c r="J2501" s="119" t="s">
        <v>2909</v>
      </c>
    </row>
    <row r="2502" spans="2:10" x14ac:dyDescent="0.2">
      <c r="B2502" s="120" t="s">
        <v>2503</v>
      </c>
      <c r="C2502" s="120" t="s">
        <v>2514</v>
      </c>
      <c r="D2502" s="120" t="s">
        <v>2513</v>
      </c>
      <c r="E2502" s="120"/>
      <c r="F2502" s="120" t="s">
        <v>2512</v>
      </c>
      <c r="G2502" s="120" t="s">
        <v>2499</v>
      </c>
      <c r="H2502" s="120" t="s">
        <v>2511</v>
      </c>
      <c r="J2502" s="121" t="s">
        <v>2511</v>
      </c>
    </row>
    <row r="2503" spans="2:10" x14ac:dyDescent="0.2">
      <c r="B2503" s="122" t="s">
        <v>2567</v>
      </c>
      <c r="C2503" s="122" t="s">
        <v>2566</v>
      </c>
      <c r="D2503" s="123">
        <v>14.54</v>
      </c>
      <c r="E2503" s="123"/>
      <c r="F2503" s="124">
        <v>117.99</v>
      </c>
      <c r="G2503" s="125">
        <v>0.18</v>
      </c>
      <c r="H2503" s="126">
        <f>TRUNC((J2503*$J$7),2)</f>
        <v>2.04</v>
      </c>
      <c r="J2503" s="127">
        <v>2.62</v>
      </c>
    </row>
    <row r="2504" spans="2:10" x14ac:dyDescent="0.2">
      <c r="B2504" s="122" t="s">
        <v>2687</v>
      </c>
      <c r="C2504" s="122" t="s">
        <v>2686</v>
      </c>
      <c r="D2504" s="123">
        <v>20.8</v>
      </c>
      <c r="E2504" s="123"/>
      <c r="F2504" s="124">
        <v>117.99</v>
      </c>
      <c r="G2504" s="125">
        <v>0.18</v>
      </c>
      <c r="H2504" s="126">
        <f>TRUNC((J2504*$J$7),2)</f>
        <v>2.91</v>
      </c>
      <c r="J2504" s="127">
        <v>3.74</v>
      </c>
    </row>
    <row r="2505" spans="2:10" x14ac:dyDescent="0.2">
      <c r="B2505" s="128" t="s">
        <v>2504</v>
      </c>
      <c r="C2505" s="128"/>
      <c r="D2505" s="128"/>
      <c r="E2505" s="128"/>
      <c r="F2505" s="128"/>
      <c r="G2505" s="128"/>
      <c r="H2505" s="129">
        <f>TRUNC((J2505*$J$7),2)</f>
        <v>4.96</v>
      </c>
      <c r="J2505" s="130">
        <v>6.36</v>
      </c>
    </row>
    <row r="2506" spans="2:10" ht="21" x14ac:dyDescent="0.2">
      <c r="B2506" s="120" t="s">
        <v>2503</v>
      </c>
      <c r="C2506" s="120" t="s">
        <v>2502</v>
      </c>
      <c r="D2506" s="120"/>
      <c r="E2506" s="146" t="s">
        <v>2501</v>
      </c>
      <c r="F2506" s="120" t="s">
        <v>2500</v>
      </c>
      <c r="G2506" s="120" t="s">
        <v>2499</v>
      </c>
      <c r="H2506" s="120" t="s">
        <v>2498</v>
      </c>
      <c r="J2506" s="121" t="s">
        <v>2498</v>
      </c>
    </row>
    <row r="2507" spans="2:10" ht="22.5" x14ac:dyDescent="0.2">
      <c r="B2507" s="122" t="s">
        <v>3077</v>
      </c>
      <c r="C2507" s="122" t="s">
        <v>3076</v>
      </c>
      <c r="D2507" s="122"/>
      <c r="E2507" s="147" t="s">
        <v>2471</v>
      </c>
      <c r="F2507" s="126">
        <v>2.15</v>
      </c>
      <c r="G2507" s="125">
        <v>1</v>
      </c>
      <c r="H2507" s="126">
        <f>TRUNC((J2507*$J$7),2)</f>
        <v>1.67</v>
      </c>
      <c r="J2507" s="127">
        <v>2.15</v>
      </c>
    </row>
    <row r="2508" spans="2:10" x14ac:dyDescent="0.2">
      <c r="B2508" s="128" t="s">
        <v>2470</v>
      </c>
      <c r="C2508" s="128"/>
      <c r="D2508" s="128"/>
      <c r="E2508" s="128"/>
      <c r="F2508" s="128"/>
      <c r="G2508" s="128"/>
      <c r="H2508" s="129">
        <f>TRUNC((J2508*$J$7),2)</f>
        <v>1.67</v>
      </c>
      <c r="J2508" s="130">
        <v>2.15</v>
      </c>
    </row>
    <row r="2509" spans="2:10" x14ac:dyDescent="0.2">
      <c r="B2509" s="131" t="s">
        <v>2469</v>
      </c>
      <c r="C2509" s="131"/>
      <c r="D2509" s="131"/>
      <c r="E2509" s="131"/>
      <c r="F2509" s="131"/>
      <c r="G2509" s="131"/>
      <c r="H2509" s="132">
        <f>TRUNC((J2509*$J$7),2)</f>
        <v>6.63</v>
      </c>
      <c r="J2509" s="133">
        <v>8.51</v>
      </c>
    </row>
    <row r="2510" spans="2:10" x14ac:dyDescent="0.2">
      <c r="B2510" s="131" t="s">
        <v>2468</v>
      </c>
      <c r="C2510" s="131"/>
      <c r="D2510" s="131"/>
      <c r="E2510" s="131"/>
      <c r="F2510" s="131"/>
      <c r="G2510" s="131"/>
      <c r="H2510" s="132">
        <f>TRUNC((J2510*$J$7),2)</f>
        <v>0</v>
      </c>
      <c r="J2510" s="133">
        <v>0</v>
      </c>
    </row>
    <row r="2511" spans="2:10" x14ac:dyDescent="0.2">
      <c r="B2511" s="131" t="s">
        <v>2467</v>
      </c>
      <c r="C2511" s="131"/>
      <c r="D2511" s="131"/>
      <c r="E2511" s="131"/>
      <c r="F2511" s="131"/>
      <c r="G2511" s="131"/>
      <c r="H2511" s="132">
        <f>TRUNC((J2511*$J$7),2)</f>
        <v>6.63</v>
      </c>
      <c r="J2511" s="133">
        <v>8.51</v>
      </c>
    </row>
    <row r="2512" spans="2:10" s="134" customFormat="1" ht="24.75" customHeight="1" x14ac:dyDescent="0.2">
      <c r="B2512" s="118" t="s">
        <v>3075</v>
      </c>
      <c r="C2512" s="118"/>
      <c r="D2512" s="118"/>
      <c r="E2512" s="118"/>
      <c r="F2512" s="118"/>
      <c r="G2512" s="118"/>
      <c r="H2512" s="118" t="s">
        <v>2909</v>
      </c>
      <c r="J2512" s="119" t="s">
        <v>2909</v>
      </c>
    </row>
    <row r="2513" spans="2:10" x14ac:dyDescent="0.2">
      <c r="B2513" s="120" t="s">
        <v>2503</v>
      </c>
      <c r="C2513" s="120" t="s">
        <v>2514</v>
      </c>
      <c r="D2513" s="120" t="s">
        <v>2513</v>
      </c>
      <c r="E2513" s="120"/>
      <c r="F2513" s="120" t="s">
        <v>2512</v>
      </c>
      <c r="G2513" s="120" t="s">
        <v>2499</v>
      </c>
      <c r="H2513" s="120" t="s">
        <v>2511</v>
      </c>
      <c r="J2513" s="121" t="s">
        <v>2511</v>
      </c>
    </row>
    <row r="2514" spans="2:10" x14ac:dyDescent="0.2">
      <c r="B2514" s="122" t="s">
        <v>2687</v>
      </c>
      <c r="C2514" s="122" t="s">
        <v>2686</v>
      </c>
      <c r="D2514" s="123">
        <v>20.8</v>
      </c>
      <c r="E2514" s="123"/>
      <c r="F2514" s="124">
        <v>117.99</v>
      </c>
      <c r="G2514" s="125">
        <v>0.18</v>
      </c>
      <c r="H2514" s="126">
        <f>TRUNC((J2514*$J$7),2)</f>
        <v>2.91</v>
      </c>
      <c r="J2514" s="127">
        <v>3.74</v>
      </c>
    </row>
    <row r="2515" spans="2:10" x14ac:dyDescent="0.2">
      <c r="B2515" s="122" t="s">
        <v>2567</v>
      </c>
      <c r="C2515" s="122" t="s">
        <v>2566</v>
      </c>
      <c r="D2515" s="123">
        <v>14.54</v>
      </c>
      <c r="E2515" s="123"/>
      <c r="F2515" s="124">
        <v>117.99</v>
      </c>
      <c r="G2515" s="125">
        <v>0.18</v>
      </c>
      <c r="H2515" s="126">
        <f>TRUNC((J2515*$J$7),2)</f>
        <v>2.04</v>
      </c>
      <c r="J2515" s="127">
        <v>2.62</v>
      </c>
    </row>
    <row r="2516" spans="2:10" x14ac:dyDescent="0.2">
      <c r="B2516" s="128" t="s">
        <v>2504</v>
      </c>
      <c r="C2516" s="128"/>
      <c r="D2516" s="128"/>
      <c r="E2516" s="128"/>
      <c r="F2516" s="128"/>
      <c r="G2516" s="128"/>
      <c r="H2516" s="129">
        <f>TRUNC((J2516*$J$7),2)</f>
        <v>4.96</v>
      </c>
      <c r="J2516" s="130">
        <v>6.36</v>
      </c>
    </row>
    <row r="2517" spans="2:10" ht="21" x14ac:dyDescent="0.2">
      <c r="B2517" s="120" t="s">
        <v>2503</v>
      </c>
      <c r="C2517" s="120" t="s">
        <v>2502</v>
      </c>
      <c r="D2517" s="120"/>
      <c r="E2517" s="146" t="s">
        <v>2501</v>
      </c>
      <c r="F2517" s="120" t="s">
        <v>2500</v>
      </c>
      <c r="G2517" s="120" t="s">
        <v>2499</v>
      </c>
      <c r="H2517" s="120" t="s">
        <v>2498</v>
      </c>
      <c r="J2517" s="121" t="s">
        <v>2498</v>
      </c>
    </row>
    <row r="2518" spans="2:10" ht="22.5" x14ac:dyDescent="0.2">
      <c r="B2518" s="122" t="s">
        <v>3074</v>
      </c>
      <c r="C2518" s="122" t="s">
        <v>1225</v>
      </c>
      <c r="D2518" s="122"/>
      <c r="E2518" s="147" t="s">
        <v>2471</v>
      </c>
      <c r="F2518" s="126">
        <v>4.9800000000000004</v>
      </c>
      <c r="G2518" s="125">
        <v>1</v>
      </c>
      <c r="H2518" s="126">
        <f>TRUNC((J2518*$J$7),2)</f>
        <v>3.88</v>
      </c>
      <c r="J2518" s="127">
        <v>4.9800000000000004</v>
      </c>
    </row>
    <row r="2519" spans="2:10" x14ac:dyDescent="0.2">
      <c r="B2519" s="128" t="s">
        <v>2470</v>
      </c>
      <c r="C2519" s="128"/>
      <c r="D2519" s="128"/>
      <c r="E2519" s="128"/>
      <c r="F2519" s="128"/>
      <c r="G2519" s="128"/>
      <c r="H2519" s="129">
        <f>TRUNC((J2519*$J$7),2)</f>
        <v>3.88</v>
      </c>
      <c r="J2519" s="130">
        <v>4.9800000000000004</v>
      </c>
    </row>
    <row r="2520" spans="2:10" x14ac:dyDescent="0.2">
      <c r="B2520" s="131" t="s">
        <v>2469</v>
      </c>
      <c r="C2520" s="131"/>
      <c r="D2520" s="131"/>
      <c r="E2520" s="131"/>
      <c r="F2520" s="131"/>
      <c r="G2520" s="131"/>
      <c r="H2520" s="144">
        <f>TRUNC((J2520*$J$7),2)</f>
        <v>8.84</v>
      </c>
      <c r="J2520" s="145">
        <v>11.34</v>
      </c>
    </row>
    <row r="2521" spans="2:10" x14ac:dyDescent="0.2">
      <c r="B2521" s="131" t="s">
        <v>2468</v>
      </c>
      <c r="C2521" s="131"/>
      <c r="D2521" s="131"/>
      <c r="E2521" s="131"/>
      <c r="F2521" s="131"/>
      <c r="G2521" s="131"/>
      <c r="H2521" s="132">
        <f>TRUNC((J2521*$J$7),2)</f>
        <v>0</v>
      </c>
      <c r="J2521" s="133">
        <v>0</v>
      </c>
    </row>
    <row r="2522" spans="2:10" x14ac:dyDescent="0.2">
      <c r="B2522" s="131" t="s">
        <v>2467</v>
      </c>
      <c r="C2522" s="131"/>
      <c r="D2522" s="131"/>
      <c r="E2522" s="131"/>
      <c r="F2522" s="131"/>
      <c r="G2522" s="131"/>
      <c r="H2522" s="144">
        <f>TRUNC((J2522*$J$7),2)</f>
        <v>8.84</v>
      </c>
      <c r="J2522" s="145">
        <v>11.34</v>
      </c>
    </row>
    <row r="2523" spans="2:10" s="134" customFormat="1" ht="24.75" customHeight="1" x14ac:dyDescent="0.2">
      <c r="B2523" s="118" t="s">
        <v>3073</v>
      </c>
      <c r="C2523" s="118"/>
      <c r="D2523" s="118"/>
      <c r="E2523" s="118"/>
      <c r="F2523" s="118"/>
      <c r="G2523" s="118"/>
      <c r="H2523" s="118" t="s">
        <v>2909</v>
      </c>
      <c r="J2523" s="119" t="s">
        <v>2909</v>
      </c>
    </row>
    <row r="2524" spans="2:10" x14ac:dyDescent="0.2">
      <c r="B2524" s="120" t="s">
        <v>2503</v>
      </c>
      <c r="C2524" s="120" t="s">
        <v>2514</v>
      </c>
      <c r="D2524" s="120" t="s">
        <v>2513</v>
      </c>
      <c r="E2524" s="120"/>
      <c r="F2524" s="120" t="s">
        <v>2512</v>
      </c>
      <c r="G2524" s="120" t="s">
        <v>2499</v>
      </c>
      <c r="H2524" s="120" t="s">
        <v>2511</v>
      </c>
      <c r="J2524" s="121" t="s">
        <v>2511</v>
      </c>
    </row>
    <row r="2525" spans="2:10" x14ac:dyDescent="0.2">
      <c r="B2525" s="122" t="s">
        <v>2567</v>
      </c>
      <c r="C2525" s="122" t="s">
        <v>2566</v>
      </c>
      <c r="D2525" s="123">
        <v>14.54</v>
      </c>
      <c r="E2525" s="123"/>
      <c r="F2525" s="124">
        <v>117.99</v>
      </c>
      <c r="G2525" s="125">
        <v>0.114</v>
      </c>
      <c r="H2525" s="126">
        <f>TRUNC((J2525*$J$7),2)</f>
        <v>1.29</v>
      </c>
      <c r="J2525" s="127">
        <v>1.66</v>
      </c>
    </row>
    <row r="2526" spans="2:10" x14ac:dyDescent="0.2">
      <c r="B2526" s="122" t="s">
        <v>2687</v>
      </c>
      <c r="C2526" s="122" t="s">
        <v>2686</v>
      </c>
      <c r="D2526" s="123">
        <v>20.8</v>
      </c>
      <c r="E2526" s="123"/>
      <c r="F2526" s="124">
        <v>117.99</v>
      </c>
      <c r="G2526" s="125">
        <v>0.114</v>
      </c>
      <c r="H2526" s="126">
        <f>TRUNC((J2526*$J$7),2)</f>
        <v>1.84</v>
      </c>
      <c r="J2526" s="127">
        <v>2.37</v>
      </c>
    </row>
    <row r="2527" spans="2:10" x14ac:dyDescent="0.2">
      <c r="B2527" s="128" t="s">
        <v>2504</v>
      </c>
      <c r="C2527" s="128"/>
      <c r="D2527" s="128"/>
      <c r="E2527" s="128"/>
      <c r="F2527" s="128"/>
      <c r="G2527" s="128"/>
      <c r="H2527" s="129">
        <f>TRUNC((J2527*$J$7),2)</f>
        <v>3.14</v>
      </c>
      <c r="J2527" s="130">
        <v>4.03</v>
      </c>
    </row>
    <row r="2528" spans="2:10" ht="21" x14ac:dyDescent="0.2">
      <c r="B2528" s="120" t="s">
        <v>2503</v>
      </c>
      <c r="C2528" s="120" t="s">
        <v>2502</v>
      </c>
      <c r="D2528" s="120"/>
      <c r="E2528" s="146" t="s">
        <v>2501</v>
      </c>
      <c r="F2528" s="120" t="s">
        <v>2500</v>
      </c>
      <c r="G2528" s="120" t="s">
        <v>2499</v>
      </c>
      <c r="H2528" s="120" t="s">
        <v>2498</v>
      </c>
      <c r="J2528" s="121" t="s">
        <v>2498</v>
      </c>
    </row>
    <row r="2529" spans="2:10" ht="22.5" x14ac:dyDescent="0.2">
      <c r="B2529" s="122" t="s">
        <v>3072</v>
      </c>
      <c r="C2529" s="122" t="s">
        <v>3071</v>
      </c>
      <c r="D2529" s="122"/>
      <c r="E2529" s="147" t="s">
        <v>2471</v>
      </c>
      <c r="F2529" s="126">
        <v>7.15</v>
      </c>
      <c r="G2529" s="125">
        <v>1</v>
      </c>
      <c r="H2529" s="126">
        <f t="shared" ref="H2529:H2534" si="66">TRUNC((J2529*$J$7),2)</f>
        <v>5.57</v>
      </c>
      <c r="J2529" s="127">
        <v>7.15</v>
      </c>
    </row>
    <row r="2530" spans="2:10" x14ac:dyDescent="0.2">
      <c r="B2530" s="122" t="s">
        <v>2908</v>
      </c>
      <c r="C2530" s="122" t="s">
        <v>2907</v>
      </c>
      <c r="D2530" s="122"/>
      <c r="E2530" s="147" t="s">
        <v>2535</v>
      </c>
      <c r="F2530" s="126">
        <v>0.43</v>
      </c>
      <c r="G2530" s="125">
        <v>0.39</v>
      </c>
      <c r="H2530" s="126">
        <f t="shared" si="66"/>
        <v>0.13</v>
      </c>
      <c r="J2530" s="127">
        <v>0.17</v>
      </c>
    </row>
    <row r="2531" spans="2:10" x14ac:dyDescent="0.2">
      <c r="B2531" s="128" t="s">
        <v>2470</v>
      </c>
      <c r="C2531" s="128"/>
      <c r="D2531" s="128"/>
      <c r="E2531" s="128"/>
      <c r="F2531" s="128"/>
      <c r="G2531" s="128"/>
      <c r="H2531" s="129">
        <f t="shared" si="66"/>
        <v>5.7</v>
      </c>
      <c r="J2531" s="130">
        <v>7.32</v>
      </c>
    </row>
    <row r="2532" spans="2:10" x14ac:dyDescent="0.2">
      <c r="B2532" s="131" t="s">
        <v>2469</v>
      </c>
      <c r="C2532" s="131"/>
      <c r="D2532" s="131"/>
      <c r="E2532" s="131"/>
      <c r="F2532" s="131"/>
      <c r="G2532" s="131"/>
      <c r="H2532" s="144">
        <f t="shared" si="66"/>
        <v>8.85</v>
      </c>
      <c r="J2532" s="145">
        <v>11.35</v>
      </c>
    </row>
    <row r="2533" spans="2:10" x14ac:dyDescent="0.2">
      <c r="B2533" s="131" t="s">
        <v>2468</v>
      </c>
      <c r="C2533" s="131"/>
      <c r="D2533" s="131"/>
      <c r="E2533" s="131"/>
      <c r="F2533" s="131"/>
      <c r="G2533" s="131"/>
      <c r="H2533" s="132">
        <f t="shared" si="66"/>
        <v>0</v>
      </c>
      <c r="J2533" s="133">
        <v>0</v>
      </c>
    </row>
    <row r="2534" spans="2:10" x14ac:dyDescent="0.2">
      <c r="B2534" s="131" t="s">
        <v>2467</v>
      </c>
      <c r="C2534" s="131"/>
      <c r="D2534" s="131"/>
      <c r="E2534" s="131"/>
      <c r="F2534" s="131"/>
      <c r="G2534" s="131"/>
      <c r="H2534" s="144">
        <f t="shared" si="66"/>
        <v>8.85</v>
      </c>
      <c r="J2534" s="145">
        <v>11.35</v>
      </c>
    </row>
    <row r="2535" spans="2:10" s="134" customFormat="1" ht="24.75" customHeight="1" x14ac:dyDescent="0.2">
      <c r="B2535" s="118" t="s">
        <v>3070</v>
      </c>
      <c r="C2535" s="118"/>
      <c r="D2535" s="118"/>
      <c r="E2535" s="118"/>
      <c r="F2535" s="118"/>
      <c r="G2535" s="118"/>
      <c r="H2535" s="118" t="s">
        <v>2909</v>
      </c>
      <c r="J2535" s="119" t="s">
        <v>2909</v>
      </c>
    </row>
    <row r="2536" spans="2:10" x14ac:dyDescent="0.2">
      <c r="B2536" s="120" t="s">
        <v>2503</v>
      </c>
      <c r="C2536" s="120" t="s">
        <v>2514</v>
      </c>
      <c r="D2536" s="120" t="s">
        <v>2513</v>
      </c>
      <c r="E2536" s="120"/>
      <c r="F2536" s="120" t="s">
        <v>2512</v>
      </c>
      <c r="G2536" s="120" t="s">
        <v>2499</v>
      </c>
      <c r="H2536" s="120" t="s">
        <v>2511</v>
      </c>
      <c r="J2536" s="121" t="s">
        <v>2511</v>
      </c>
    </row>
    <row r="2537" spans="2:10" x14ac:dyDescent="0.2">
      <c r="B2537" s="122" t="s">
        <v>2687</v>
      </c>
      <c r="C2537" s="122" t="s">
        <v>2686</v>
      </c>
      <c r="D2537" s="123">
        <v>20.8</v>
      </c>
      <c r="E2537" s="123"/>
      <c r="F2537" s="124">
        <v>117.99</v>
      </c>
      <c r="G2537" s="125">
        <v>0.22</v>
      </c>
      <c r="H2537" s="126">
        <f>TRUNC((J2537*$J$7),2)</f>
        <v>3.57</v>
      </c>
      <c r="J2537" s="127">
        <v>4.58</v>
      </c>
    </row>
    <row r="2538" spans="2:10" x14ac:dyDescent="0.2">
      <c r="B2538" s="122" t="s">
        <v>2567</v>
      </c>
      <c r="C2538" s="122" t="s">
        <v>2566</v>
      </c>
      <c r="D2538" s="123">
        <v>14.54</v>
      </c>
      <c r="E2538" s="123"/>
      <c r="F2538" s="124">
        <v>117.99</v>
      </c>
      <c r="G2538" s="125">
        <v>0.22</v>
      </c>
      <c r="H2538" s="126">
        <f>TRUNC((J2538*$J$7),2)</f>
        <v>2.4900000000000002</v>
      </c>
      <c r="J2538" s="127">
        <v>3.2</v>
      </c>
    </row>
    <row r="2539" spans="2:10" x14ac:dyDescent="0.2">
      <c r="B2539" s="128" t="s">
        <v>2504</v>
      </c>
      <c r="C2539" s="128"/>
      <c r="D2539" s="128"/>
      <c r="E2539" s="128"/>
      <c r="F2539" s="128"/>
      <c r="G2539" s="128"/>
      <c r="H2539" s="129">
        <f>TRUNC((J2539*$J$7),2)</f>
        <v>6.06</v>
      </c>
      <c r="J2539" s="130">
        <v>7.78</v>
      </c>
    </row>
    <row r="2540" spans="2:10" ht="21" x14ac:dyDescent="0.2">
      <c r="B2540" s="120" t="s">
        <v>2503</v>
      </c>
      <c r="C2540" s="120" t="s">
        <v>2502</v>
      </c>
      <c r="D2540" s="120"/>
      <c r="E2540" s="146" t="s">
        <v>2501</v>
      </c>
      <c r="F2540" s="120" t="s">
        <v>2500</v>
      </c>
      <c r="G2540" s="120" t="s">
        <v>2499</v>
      </c>
      <c r="H2540" s="120" t="s">
        <v>2498</v>
      </c>
      <c r="J2540" s="121" t="s">
        <v>2498</v>
      </c>
    </row>
    <row r="2541" spans="2:10" ht="22.5" x14ac:dyDescent="0.2">
      <c r="B2541" s="122" t="s">
        <v>3069</v>
      </c>
      <c r="C2541" s="122" t="s">
        <v>3068</v>
      </c>
      <c r="D2541" s="122"/>
      <c r="E2541" s="147" t="s">
        <v>2471</v>
      </c>
      <c r="F2541" s="123">
        <v>12.75</v>
      </c>
      <c r="G2541" s="125">
        <v>1</v>
      </c>
      <c r="H2541" s="123">
        <f t="shared" ref="H2541:H2546" si="67">TRUNC((J2541*$J$7),2)</f>
        <v>9.94</v>
      </c>
      <c r="J2541" s="141">
        <v>12.75</v>
      </c>
    </row>
    <row r="2542" spans="2:10" x14ac:dyDescent="0.2">
      <c r="B2542" s="122" t="s">
        <v>2908</v>
      </c>
      <c r="C2542" s="122" t="s">
        <v>2907</v>
      </c>
      <c r="D2542" s="122"/>
      <c r="E2542" s="147" t="s">
        <v>2535</v>
      </c>
      <c r="F2542" s="126">
        <v>0.43</v>
      </c>
      <c r="G2542" s="125">
        <v>0.62</v>
      </c>
      <c r="H2542" s="126">
        <f t="shared" si="67"/>
        <v>0.21</v>
      </c>
      <c r="J2542" s="127">
        <v>0.27</v>
      </c>
    </row>
    <row r="2543" spans="2:10" x14ac:dyDescent="0.2">
      <c r="B2543" s="128" t="s">
        <v>2470</v>
      </c>
      <c r="C2543" s="128"/>
      <c r="D2543" s="128"/>
      <c r="E2543" s="128"/>
      <c r="F2543" s="128"/>
      <c r="G2543" s="128"/>
      <c r="H2543" s="142">
        <f t="shared" si="67"/>
        <v>10.15</v>
      </c>
      <c r="J2543" s="143">
        <v>13.02</v>
      </c>
    </row>
    <row r="2544" spans="2:10" x14ac:dyDescent="0.2">
      <c r="B2544" s="131" t="s">
        <v>2469</v>
      </c>
      <c r="C2544" s="131"/>
      <c r="D2544" s="131"/>
      <c r="E2544" s="131"/>
      <c r="F2544" s="131"/>
      <c r="G2544" s="131"/>
      <c r="H2544" s="144">
        <f t="shared" si="67"/>
        <v>16.22</v>
      </c>
      <c r="J2544" s="145">
        <v>20.8</v>
      </c>
    </row>
    <row r="2545" spans="2:10" x14ac:dyDescent="0.2">
      <c r="B2545" s="131" t="s">
        <v>2468</v>
      </c>
      <c r="C2545" s="131"/>
      <c r="D2545" s="131"/>
      <c r="E2545" s="131"/>
      <c r="F2545" s="131"/>
      <c r="G2545" s="131"/>
      <c r="H2545" s="132">
        <f t="shared" si="67"/>
        <v>0</v>
      </c>
      <c r="J2545" s="133">
        <v>0</v>
      </c>
    </row>
    <row r="2546" spans="2:10" x14ac:dyDescent="0.2">
      <c r="B2546" s="131" t="s">
        <v>2467</v>
      </c>
      <c r="C2546" s="131"/>
      <c r="D2546" s="131"/>
      <c r="E2546" s="131"/>
      <c r="F2546" s="131"/>
      <c r="G2546" s="131"/>
      <c r="H2546" s="144">
        <f t="shared" si="67"/>
        <v>16.22</v>
      </c>
      <c r="J2546" s="145">
        <v>20.8</v>
      </c>
    </row>
    <row r="2547" spans="2:10" s="134" customFormat="1" ht="24.75" customHeight="1" x14ac:dyDescent="0.2">
      <c r="B2547" s="118" t="s">
        <v>3067</v>
      </c>
      <c r="C2547" s="118"/>
      <c r="D2547" s="118"/>
      <c r="E2547" s="118"/>
      <c r="F2547" s="118"/>
      <c r="G2547" s="118"/>
      <c r="H2547" s="118" t="s">
        <v>2909</v>
      </c>
      <c r="J2547" s="119" t="s">
        <v>2909</v>
      </c>
    </row>
    <row r="2548" spans="2:10" x14ac:dyDescent="0.2">
      <c r="B2548" s="120" t="s">
        <v>2503</v>
      </c>
      <c r="C2548" s="120" t="s">
        <v>2514</v>
      </c>
      <c r="D2548" s="120" t="s">
        <v>2513</v>
      </c>
      <c r="E2548" s="120"/>
      <c r="F2548" s="120" t="s">
        <v>2512</v>
      </c>
      <c r="G2548" s="120" t="s">
        <v>2499</v>
      </c>
      <c r="H2548" s="120" t="s">
        <v>2511</v>
      </c>
      <c r="J2548" s="121" t="s">
        <v>2511</v>
      </c>
    </row>
    <row r="2549" spans="2:10" x14ac:dyDescent="0.2">
      <c r="B2549" s="122" t="s">
        <v>2567</v>
      </c>
      <c r="C2549" s="122" t="s">
        <v>2566</v>
      </c>
      <c r="D2549" s="123">
        <v>14.54</v>
      </c>
      <c r="E2549" s="123"/>
      <c r="F2549" s="124">
        <v>117.99</v>
      </c>
      <c r="G2549" s="125">
        <v>0.22</v>
      </c>
      <c r="H2549" s="126">
        <f>TRUNC((J2549*$J$7),2)</f>
        <v>2.4900000000000002</v>
      </c>
      <c r="J2549" s="127">
        <v>3.2</v>
      </c>
    </row>
    <row r="2550" spans="2:10" x14ac:dyDescent="0.2">
      <c r="B2550" s="122" t="s">
        <v>2687</v>
      </c>
      <c r="C2550" s="122" t="s">
        <v>2686</v>
      </c>
      <c r="D2550" s="123">
        <v>20.8</v>
      </c>
      <c r="E2550" s="123"/>
      <c r="F2550" s="124">
        <v>117.99</v>
      </c>
      <c r="G2550" s="125">
        <v>0.22</v>
      </c>
      <c r="H2550" s="126">
        <f>TRUNC((J2550*$J$7),2)</f>
        <v>3.57</v>
      </c>
      <c r="J2550" s="127">
        <v>4.58</v>
      </c>
    </row>
    <row r="2551" spans="2:10" x14ac:dyDescent="0.2">
      <c r="B2551" s="128" t="s">
        <v>2504</v>
      </c>
      <c r="C2551" s="128"/>
      <c r="D2551" s="128"/>
      <c r="E2551" s="128"/>
      <c r="F2551" s="128"/>
      <c r="G2551" s="128"/>
      <c r="H2551" s="129">
        <f>TRUNC((J2551*$J$7),2)</f>
        <v>6.06</v>
      </c>
      <c r="J2551" s="130">
        <v>7.78</v>
      </c>
    </row>
    <row r="2552" spans="2:10" ht="21" x14ac:dyDescent="0.2">
      <c r="B2552" s="120" t="s">
        <v>2503</v>
      </c>
      <c r="C2552" s="120" t="s">
        <v>2502</v>
      </c>
      <c r="D2552" s="120"/>
      <c r="E2552" s="146" t="s">
        <v>2501</v>
      </c>
      <c r="F2552" s="120" t="s">
        <v>2500</v>
      </c>
      <c r="G2552" s="120" t="s">
        <v>2499</v>
      </c>
      <c r="H2552" s="120" t="s">
        <v>2498</v>
      </c>
      <c r="J2552" s="121" t="s">
        <v>2498</v>
      </c>
    </row>
    <row r="2553" spans="2:10" x14ac:dyDescent="0.2">
      <c r="B2553" s="122" t="s">
        <v>2908</v>
      </c>
      <c r="C2553" s="122" t="s">
        <v>2907</v>
      </c>
      <c r="D2553" s="122"/>
      <c r="E2553" s="147" t="s">
        <v>2535</v>
      </c>
      <c r="F2553" s="126">
        <v>0.43</v>
      </c>
      <c r="G2553" s="125">
        <v>0.78</v>
      </c>
      <c r="H2553" s="126">
        <f t="shared" ref="H2553:H2558" si="68">TRUNC((J2553*$J$7),2)</f>
        <v>0.26</v>
      </c>
      <c r="J2553" s="127">
        <v>0.34</v>
      </c>
    </row>
    <row r="2554" spans="2:10" ht="22.5" x14ac:dyDescent="0.2">
      <c r="B2554" s="122" t="s">
        <v>3066</v>
      </c>
      <c r="C2554" s="122" t="s">
        <v>3065</v>
      </c>
      <c r="D2554" s="122"/>
      <c r="E2554" s="147" t="s">
        <v>2471</v>
      </c>
      <c r="F2554" s="123">
        <v>16.600000000000001</v>
      </c>
      <c r="G2554" s="125">
        <v>1</v>
      </c>
      <c r="H2554" s="123">
        <f t="shared" si="68"/>
        <v>12.94</v>
      </c>
      <c r="J2554" s="141">
        <v>16.600000000000001</v>
      </c>
    </row>
    <row r="2555" spans="2:10" x14ac:dyDescent="0.2">
      <c r="B2555" s="128" t="s">
        <v>2470</v>
      </c>
      <c r="C2555" s="128"/>
      <c r="D2555" s="128"/>
      <c r="E2555" s="128"/>
      <c r="F2555" s="128"/>
      <c r="G2555" s="128"/>
      <c r="H2555" s="142">
        <f t="shared" si="68"/>
        <v>13.21</v>
      </c>
      <c r="J2555" s="143">
        <v>16.940000000000001</v>
      </c>
    </row>
    <row r="2556" spans="2:10" x14ac:dyDescent="0.2">
      <c r="B2556" s="131" t="s">
        <v>2469</v>
      </c>
      <c r="C2556" s="131"/>
      <c r="D2556" s="131"/>
      <c r="E2556" s="131"/>
      <c r="F2556" s="131"/>
      <c r="G2556" s="131"/>
      <c r="H2556" s="144">
        <f t="shared" si="68"/>
        <v>19.28</v>
      </c>
      <c r="J2556" s="145">
        <v>24.72</v>
      </c>
    </row>
    <row r="2557" spans="2:10" x14ac:dyDescent="0.2">
      <c r="B2557" s="131" t="s">
        <v>2468</v>
      </c>
      <c r="C2557" s="131"/>
      <c r="D2557" s="131"/>
      <c r="E2557" s="131"/>
      <c r="F2557" s="131"/>
      <c r="G2557" s="131"/>
      <c r="H2557" s="132">
        <f t="shared" si="68"/>
        <v>0</v>
      </c>
      <c r="J2557" s="133">
        <v>0</v>
      </c>
    </row>
    <row r="2558" spans="2:10" x14ac:dyDescent="0.2">
      <c r="B2558" s="131" t="s">
        <v>2467</v>
      </c>
      <c r="C2558" s="131"/>
      <c r="D2558" s="131"/>
      <c r="E2558" s="131"/>
      <c r="F2558" s="131"/>
      <c r="G2558" s="131"/>
      <c r="H2558" s="144">
        <f t="shared" si="68"/>
        <v>19.28</v>
      </c>
      <c r="J2558" s="145">
        <v>24.72</v>
      </c>
    </row>
    <row r="2559" spans="2:10" s="134" customFormat="1" ht="24.75" customHeight="1" x14ac:dyDescent="0.2">
      <c r="B2559" s="118" t="s">
        <v>3064</v>
      </c>
      <c r="C2559" s="118"/>
      <c r="D2559" s="118"/>
      <c r="E2559" s="118"/>
      <c r="F2559" s="118"/>
      <c r="G2559" s="118"/>
      <c r="H2559" s="118" t="s">
        <v>2909</v>
      </c>
      <c r="J2559" s="119" t="s">
        <v>2909</v>
      </c>
    </row>
    <row r="2560" spans="2:10" x14ac:dyDescent="0.2">
      <c r="B2560" s="120" t="s">
        <v>2503</v>
      </c>
      <c r="C2560" s="120" t="s">
        <v>2514</v>
      </c>
      <c r="D2560" s="120" t="s">
        <v>2513</v>
      </c>
      <c r="E2560" s="120"/>
      <c r="F2560" s="120" t="s">
        <v>2512</v>
      </c>
      <c r="G2560" s="120" t="s">
        <v>2499</v>
      </c>
      <c r="H2560" s="120" t="s">
        <v>2511</v>
      </c>
      <c r="J2560" s="121" t="s">
        <v>2511</v>
      </c>
    </row>
    <row r="2561" spans="2:10" x14ac:dyDescent="0.2">
      <c r="B2561" s="122" t="s">
        <v>2687</v>
      </c>
      <c r="C2561" s="122" t="s">
        <v>2686</v>
      </c>
      <c r="D2561" s="123">
        <v>20.8</v>
      </c>
      <c r="E2561" s="123"/>
      <c r="F2561" s="124">
        <v>117.99</v>
      </c>
      <c r="G2561" s="125">
        <v>0.19</v>
      </c>
      <c r="H2561" s="126">
        <f>TRUNC((J2561*$J$7),2)</f>
        <v>3.08</v>
      </c>
      <c r="J2561" s="127">
        <v>3.95</v>
      </c>
    </row>
    <row r="2562" spans="2:10" x14ac:dyDescent="0.2">
      <c r="B2562" s="122" t="s">
        <v>2567</v>
      </c>
      <c r="C2562" s="122" t="s">
        <v>2566</v>
      </c>
      <c r="D2562" s="123">
        <v>14.54</v>
      </c>
      <c r="E2562" s="123"/>
      <c r="F2562" s="124">
        <v>117.99</v>
      </c>
      <c r="G2562" s="125">
        <v>0.19</v>
      </c>
      <c r="H2562" s="126">
        <f>TRUNC((J2562*$J$7),2)</f>
        <v>2.15</v>
      </c>
      <c r="J2562" s="127">
        <v>2.76</v>
      </c>
    </row>
    <row r="2563" spans="2:10" x14ac:dyDescent="0.2">
      <c r="B2563" s="128" t="s">
        <v>2504</v>
      </c>
      <c r="C2563" s="128"/>
      <c r="D2563" s="128"/>
      <c r="E2563" s="128"/>
      <c r="F2563" s="128"/>
      <c r="G2563" s="128"/>
      <c r="H2563" s="129">
        <f>TRUNC((J2563*$J$7),2)</f>
        <v>5.23</v>
      </c>
      <c r="J2563" s="130">
        <v>6.71</v>
      </c>
    </row>
    <row r="2564" spans="2:10" ht="21" x14ac:dyDescent="0.2">
      <c r="B2564" s="120" t="s">
        <v>2503</v>
      </c>
      <c r="C2564" s="120" t="s">
        <v>2502</v>
      </c>
      <c r="D2564" s="120"/>
      <c r="E2564" s="146" t="s">
        <v>2501</v>
      </c>
      <c r="F2564" s="120" t="s">
        <v>2500</v>
      </c>
      <c r="G2564" s="120" t="s">
        <v>2499</v>
      </c>
      <c r="H2564" s="120" t="s">
        <v>2498</v>
      </c>
      <c r="J2564" s="121" t="s">
        <v>2498</v>
      </c>
    </row>
    <row r="2565" spans="2:10" ht="22.5" x14ac:dyDescent="0.2">
      <c r="B2565" s="122" t="s">
        <v>3063</v>
      </c>
      <c r="C2565" s="122" t="s">
        <v>729</v>
      </c>
      <c r="D2565" s="122"/>
      <c r="E2565" s="147" t="s">
        <v>2471</v>
      </c>
      <c r="F2565" s="126">
        <v>4.3499999999999996</v>
      </c>
      <c r="G2565" s="125">
        <v>1</v>
      </c>
      <c r="H2565" s="126">
        <f>TRUNC((J2565*$J$7),2)</f>
        <v>3.39</v>
      </c>
      <c r="J2565" s="127">
        <v>4.3499999999999996</v>
      </c>
    </row>
    <row r="2566" spans="2:10" x14ac:dyDescent="0.2">
      <c r="B2566" s="128" t="s">
        <v>2470</v>
      </c>
      <c r="C2566" s="128"/>
      <c r="D2566" s="128"/>
      <c r="E2566" s="128"/>
      <c r="F2566" s="128"/>
      <c r="G2566" s="128"/>
      <c r="H2566" s="129">
        <f>TRUNC((J2566*$J$7),2)</f>
        <v>3.39</v>
      </c>
      <c r="J2566" s="130">
        <v>4.3499999999999996</v>
      </c>
    </row>
    <row r="2567" spans="2:10" x14ac:dyDescent="0.2">
      <c r="B2567" s="131" t="s">
        <v>2469</v>
      </c>
      <c r="C2567" s="131"/>
      <c r="D2567" s="131"/>
      <c r="E2567" s="131"/>
      <c r="F2567" s="131"/>
      <c r="G2567" s="131"/>
      <c r="H2567" s="144">
        <f>TRUNC((J2567*$J$7),2)</f>
        <v>8.6199999999999992</v>
      </c>
      <c r="J2567" s="145">
        <v>11.06</v>
      </c>
    </row>
    <row r="2568" spans="2:10" x14ac:dyDescent="0.2">
      <c r="B2568" s="131" t="s">
        <v>2468</v>
      </c>
      <c r="C2568" s="131"/>
      <c r="D2568" s="131"/>
      <c r="E2568" s="131"/>
      <c r="F2568" s="131"/>
      <c r="G2568" s="131"/>
      <c r="H2568" s="132">
        <f>TRUNC((J2568*$J$7),2)</f>
        <v>0</v>
      </c>
      <c r="J2568" s="133">
        <v>0</v>
      </c>
    </row>
    <row r="2569" spans="2:10" x14ac:dyDescent="0.2">
      <c r="B2569" s="131" t="s">
        <v>2467</v>
      </c>
      <c r="C2569" s="131"/>
      <c r="D2569" s="131"/>
      <c r="E2569" s="131"/>
      <c r="F2569" s="131"/>
      <c r="G2569" s="131"/>
      <c r="H2569" s="144">
        <f>TRUNC((J2569*$J$7),2)</f>
        <v>8.6199999999999992</v>
      </c>
      <c r="J2569" s="145">
        <v>11.06</v>
      </c>
    </row>
    <row r="2570" spans="2:10" s="134" customFormat="1" ht="24.75" customHeight="1" x14ac:dyDescent="0.2">
      <c r="B2570" s="118" t="s">
        <v>3062</v>
      </c>
      <c r="C2570" s="118"/>
      <c r="D2570" s="118"/>
      <c r="E2570" s="118"/>
      <c r="F2570" s="118"/>
      <c r="G2570" s="118"/>
      <c r="H2570" s="118" t="s">
        <v>2909</v>
      </c>
      <c r="J2570" s="119" t="s">
        <v>2909</v>
      </c>
    </row>
    <row r="2571" spans="2:10" x14ac:dyDescent="0.2">
      <c r="B2571" s="120" t="s">
        <v>2503</v>
      </c>
      <c r="C2571" s="120" t="s">
        <v>2514</v>
      </c>
      <c r="D2571" s="120" t="s">
        <v>2513</v>
      </c>
      <c r="E2571" s="120"/>
      <c r="F2571" s="120" t="s">
        <v>2512</v>
      </c>
      <c r="G2571" s="120" t="s">
        <v>2499</v>
      </c>
      <c r="H2571" s="120" t="s">
        <v>2511</v>
      </c>
      <c r="J2571" s="121" t="s">
        <v>2511</v>
      </c>
    </row>
    <row r="2572" spans="2:10" x14ac:dyDescent="0.2">
      <c r="B2572" s="122" t="s">
        <v>2687</v>
      </c>
      <c r="C2572" s="122" t="s">
        <v>2686</v>
      </c>
      <c r="D2572" s="123">
        <v>20.8</v>
      </c>
      <c r="E2572" s="123"/>
      <c r="F2572" s="124">
        <v>117.99</v>
      </c>
      <c r="G2572" s="125">
        <v>0.3</v>
      </c>
      <c r="H2572" s="126">
        <f>TRUNC((J2572*$J$7),2)</f>
        <v>4.8600000000000003</v>
      </c>
      <c r="J2572" s="127">
        <v>6.24</v>
      </c>
    </row>
    <row r="2573" spans="2:10" x14ac:dyDescent="0.2">
      <c r="B2573" s="122" t="s">
        <v>2567</v>
      </c>
      <c r="C2573" s="122" t="s">
        <v>2566</v>
      </c>
      <c r="D2573" s="123">
        <v>14.54</v>
      </c>
      <c r="E2573" s="123"/>
      <c r="F2573" s="124">
        <v>117.99</v>
      </c>
      <c r="G2573" s="125">
        <v>0.3</v>
      </c>
      <c r="H2573" s="126">
        <f>TRUNC((J2573*$J$7),2)</f>
        <v>3.4</v>
      </c>
      <c r="J2573" s="127">
        <v>4.3600000000000003</v>
      </c>
    </row>
    <row r="2574" spans="2:10" x14ac:dyDescent="0.2">
      <c r="B2574" s="128" t="s">
        <v>2504</v>
      </c>
      <c r="C2574" s="128"/>
      <c r="D2574" s="128"/>
      <c r="E2574" s="128"/>
      <c r="F2574" s="128"/>
      <c r="G2574" s="128"/>
      <c r="H2574" s="142">
        <f>TRUNC((J2574*$J$7),2)</f>
        <v>8.26</v>
      </c>
      <c r="J2574" s="143">
        <v>10.6</v>
      </c>
    </row>
    <row r="2575" spans="2:10" ht="21" x14ac:dyDescent="0.2">
      <c r="B2575" s="120" t="s">
        <v>2503</v>
      </c>
      <c r="C2575" s="120" t="s">
        <v>2502</v>
      </c>
      <c r="D2575" s="120"/>
      <c r="E2575" s="146" t="s">
        <v>2501</v>
      </c>
      <c r="F2575" s="120" t="s">
        <v>2500</v>
      </c>
      <c r="G2575" s="120" t="s">
        <v>2499</v>
      </c>
      <c r="H2575" s="120" t="s">
        <v>2498</v>
      </c>
      <c r="J2575" s="121" t="s">
        <v>2498</v>
      </c>
    </row>
    <row r="2576" spans="2:10" ht="22.5" x14ac:dyDescent="0.2">
      <c r="B2576" s="122" t="s">
        <v>3061</v>
      </c>
      <c r="C2576" s="122" t="s">
        <v>1230</v>
      </c>
      <c r="D2576" s="122"/>
      <c r="E2576" s="147" t="s">
        <v>2471</v>
      </c>
      <c r="F2576" s="123">
        <v>11.08</v>
      </c>
      <c r="G2576" s="125">
        <v>1</v>
      </c>
      <c r="H2576" s="123">
        <f>TRUNC((J2576*$J$7),2)</f>
        <v>8.64</v>
      </c>
      <c r="J2576" s="141">
        <v>11.08</v>
      </c>
    </row>
    <row r="2577" spans="2:10" x14ac:dyDescent="0.2">
      <c r="B2577" s="128" t="s">
        <v>2470</v>
      </c>
      <c r="C2577" s="128"/>
      <c r="D2577" s="128"/>
      <c r="E2577" s="128"/>
      <c r="F2577" s="128"/>
      <c r="G2577" s="128"/>
      <c r="H2577" s="142">
        <f>TRUNC((J2577*$J$7),2)</f>
        <v>8.64</v>
      </c>
      <c r="J2577" s="143">
        <v>11.08</v>
      </c>
    </row>
    <row r="2578" spans="2:10" x14ac:dyDescent="0.2">
      <c r="B2578" s="131" t="s">
        <v>2469</v>
      </c>
      <c r="C2578" s="131"/>
      <c r="D2578" s="131"/>
      <c r="E2578" s="131"/>
      <c r="F2578" s="131"/>
      <c r="G2578" s="131"/>
      <c r="H2578" s="144">
        <f>TRUNC((J2578*$J$7),2)</f>
        <v>16.91</v>
      </c>
      <c r="J2578" s="145">
        <v>21.68</v>
      </c>
    </row>
    <row r="2579" spans="2:10" x14ac:dyDescent="0.2">
      <c r="B2579" s="131" t="s">
        <v>2468</v>
      </c>
      <c r="C2579" s="131"/>
      <c r="D2579" s="131"/>
      <c r="E2579" s="131"/>
      <c r="F2579" s="131"/>
      <c r="G2579" s="131"/>
      <c r="H2579" s="132">
        <f>TRUNC((J2579*$J$7),2)</f>
        <v>0</v>
      </c>
      <c r="J2579" s="133">
        <v>0</v>
      </c>
    </row>
    <row r="2580" spans="2:10" x14ac:dyDescent="0.2">
      <c r="B2580" s="131" t="s">
        <v>2467</v>
      </c>
      <c r="C2580" s="131"/>
      <c r="D2580" s="131"/>
      <c r="E2580" s="131"/>
      <c r="F2580" s="131"/>
      <c r="G2580" s="131"/>
      <c r="H2580" s="144">
        <f>TRUNC((J2580*$J$7),2)</f>
        <v>16.91</v>
      </c>
      <c r="J2580" s="145">
        <v>21.68</v>
      </c>
    </row>
    <row r="2581" spans="2:10" s="134" customFormat="1" ht="24.75" customHeight="1" x14ac:dyDescent="0.2">
      <c r="B2581" s="118" t="s">
        <v>3060</v>
      </c>
      <c r="C2581" s="118"/>
      <c r="D2581" s="118"/>
      <c r="E2581" s="118"/>
      <c r="F2581" s="118"/>
      <c r="G2581" s="118"/>
      <c r="H2581" s="118" t="s">
        <v>2909</v>
      </c>
      <c r="J2581" s="119" t="s">
        <v>2909</v>
      </c>
    </row>
    <row r="2582" spans="2:10" x14ac:dyDescent="0.2">
      <c r="B2582" s="120" t="s">
        <v>2503</v>
      </c>
      <c r="C2582" s="120" t="s">
        <v>2514</v>
      </c>
      <c r="D2582" s="120" t="s">
        <v>2513</v>
      </c>
      <c r="E2582" s="120"/>
      <c r="F2582" s="120" t="s">
        <v>2512</v>
      </c>
      <c r="G2582" s="120" t="s">
        <v>2499</v>
      </c>
      <c r="H2582" s="120" t="s">
        <v>2511</v>
      </c>
      <c r="J2582" s="121" t="s">
        <v>2511</v>
      </c>
    </row>
    <row r="2583" spans="2:10" x14ac:dyDescent="0.2">
      <c r="B2583" s="122" t="s">
        <v>2567</v>
      </c>
      <c r="C2583" s="122" t="s">
        <v>2566</v>
      </c>
      <c r="D2583" s="123">
        <v>14.54</v>
      </c>
      <c r="E2583" s="123"/>
      <c r="F2583" s="124">
        <v>117.99</v>
      </c>
      <c r="G2583" s="125">
        <v>0.3</v>
      </c>
      <c r="H2583" s="126">
        <f>TRUNC((J2583*$J$7),2)</f>
        <v>3.4</v>
      </c>
      <c r="J2583" s="127">
        <v>4.3600000000000003</v>
      </c>
    </row>
    <row r="2584" spans="2:10" x14ac:dyDescent="0.2">
      <c r="B2584" s="122" t="s">
        <v>2687</v>
      </c>
      <c r="C2584" s="122" t="s">
        <v>2686</v>
      </c>
      <c r="D2584" s="123">
        <v>20.8</v>
      </c>
      <c r="E2584" s="123"/>
      <c r="F2584" s="124">
        <v>117.99</v>
      </c>
      <c r="G2584" s="125">
        <v>0.3</v>
      </c>
      <c r="H2584" s="126">
        <f>TRUNC((J2584*$J$7),2)</f>
        <v>4.8600000000000003</v>
      </c>
      <c r="J2584" s="127">
        <v>6.24</v>
      </c>
    </row>
    <row r="2585" spans="2:10" x14ac:dyDescent="0.2">
      <c r="B2585" s="128" t="s">
        <v>2504</v>
      </c>
      <c r="C2585" s="128"/>
      <c r="D2585" s="128"/>
      <c r="E2585" s="128"/>
      <c r="F2585" s="128"/>
      <c r="G2585" s="128"/>
      <c r="H2585" s="142">
        <f>TRUNC((J2585*$J$7),2)</f>
        <v>8.26</v>
      </c>
      <c r="J2585" s="143">
        <v>10.6</v>
      </c>
    </row>
    <row r="2586" spans="2:10" ht="21" x14ac:dyDescent="0.2">
      <c r="B2586" s="120" t="s">
        <v>2503</v>
      </c>
      <c r="C2586" s="120" t="s">
        <v>2502</v>
      </c>
      <c r="D2586" s="120"/>
      <c r="E2586" s="146" t="s">
        <v>2501</v>
      </c>
      <c r="F2586" s="120" t="s">
        <v>2500</v>
      </c>
      <c r="G2586" s="120" t="s">
        <v>2499</v>
      </c>
      <c r="H2586" s="120" t="s">
        <v>2498</v>
      </c>
      <c r="J2586" s="121" t="s">
        <v>2498</v>
      </c>
    </row>
    <row r="2587" spans="2:10" ht="22.5" x14ac:dyDescent="0.2">
      <c r="B2587" s="122" t="s">
        <v>3059</v>
      </c>
      <c r="C2587" s="122" t="s">
        <v>3058</v>
      </c>
      <c r="D2587" s="122"/>
      <c r="E2587" s="147" t="s">
        <v>2471</v>
      </c>
      <c r="F2587" s="123">
        <v>28.13</v>
      </c>
      <c r="G2587" s="125">
        <v>1</v>
      </c>
      <c r="H2587" s="123">
        <f>TRUNC((J2587*$J$7),2)</f>
        <v>21.94</v>
      </c>
      <c r="J2587" s="141">
        <v>28.13</v>
      </c>
    </row>
    <row r="2588" spans="2:10" x14ac:dyDescent="0.2">
      <c r="B2588" s="128" t="s">
        <v>2470</v>
      </c>
      <c r="C2588" s="128"/>
      <c r="D2588" s="128"/>
      <c r="E2588" s="128"/>
      <c r="F2588" s="128"/>
      <c r="G2588" s="128"/>
      <c r="H2588" s="142">
        <f>TRUNC((J2588*$J$7),2)</f>
        <v>21.94</v>
      </c>
      <c r="J2588" s="143">
        <v>28.13</v>
      </c>
    </row>
    <row r="2589" spans="2:10" x14ac:dyDescent="0.2">
      <c r="B2589" s="131" t="s">
        <v>2469</v>
      </c>
      <c r="C2589" s="131"/>
      <c r="D2589" s="131"/>
      <c r="E2589" s="131"/>
      <c r="F2589" s="131"/>
      <c r="G2589" s="131"/>
      <c r="H2589" s="144">
        <f>TRUNC((J2589*$J$7),2)</f>
        <v>30.2</v>
      </c>
      <c r="J2589" s="145">
        <v>38.729999999999997</v>
      </c>
    </row>
    <row r="2590" spans="2:10" x14ac:dyDescent="0.2">
      <c r="B2590" s="131" t="s">
        <v>2468</v>
      </c>
      <c r="C2590" s="131"/>
      <c r="D2590" s="131"/>
      <c r="E2590" s="131"/>
      <c r="F2590" s="131"/>
      <c r="G2590" s="131"/>
      <c r="H2590" s="132">
        <f>TRUNC((J2590*$J$7),2)</f>
        <v>0</v>
      </c>
      <c r="J2590" s="133">
        <v>0</v>
      </c>
    </row>
    <row r="2591" spans="2:10" x14ac:dyDescent="0.2">
      <c r="B2591" s="131" t="s">
        <v>2467</v>
      </c>
      <c r="C2591" s="131"/>
      <c r="D2591" s="131"/>
      <c r="E2591" s="131"/>
      <c r="F2591" s="131"/>
      <c r="G2591" s="131"/>
      <c r="H2591" s="144">
        <f>TRUNC((J2591*$J$7),2)</f>
        <v>30.2</v>
      </c>
      <c r="J2591" s="145">
        <v>38.729999999999997</v>
      </c>
    </row>
    <row r="2592" spans="2:10" s="134" customFormat="1" ht="24.75" customHeight="1" x14ac:dyDescent="0.2">
      <c r="B2592" s="118" t="s">
        <v>3057</v>
      </c>
      <c r="C2592" s="118"/>
      <c r="D2592" s="118"/>
      <c r="E2592" s="118"/>
      <c r="F2592" s="118"/>
      <c r="G2592" s="118"/>
      <c r="H2592" s="118" t="s">
        <v>2909</v>
      </c>
      <c r="J2592" s="119" t="s">
        <v>2909</v>
      </c>
    </row>
    <row r="2593" spans="2:10" x14ac:dyDescent="0.2">
      <c r="B2593" s="120" t="s">
        <v>2503</v>
      </c>
      <c r="C2593" s="120" t="s">
        <v>2514</v>
      </c>
      <c r="D2593" s="120" t="s">
        <v>2513</v>
      </c>
      <c r="E2593" s="120"/>
      <c r="F2593" s="120" t="s">
        <v>2512</v>
      </c>
      <c r="G2593" s="120" t="s">
        <v>2499</v>
      </c>
      <c r="H2593" s="120" t="s">
        <v>2511</v>
      </c>
      <c r="J2593" s="121" t="s">
        <v>2511</v>
      </c>
    </row>
    <row r="2594" spans="2:10" x14ac:dyDescent="0.2">
      <c r="B2594" s="122" t="s">
        <v>2687</v>
      </c>
      <c r="C2594" s="122" t="s">
        <v>2686</v>
      </c>
      <c r="D2594" s="123">
        <v>20.8</v>
      </c>
      <c r="E2594" s="123"/>
      <c r="F2594" s="124">
        <v>117.99</v>
      </c>
      <c r="G2594" s="125">
        <v>0.19</v>
      </c>
      <c r="H2594" s="126">
        <f>TRUNC((J2594*$J$7),2)</f>
        <v>3.08</v>
      </c>
      <c r="J2594" s="127">
        <v>3.95</v>
      </c>
    </row>
    <row r="2595" spans="2:10" x14ac:dyDescent="0.2">
      <c r="B2595" s="122" t="s">
        <v>2567</v>
      </c>
      <c r="C2595" s="122" t="s">
        <v>2566</v>
      </c>
      <c r="D2595" s="123">
        <v>14.54</v>
      </c>
      <c r="E2595" s="123"/>
      <c r="F2595" s="124">
        <v>117.99</v>
      </c>
      <c r="G2595" s="125">
        <v>0.19</v>
      </c>
      <c r="H2595" s="126">
        <f>TRUNC((J2595*$J$7),2)</f>
        <v>2.15</v>
      </c>
      <c r="J2595" s="127">
        <v>2.76</v>
      </c>
    </row>
    <row r="2596" spans="2:10" x14ac:dyDescent="0.2">
      <c r="B2596" s="128" t="s">
        <v>2504</v>
      </c>
      <c r="C2596" s="128"/>
      <c r="D2596" s="128"/>
      <c r="E2596" s="128"/>
      <c r="F2596" s="128"/>
      <c r="G2596" s="128"/>
      <c r="H2596" s="129">
        <f>TRUNC((J2596*$J$7),2)</f>
        <v>5.23</v>
      </c>
      <c r="J2596" s="130">
        <v>6.71</v>
      </c>
    </row>
    <row r="2597" spans="2:10" ht="21" x14ac:dyDescent="0.2">
      <c r="B2597" s="120" t="s">
        <v>2503</v>
      </c>
      <c r="C2597" s="120" t="s">
        <v>2502</v>
      </c>
      <c r="D2597" s="120"/>
      <c r="E2597" s="146" t="s">
        <v>2501</v>
      </c>
      <c r="F2597" s="120" t="s">
        <v>2500</v>
      </c>
      <c r="G2597" s="120" t="s">
        <v>2499</v>
      </c>
      <c r="H2597" s="120" t="s">
        <v>2498</v>
      </c>
      <c r="J2597" s="121" t="s">
        <v>2498</v>
      </c>
    </row>
    <row r="2598" spans="2:10" ht="22.5" x14ac:dyDescent="0.2">
      <c r="B2598" s="122" t="s">
        <v>3056</v>
      </c>
      <c r="C2598" s="122" t="s">
        <v>3055</v>
      </c>
      <c r="D2598" s="122"/>
      <c r="E2598" s="147" t="s">
        <v>2471</v>
      </c>
      <c r="F2598" s="126">
        <v>8.0399999999999991</v>
      </c>
      <c r="G2598" s="125">
        <v>1</v>
      </c>
      <c r="H2598" s="126">
        <f>TRUNC((J2598*$J$7),2)</f>
        <v>6.27</v>
      </c>
      <c r="J2598" s="127">
        <v>8.0399999999999991</v>
      </c>
    </row>
    <row r="2599" spans="2:10" x14ac:dyDescent="0.2">
      <c r="B2599" s="128" t="s">
        <v>2470</v>
      </c>
      <c r="C2599" s="128"/>
      <c r="D2599" s="128"/>
      <c r="E2599" s="128"/>
      <c r="F2599" s="128"/>
      <c r="G2599" s="128"/>
      <c r="H2599" s="129">
        <f>TRUNC((J2599*$J$7),2)</f>
        <v>6.27</v>
      </c>
      <c r="J2599" s="130">
        <v>8.0399999999999991</v>
      </c>
    </row>
    <row r="2600" spans="2:10" x14ac:dyDescent="0.2">
      <c r="B2600" s="131" t="s">
        <v>2469</v>
      </c>
      <c r="C2600" s="131"/>
      <c r="D2600" s="131"/>
      <c r="E2600" s="131"/>
      <c r="F2600" s="131"/>
      <c r="G2600" s="131"/>
      <c r="H2600" s="144">
        <f>TRUNC((J2600*$J$7),2)</f>
        <v>11.5</v>
      </c>
      <c r="J2600" s="145">
        <v>14.75</v>
      </c>
    </row>
    <row r="2601" spans="2:10" x14ac:dyDescent="0.2">
      <c r="B2601" s="131" t="s">
        <v>2468</v>
      </c>
      <c r="C2601" s="131"/>
      <c r="D2601" s="131"/>
      <c r="E2601" s="131"/>
      <c r="F2601" s="131"/>
      <c r="G2601" s="131"/>
      <c r="H2601" s="132">
        <f>TRUNC((J2601*$J$7),2)</f>
        <v>0</v>
      </c>
      <c r="J2601" s="133">
        <v>0</v>
      </c>
    </row>
    <row r="2602" spans="2:10" x14ac:dyDescent="0.2">
      <c r="B2602" s="131" t="s">
        <v>2467</v>
      </c>
      <c r="C2602" s="131"/>
      <c r="D2602" s="131"/>
      <c r="E2602" s="131"/>
      <c r="F2602" s="131"/>
      <c r="G2602" s="131"/>
      <c r="H2602" s="144">
        <f>TRUNC((J2602*$J$7),2)</f>
        <v>11.5</v>
      </c>
      <c r="J2602" s="145">
        <v>14.75</v>
      </c>
    </row>
    <row r="2603" spans="2:10" s="134" customFormat="1" ht="24.75" customHeight="1" x14ac:dyDescent="0.2">
      <c r="B2603" s="118" t="s">
        <v>3054</v>
      </c>
      <c r="C2603" s="118"/>
      <c r="D2603" s="118"/>
      <c r="E2603" s="118"/>
      <c r="F2603" s="118"/>
      <c r="G2603" s="118"/>
      <c r="H2603" s="118" t="s">
        <v>2909</v>
      </c>
      <c r="J2603" s="119" t="s">
        <v>2909</v>
      </c>
    </row>
    <row r="2604" spans="2:10" x14ac:dyDescent="0.2">
      <c r="B2604" s="120" t="s">
        <v>2503</v>
      </c>
      <c r="C2604" s="120" t="s">
        <v>2514</v>
      </c>
      <c r="D2604" s="120" t="s">
        <v>2513</v>
      </c>
      <c r="E2604" s="120"/>
      <c r="F2604" s="120" t="s">
        <v>2512</v>
      </c>
      <c r="G2604" s="120" t="s">
        <v>2499</v>
      </c>
      <c r="H2604" s="120" t="s">
        <v>2511</v>
      </c>
      <c r="J2604" s="121" t="s">
        <v>2511</v>
      </c>
    </row>
    <row r="2605" spans="2:10" x14ac:dyDescent="0.2">
      <c r="B2605" s="122" t="s">
        <v>2567</v>
      </c>
      <c r="C2605" s="122" t="s">
        <v>2566</v>
      </c>
      <c r="D2605" s="123">
        <v>14.54</v>
      </c>
      <c r="E2605" s="123"/>
      <c r="F2605" s="124">
        <v>117.99</v>
      </c>
      <c r="G2605" s="125">
        <v>0.3</v>
      </c>
      <c r="H2605" s="126">
        <f>TRUNC((J2605*$J$7),2)</f>
        <v>3.4</v>
      </c>
      <c r="J2605" s="127">
        <v>4.3600000000000003</v>
      </c>
    </row>
    <row r="2606" spans="2:10" x14ac:dyDescent="0.2">
      <c r="B2606" s="122" t="s">
        <v>2687</v>
      </c>
      <c r="C2606" s="122" t="s">
        <v>2686</v>
      </c>
      <c r="D2606" s="123">
        <v>20.8</v>
      </c>
      <c r="E2606" s="123"/>
      <c r="F2606" s="124">
        <v>117.99</v>
      </c>
      <c r="G2606" s="125">
        <v>0.3</v>
      </c>
      <c r="H2606" s="126">
        <f>TRUNC((J2606*$J$7),2)</f>
        <v>4.8600000000000003</v>
      </c>
      <c r="J2606" s="127">
        <v>6.24</v>
      </c>
    </row>
    <row r="2607" spans="2:10" x14ac:dyDescent="0.2">
      <c r="B2607" s="128" t="s">
        <v>2504</v>
      </c>
      <c r="C2607" s="128"/>
      <c r="D2607" s="128"/>
      <c r="E2607" s="128"/>
      <c r="F2607" s="128"/>
      <c r="G2607" s="128"/>
      <c r="H2607" s="142">
        <f>TRUNC((J2607*$J$7),2)</f>
        <v>8.26</v>
      </c>
      <c r="J2607" s="143">
        <v>10.6</v>
      </c>
    </row>
    <row r="2608" spans="2:10" ht="21" x14ac:dyDescent="0.2">
      <c r="B2608" s="120" t="s">
        <v>2503</v>
      </c>
      <c r="C2608" s="120" t="s">
        <v>2502</v>
      </c>
      <c r="D2608" s="120"/>
      <c r="E2608" s="146" t="s">
        <v>2501</v>
      </c>
      <c r="F2608" s="120" t="s">
        <v>2500</v>
      </c>
      <c r="G2608" s="120" t="s">
        <v>2499</v>
      </c>
      <c r="H2608" s="120" t="s">
        <v>2498</v>
      </c>
      <c r="J2608" s="121" t="s">
        <v>2498</v>
      </c>
    </row>
    <row r="2609" spans="2:10" ht="22.5" x14ac:dyDescent="0.2">
      <c r="B2609" s="122" t="s">
        <v>3053</v>
      </c>
      <c r="C2609" s="122" t="s">
        <v>3052</v>
      </c>
      <c r="D2609" s="122"/>
      <c r="E2609" s="147" t="s">
        <v>2471</v>
      </c>
      <c r="F2609" s="126">
        <v>9.7200000000000006</v>
      </c>
      <c r="G2609" s="125">
        <v>1</v>
      </c>
      <c r="H2609" s="126">
        <f>TRUNC((J2609*$J$7),2)</f>
        <v>7.58</v>
      </c>
      <c r="J2609" s="127">
        <v>9.7200000000000006</v>
      </c>
    </row>
    <row r="2610" spans="2:10" x14ac:dyDescent="0.2">
      <c r="B2610" s="128" t="s">
        <v>2470</v>
      </c>
      <c r="C2610" s="128"/>
      <c r="D2610" s="128"/>
      <c r="E2610" s="128"/>
      <c r="F2610" s="128"/>
      <c r="G2610" s="128"/>
      <c r="H2610" s="129">
        <f>TRUNC((J2610*$J$7),2)</f>
        <v>7.58</v>
      </c>
      <c r="J2610" s="130">
        <v>9.7200000000000006</v>
      </c>
    </row>
    <row r="2611" spans="2:10" x14ac:dyDescent="0.2">
      <c r="B2611" s="131" t="s">
        <v>2469</v>
      </c>
      <c r="C2611" s="131"/>
      <c r="D2611" s="131"/>
      <c r="E2611" s="131"/>
      <c r="F2611" s="131"/>
      <c r="G2611" s="131"/>
      <c r="H2611" s="144">
        <f>TRUNC((J2611*$J$7),2)</f>
        <v>15.84</v>
      </c>
      <c r="J2611" s="145">
        <v>20.32</v>
      </c>
    </row>
    <row r="2612" spans="2:10" x14ac:dyDescent="0.2">
      <c r="B2612" s="131" t="s">
        <v>2468</v>
      </c>
      <c r="C2612" s="131"/>
      <c r="D2612" s="131"/>
      <c r="E2612" s="131"/>
      <c r="F2612" s="131"/>
      <c r="G2612" s="131"/>
      <c r="H2612" s="132">
        <f>TRUNC((J2612*$J$7),2)</f>
        <v>0</v>
      </c>
      <c r="J2612" s="133">
        <v>0</v>
      </c>
    </row>
    <row r="2613" spans="2:10" x14ac:dyDescent="0.2">
      <c r="B2613" s="131" t="s">
        <v>2467</v>
      </c>
      <c r="C2613" s="131"/>
      <c r="D2613" s="131"/>
      <c r="E2613" s="131"/>
      <c r="F2613" s="131"/>
      <c r="G2613" s="131"/>
      <c r="H2613" s="144">
        <f>TRUNC((J2613*$J$7),2)</f>
        <v>15.84</v>
      </c>
      <c r="J2613" s="145">
        <v>20.32</v>
      </c>
    </row>
    <row r="2614" spans="2:10" s="134" customFormat="1" ht="24.75" customHeight="1" x14ac:dyDescent="0.2">
      <c r="B2614" s="118" t="s">
        <v>3051</v>
      </c>
      <c r="C2614" s="118"/>
      <c r="D2614" s="118"/>
      <c r="E2614" s="118"/>
      <c r="F2614" s="118"/>
      <c r="G2614" s="118"/>
      <c r="H2614" s="118" t="s">
        <v>2909</v>
      </c>
      <c r="J2614" s="119" t="s">
        <v>2909</v>
      </c>
    </row>
    <row r="2615" spans="2:10" x14ac:dyDescent="0.2">
      <c r="B2615" s="120" t="s">
        <v>2503</v>
      </c>
      <c r="C2615" s="120" t="s">
        <v>2514</v>
      </c>
      <c r="D2615" s="120" t="s">
        <v>2513</v>
      </c>
      <c r="E2615" s="120"/>
      <c r="F2615" s="120" t="s">
        <v>2512</v>
      </c>
      <c r="G2615" s="120" t="s">
        <v>2499</v>
      </c>
      <c r="H2615" s="120" t="s">
        <v>2511</v>
      </c>
      <c r="J2615" s="121" t="s">
        <v>2511</v>
      </c>
    </row>
    <row r="2616" spans="2:10" x14ac:dyDescent="0.2">
      <c r="B2616" s="122" t="s">
        <v>2687</v>
      </c>
      <c r="C2616" s="122" t="s">
        <v>2686</v>
      </c>
      <c r="D2616" s="123">
        <v>20.8</v>
      </c>
      <c r="E2616" s="123"/>
      <c r="F2616" s="124">
        <v>117.99</v>
      </c>
      <c r="G2616" s="125">
        <v>0.45</v>
      </c>
      <c r="H2616" s="126">
        <f>TRUNC((J2616*$J$7),2)</f>
        <v>7.3</v>
      </c>
      <c r="J2616" s="127">
        <v>9.36</v>
      </c>
    </row>
    <row r="2617" spans="2:10" x14ac:dyDescent="0.2">
      <c r="B2617" s="122" t="s">
        <v>2567</v>
      </c>
      <c r="C2617" s="122" t="s">
        <v>2566</v>
      </c>
      <c r="D2617" s="123">
        <v>14.54</v>
      </c>
      <c r="E2617" s="123"/>
      <c r="F2617" s="124">
        <v>117.99</v>
      </c>
      <c r="G2617" s="125">
        <v>0.45</v>
      </c>
      <c r="H2617" s="126">
        <f>TRUNC((J2617*$J$7),2)</f>
        <v>5.0999999999999996</v>
      </c>
      <c r="J2617" s="127">
        <v>6.54</v>
      </c>
    </row>
    <row r="2618" spans="2:10" x14ac:dyDescent="0.2">
      <c r="B2618" s="128" t="s">
        <v>2504</v>
      </c>
      <c r="C2618" s="128"/>
      <c r="D2618" s="128"/>
      <c r="E2618" s="128"/>
      <c r="F2618" s="128"/>
      <c r="G2618" s="128"/>
      <c r="H2618" s="142">
        <f>TRUNC((J2618*$J$7),2)</f>
        <v>12.4</v>
      </c>
      <c r="J2618" s="143">
        <v>15.9</v>
      </c>
    </row>
    <row r="2619" spans="2:10" ht="21" x14ac:dyDescent="0.2">
      <c r="B2619" s="120" t="s">
        <v>2503</v>
      </c>
      <c r="C2619" s="120" t="s">
        <v>2502</v>
      </c>
      <c r="D2619" s="120"/>
      <c r="E2619" s="146" t="s">
        <v>2501</v>
      </c>
      <c r="F2619" s="120" t="s">
        <v>2500</v>
      </c>
      <c r="G2619" s="120" t="s">
        <v>2499</v>
      </c>
      <c r="H2619" s="120" t="s">
        <v>2498</v>
      </c>
      <c r="J2619" s="121" t="s">
        <v>2498</v>
      </c>
    </row>
    <row r="2620" spans="2:10" ht="22.5" x14ac:dyDescent="0.2">
      <c r="B2620" s="122" t="s">
        <v>3050</v>
      </c>
      <c r="C2620" s="122" t="s">
        <v>3049</v>
      </c>
      <c r="D2620" s="122"/>
      <c r="E2620" s="147" t="s">
        <v>2471</v>
      </c>
      <c r="F2620" s="123">
        <v>56.03</v>
      </c>
      <c r="G2620" s="125">
        <v>1</v>
      </c>
      <c r="H2620" s="123">
        <f>TRUNC((J2620*$J$7),2)</f>
        <v>43.7</v>
      </c>
      <c r="J2620" s="141">
        <v>56.03</v>
      </c>
    </row>
    <row r="2621" spans="2:10" x14ac:dyDescent="0.2">
      <c r="B2621" s="128" t="s">
        <v>2470</v>
      </c>
      <c r="C2621" s="128"/>
      <c r="D2621" s="128"/>
      <c r="E2621" s="128"/>
      <c r="F2621" s="128"/>
      <c r="G2621" s="128"/>
      <c r="H2621" s="142">
        <f>TRUNC((J2621*$J$7),2)</f>
        <v>43.7</v>
      </c>
      <c r="J2621" s="143">
        <v>56.03</v>
      </c>
    </row>
    <row r="2622" spans="2:10" x14ac:dyDescent="0.2">
      <c r="B2622" s="131" t="s">
        <v>2469</v>
      </c>
      <c r="C2622" s="131"/>
      <c r="D2622" s="131"/>
      <c r="E2622" s="131"/>
      <c r="F2622" s="131"/>
      <c r="G2622" s="131"/>
      <c r="H2622" s="144">
        <f>TRUNC((J2622*$J$7),2)</f>
        <v>56.1</v>
      </c>
      <c r="J2622" s="145">
        <v>71.930000000000007</v>
      </c>
    </row>
    <row r="2623" spans="2:10" x14ac:dyDescent="0.2">
      <c r="B2623" s="131" t="s">
        <v>2468</v>
      </c>
      <c r="C2623" s="131"/>
      <c r="D2623" s="131"/>
      <c r="E2623" s="131"/>
      <c r="F2623" s="131"/>
      <c r="G2623" s="131"/>
      <c r="H2623" s="132">
        <f>TRUNC((J2623*$J$7),2)</f>
        <v>0</v>
      </c>
      <c r="J2623" s="133">
        <v>0</v>
      </c>
    </row>
    <row r="2624" spans="2:10" x14ac:dyDescent="0.2">
      <c r="B2624" s="131" t="s">
        <v>2467</v>
      </c>
      <c r="C2624" s="131"/>
      <c r="D2624" s="131"/>
      <c r="E2624" s="131"/>
      <c r="F2624" s="131"/>
      <c r="G2624" s="131"/>
      <c r="H2624" s="144">
        <f>TRUNC((J2624*$J$7),2)</f>
        <v>56.1</v>
      </c>
      <c r="J2624" s="145">
        <v>71.930000000000007</v>
      </c>
    </row>
    <row r="2625" spans="2:10" s="134" customFormat="1" ht="24.75" customHeight="1" x14ac:dyDescent="0.2">
      <c r="B2625" s="118" t="s">
        <v>3048</v>
      </c>
      <c r="C2625" s="118"/>
      <c r="D2625" s="118"/>
      <c r="E2625" s="118"/>
      <c r="F2625" s="118"/>
      <c r="G2625" s="118"/>
      <c r="H2625" s="118" t="s">
        <v>2909</v>
      </c>
      <c r="J2625" s="119" t="s">
        <v>2909</v>
      </c>
    </row>
    <row r="2626" spans="2:10" x14ac:dyDescent="0.2">
      <c r="B2626" s="120" t="s">
        <v>2503</v>
      </c>
      <c r="C2626" s="120" t="s">
        <v>2514</v>
      </c>
      <c r="D2626" s="120" t="s">
        <v>2513</v>
      </c>
      <c r="E2626" s="120"/>
      <c r="F2626" s="120" t="s">
        <v>2512</v>
      </c>
      <c r="G2626" s="120" t="s">
        <v>2499</v>
      </c>
      <c r="H2626" s="120" t="s">
        <v>2511</v>
      </c>
      <c r="J2626" s="121" t="s">
        <v>2511</v>
      </c>
    </row>
    <row r="2627" spans="2:10" x14ac:dyDescent="0.2">
      <c r="B2627" s="122" t="s">
        <v>2567</v>
      </c>
      <c r="C2627" s="122" t="s">
        <v>2566</v>
      </c>
      <c r="D2627" s="123">
        <v>14.54</v>
      </c>
      <c r="E2627" s="123"/>
      <c r="F2627" s="124">
        <v>117.99</v>
      </c>
      <c r="G2627" s="125">
        <v>0.19</v>
      </c>
      <c r="H2627" s="126">
        <f>TRUNC((J2627*$J$7),2)</f>
        <v>2.15</v>
      </c>
      <c r="J2627" s="127">
        <v>2.76</v>
      </c>
    </row>
    <row r="2628" spans="2:10" x14ac:dyDescent="0.2">
      <c r="B2628" s="122" t="s">
        <v>2687</v>
      </c>
      <c r="C2628" s="122" t="s">
        <v>2686</v>
      </c>
      <c r="D2628" s="123">
        <v>20.8</v>
      </c>
      <c r="E2628" s="123"/>
      <c r="F2628" s="124">
        <v>117.99</v>
      </c>
      <c r="G2628" s="125">
        <v>0.19</v>
      </c>
      <c r="H2628" s="126">
        <f>TRUNC((J2628*$J$7),2)</f>
        <v>3.08</v>
      </c>
      <c r="J2628" s="127">
        <v>3.95</v>
      </c>
    </row>
    <row r="2629" spans="2:10" x14ac:dyDescent="0.2">
      <c r="B2629" s="128" t="s">
        <v>2504</v>
      </c>
      <c r="C2629" s="128"/>
      <c r="D2629" s="128"/>
      <c r="E2629" s="128"/>
      <c r="F2629" s="128"/>
      <c r="G2629" s="128"/>
      <c r="H2629" s="129">
        <f>TRUNC((J2629*$J$7),2)</f>
        <v>5.23</v>
      </c>
      <c r="J2629" s="130">
        <v>6.71</v>
      </c>
    </row>
    <row r="2630" spans="2:10" ht="21" x14ac:dyDescent="0.2">
      <c r="B2630" s="120" t="s">
        <v>2503</v>
      </c>
      <c r="C2630" s="120" t="s">
        <v>2502</v>
      </c>
      <c r="D2630" s="120"/>
      <c r="E2630" s="146" t="s">
        <v>2501</v>
      </c>
      <c r="F2630" s="120" t="s">
        <v>2500</v>
      </c>
      <c r="G2630" s="120" t="s">
        <v>2499</v>
      </c>
      <c r="H2630" s="120" t="s">
        <v>2498</v>
      </c>
      <c r="J2630" s="121" t="s">
        <v>2498</v>
      </c>
    </row>
    <row r="2631" spans="2:10" ht="33.75" x14ac:dyDescent="0.2">
      <c r="B2631" s="122" t="s">
        <v>3047</v>
      </c>
      <c r="C2631" s="122" t="s">
        <v>2322</v>
      </c>
      <c r="D2631" s="122"/>
      <c r="E2631" s="147" t="s">
        <v>2471</v>
      </c>
      <c r="F2631" s="123">
        <v>11.53</v>
      </c>
      <c r="G2631" s="125">
        <v>1</v>
      </c>
      <c r="H2631" s="123">
        <f t="shared" ref="H2631:H2636" si="69">TRUNC((J2631*$J$7),2)</f>
        <v>8.99</v>
      </c>
      <c r="J2631" s="141">
        <v>11.53</v>
      </c>
    </row>
    <row r="2632" spans="2:10" x14ac:dyDescent="0.2">
      <c r="B2632" s="122" t="s">
        <v>2908</v>
      </c>
      <c r="C2632" s="122" t="s">
        <v>2907</v>
      </c>
      <c r="D2632" s="122"/>
      <c r="E2632" s="147" t="s">
        <v>2535</v>
      </c>
      <c r="F2632" s="126">
        <v>0.43</v>
      </c>
      <c r="G2632" s="125">
        <v>0.31</v>
      </c>
      <c r="H2632" s="126">
        <f t="shared" si="69"/>
        <v>0.1</v>
      </c>
      <c r="J2632" s="127">
        <v>0.13</v>
      </c>
    </row>
    <row r="2633" spans="2:10" x14ac:dyDescent="0.2">
      <c r="B2633" s="128" t="s">
        <v>2470</v>
      </c>
      <c r="C2633" s="128"/>
      <c r="D2633" s="128"/>
      <c r="E2633" s="128"/>
      <c r="F2633" s="128"/>
      <c r="G2633" s="128"/>
      <c r="H2633" s="142">
        <f t="shared" si="69"/>
        <v>9.09</v>
      </c>
      <c r="J2633" s="143">
        <v>11.66</v>
      </c>
    </row>
    <row r="2634" spans="2:10" x14ac:dyDescent="0.2">
      <c r="B2634" s="131" t="s">
        <v>2469</v>
      </c>
      <c r="C2634" s="131"/>
      <c r="D2634" s="131"/>
      <c r="E2634" s="131"/>
      <c r="F2634" s="131"/>
      <c r="G2634" s="131"/>
      <c r="H2634" s="144">
        <f t="shared" si="69"/>
        <v>14.32</v>
      </c>
      <c r="J2634" s="145">
        <v>18.37</v>
      </c>
    </row>
    <row r="2635" spans="2:10" x14ac:dyDescent="0.2">
      <c r="B2635" s="131" t="s">
        <v>2468</v>
      </c>
      <c r="C2635" s="131"/>
      <c r="D2635" s="131"/>
      <c r="E2635" s="131"/>
      <c r="F2635" s="131"/>
      <c r="G2635" s="131"/>
      <c r="H2635" s="132">
        <f t="shared" si="69"/>
        <v>0</v>
      </c>
      <c r="J2635" s="133">
        <v>0</v>
      </c>
    </row>
    <row r="2636" spans="2:10" x14ac:dyDescent="0.2">
      <c r="B2636" s="131" t="s">
        <v>2467</v>
      </c>
      <c r="C2636" s="131"/>
      <c r="D2636" s="131"/>
      <c r="E2636" s="131"/>
      <c r="F2636" s="131"/>
      <c r="G2636" s="131"/>
      <c r="H2636" s="144">
        <f t="shared" si="69"/>
        <v>14.32</v>
      </c>
      <c r="J2636" s="145">
        <v>18.37</v>
      </c>
    </row>
    <row r="2637" spans="2:10" s="134" customFormat="1" ht="24.75" customHeight="1" x14ac:dyDescent="0.2">
      <c r="B2637" s="118" t="s">
        <v>3046</v>
      </c>
      <c r="C2637" s="118"/>
      <c r="D2637" s="118"/>
      <c r="E2637" s="118"/>
      <c r="F2637" s="118"/>
      <c r="G2637" s="118"/>
      <c r="H2637" s="118" t="s">
        <v>2909</v>
      </c>
      <c r="J2637" s="119" t="s">
        <v>2909</v>
      </c>
    </row>
    <row r="2638" spans="2:10" ht="21" x14ac:dyDescent="0.2">
      <c r="B2638" s="120" t="s">
        <v>2503</v>
      </c>
      <c r="C2638" s="120" t="s">
        <v>2502</v>
      </c>
      <c r="D2638" s="120"/>
      <c r="E2638" s="146" t="s">
        <v>2501</v>
      </c>
      <c r="F2638" s="120" t="s">
        <v>2500</v>
      </c>
      <c r="G2638" s="120" t="s">
        <v>2499</v>
      </c>
      <c r="H2638" s="120" t="s">
        <v>2498</v>
      </c>
      <c r="J2638" s="121" t="s">
        <v>2498</v>
      </c>
    </row>
    <row r="2639" spans="2:10" x14ac:dyDescent="0.2">
      <c r="B2639" s="122" t="s">
        <v>3045</v>
      </c>
      <c r="C2639" s="122" t="s">
        <v>530</v>
      </c>
      <c r="D2639" s="122"/>
      <c r="E2639" s="147" t="s">
        <v>2471</v>
      </c>
      <c r="F2639" s="123">
        <v>62.27</v>
      </c>
      <c r="G2639" s="125">
        <v>1</v>
      </c>
      <c r="H2639" s="123">
        <f>TRUNC((J2639*$J$7),2)</f>
        <v>48.57</v>
      </c>
      <c r="J2639" s="141">
        <v>62.27</v>
      </c>
    </row>
    <row r="2640" spans="2:10" x14ac:dyDescent="0.2">
      <c r="B2640" s="128" t="s">
        <v>2470</v>
      </c>
      <c r="C2640" s="128"/>
      <c r="D2640" s="128"/>
      <c r="E2640" s="128"/>
      <c r="F2640" s="128"/>
      <c r="G2640" s="128"/>
      <c r="H2640" s="142">
        <f>TRUNC((J2640*$J$7),2)</f>
        <v>48.57</v>
      </c>
      <c r="J2640" s="143">
        <v>62.27</v>
      </c>
    </row>
    <row r="2641" spans="2:10" x14ac:dyDescent="0.2">
      <c r="B2641" s="131" t="s">
        <v>2469</v>
      </c>
      <c r="C2641" s="131"/>
      <c r="D2641" s="131"/>
      <c r="E2641" s="131"/>
      <c r="F2641" s="131"/>
      <c r="G2641" s="131"/>
      <c r="H2641" s="144">
        <f>TRUNC((J2641*$J$7),2)</f>
        <v>48.57</v>
      </c>
      <c r="J2641" s="145">
        <v>62.27</v>
      </c>
    </row>
    <row r="2642" spans="2:10" x14ac:dyDescent="0.2">
      <c r="B2642" s="131" t="s">
        <v>2468</v>
      </c>
      <c r="C2642" s="131"/>
      <c r="D2642" s="131"/>
      <c r="E2642" s="131"/>
      <c r="F2642" s="131"/>
      <c r="G2642" s="131"/>
      <c r="H2642" s="132">
        <f>TRUNC((J2642*$J$7),2)</f>
        <v>0</v>
      </c>
      <c r="J2642" s="133">
        <v>0</v>
      </c>
    </row>
    <row r="2643" spans="2:10" x14ac:dyDescent="0.2">
      <c r="B2643" s="131" t="s">
        <v>2467</v>
      </c>
      <c r="C2643" s="131"/>
      <c r="D2643" s="131"/>
      <c r="E2643" s="131"/>
      <c r="F2643" s="131"/>
      <c r="G2643" s="131"/>
      <c r="H2643" s="144">
        <f>TRUNC((J2643*$J$7),2)</f>
        <v>48.57</v>
      </c>
      <c r="J2643" s="145">
        <v>62.27</v>
      </c>
    </row>
    <row r="2644" spans="2:10" s="134" customFormat="1" ht="24.75" customHeight="1" x14ac:dyDescent="0.2">
      <c r="B2644" s="118" t="s">
        <v>3044</v>
      </c>
      <c r="C2644" s="118"/>
      <c r="D2644" s="118"/>
      <c r="E2644" s="118"/>
      <c r="F2644" s="118"/>
      <c r="G2644" s="118"/>
      <c r="H2644" s="118" t="s">
        <v>2909</v>
      </c>
      <c r="J2644" s="119" t="s">
        <v>2909</v>
      </c>
    </row>
    <row r="2645" spans="2:10" ht="21" x14ac:dyDescent="0.2">
      <c r="B2645" s="120" t="s">
        <v>2503</v>
      </c>
      <c r="C2645" s="120" t="s">
        <v>2502</v>
      </c>
      <c r="D2645" s="120"/>
      <c r="E2645" s="146" t="s">
        <v>2501</v>
      </c>
      <c r="F2645" s="120" t="s">
        <v>2500</v>
      </c>
      <c r="G2645" s="120" t="s">
        <v>2499</v>
      </c>
      <c r="H2645" s="120" t="s">
        <v>2498</v>
      </c>
      <c r="J2645" s="121" t="s">
        <v>2498</v>
      </c>
    </row>
    <row r="2646" spans="2:10" ht="22.5" x14ac:dyDescent="0.2">
      <c r="B2646" s="122" t="s">
        <v>3043</v>
      </c>
      <c r="C2646" s="122" t="s">
        <v>3042</v>
      </c>
      <c r="D2646" s="122"/>
      <c r="E2646" s="147" t="s">
        <v>2471</v>
      </c>
      <c r="F2646" s="123">
        <v>55.18</v>
      </c>
      <c r="G2646" s="125">
        <v>1</v>
      </c>
      <c r="H2646" s="123">
        <f>TRUNC((J2646*$J$7),2)</f>
        <v>43.04</v>
      </c>
      <c r="J2646" s="141">
        <v>55.18</v>
      </c>
    </row>
    <row r="2647" spans="2:10" x14ac:dyDescent="0.2">
      <c r="B2647" s="128" t="s">
        <v>2470</v>
      </c>
      <c r="C2647" s="128"/>
      <c r="D2647" s="128"/>
      <c r="E2647" s="128"/>
      <c r="F2647" s="128"/>
      <c r="G2647" s="128"/>
      <c r="H2647" s="142">
        <f>TRUNC((J2647*$J$7),2)</f>
        <v>43.04</v>
      </c>
      <c r="J2647" s="143">
        <v>55.18</v>
      </c>
    </row>
    <row r="2648" spans="2:10" x14ac:dyDescent="0.2">
      <c r="B2648" s="131" t="s">
        <v>2469</v>
      </c>
      <c r="C2648" s="131"/>
      <c r="D2648" s="131"/>
      <c r="E2648" s="131"/>
      <c r="F2648" s="131"/>
      <c r="G2648" s="131"/>
      <c r="H2648" s="144">
        <f>TRUNC((J2648*$J$7),2)</f>
        <v>43.04</v>
      </c>
      <c r="J2648" s="145">
        <v>55.18</v>
      </c>
    </row>
    <row r="2649" spans="2:10" x14ac:dyDescent="0.2">
      <c r="B2649" s="131" t="s">
        <v>2468</v>
      </c>
      <c r="C2649" s="131"/>
      <c r="D2649" s="131"/>
      <c r="E2649" s="131"/>
      <c r="F2649" s="131"/>
      <c r="G2649" s="131"/>
      <c r="H2649" s="132">
        <f>TRUNC((J2649*$J$7),2)</f>
        <v>0</v>
      </c>
      <c r="J2649" s="133">
        <v>0</v>
      </c>
    </row>
    <row r="2650" spans="2:10" x14ac:dyDescent="0.2">
      <c r="B2650" s="131" t="s">
        <v>2467</v>
      </c>
      <c r="C2650" s="131"/>
      <c r="D2650" s="131"/>
      <c r="E2650" s="131"/>
      <c r="F2650" s="131"/>
      <c r="G2650" s="131"/>
      <c r="H2650" s="144">
        <f>TRUNC((J2650*$J$7),2)</f>
        <v>43.04</v>
      </c>
      <c r="J2650" s="145">
        <v>55.18</v>
      </c>
    </row>
    <row r="2651" spans="2:10" s="134" customFormat="1" ht="24.75" customHeight="1" x14ac:dyDescent="0.2">
      <c r="B2651" s="118" t="s">
        <v>3041</v>
      </c>
      <c r="C2651" s="118"/>
      <c r="D2651" s="118"/>
      <c r="E2651" s="118"/>
      <c r="F2651" s="118"/>
      <c r="G2651" s="118"/>
      <c r="H2651" s="118" t="s">
        <v>2909</v>
      </c>
      <c r="J2651" s="119" t="s">
        <v>2909</v>
      </c>
    </row>
    <row r="2652" spans="2:10" x14ac:dyDescent="0.2">
      <c r="B2652" s="120" t="s">
        <v>2503</v>
      </c>
      <c r="C2652" s="120" t="s">
        <v>2514</v>
      </c>
      <c r="D2652" s="120" t="s">
        <v>2513</v>
      </c>
      <c r="E2652" s="120"/>
      <c r="F2652" s="120" t="s">
        <v>2512</v>
      </c>
      <c r="G2652" s="120" t="s">
        <v>2499</v>
      </c>
      <c r="H2652" s="120" t="s">
        <v>2511</v>
      </c>
      <c r="J2652" s="121" t="s">
        <v>2511</v>
      </c>
    </row>
    <row r="2653" spans="2:10" x14ac:dyDescent="0.2">
      <c r="B2653" s="122" t="s">
        <v>2567</v>
      </c>
      <c r="C2653" s="122" t="s">
        <v>2566</v>
      </c>
      <c r="D2653" s="123">
        <v>14.54</v>
      </c>
      <c r="E2653" s="123"/>
      <c r="F2653" s="124">
        <v>117.99</v>
      </c>
      <c r="G2653" s="125">
        <v>0.28000000000000003</v>
      </c>
      <c r="H2653" s="126">
        <f>TRUNC((J2653*$J$7),2)</f>
        <v>3.17</v>
      </c>
      <c r="J2653" s="127">
        <v>4.07</v>
      </c>
    </row>
    <row r="2654" spans="2:10" x14ac:dyDescent="0.2">
      <c r="B2654" s="122" t="s">
        <v>2687</v>
      </c>
      <c r="C2654" s="122" t="s">
        <v>2686</v>
      </c>
      <c r="D2654" s="123">
        <v>20.8</v>
      </c>
      <c r="E2654" s="123"/>
      <c r="F2654" s="124">
        <v>117.99</v>
      </c>
      <c r="G2654" s="125">
        <v>0.28000000000000003</v>
      </c>
      <c r="H2654" s="126">
        <f>TRUNC((J2654*$J$7),2)</f>
        <v>4.53</v>
      </c>
      <c r="J2654" s="127">
        <v>5.82</v>
      </c>
    </row>
    <row r="2655" spans="2:10" x14ac:dyDescent="0.2">
      <c r="B2655" s="128" t="s">
        <v>2504</v>
      </c>
      <c r="C2655" s="128"/>
      <c r="D2655" s="128"/>
      <c r="E2655" s="128"/>
      <c r="F2655" s="128"/>
      <c r="G2655" s="128"/>
      <c r="H2655" s="129">
        <f>TRUNC((J2655*$J$7),2)</f>
        <v>7.71</v>
      </c>
      <c r="J2655" s="130">
        <v>9.89</v>
      </c>
    </row>
    <row r="2656" spans="2:10" ht="21" x14ac:dyDescent="0.2">
      <c r="B2656" s="120" t="s">
        <v>2503</v>
      </c>
      <c r="C2656" s="120" t="s">
        <v>2502</v>
      </c>
      <c r="D2656" s="120"/>
      <c r="E2656" s="146" t="s">
        <v>2501</v>
      </c>
      <c r="F2656" s="120" t="s">
        <v>2500</v>
      </c>
      <c r="G2656" s="120" t="s">
        <v>2499</v>
      </c>
      <c r="H2656" s="120" t="s">
        <v>2498</v>
      </c>
      <c r="J2656" s="121" t="s">
        <v>2498</v>
      </c>
    </row>
    <row r="2657" spans="2:10" x14ac:dyDescent="0.2">
      <c r="B2657" s="122" t="s">
        <v>3040</v>
      </c>
      <c r="C2657" s="122" t="s">
        <v>3039</v>
      </c>
      <c r="D2657" s="122"/>
      <c r="E2657" s="147" t="s">
        <v>2471</v>
      </c>
      <c r="F2657" s="123">
        <v>13.38</v>
      </c>
      <c r="G2657" s="125">
        <v>1</v>
      </c>
      <c r="H2657" s="123">
        <f>TRUNC((J2657*$J$7),2)</f>
        <v>10.43</v>
      </c>
      <c r="J2657" s="141">
        <v>13.38</v>
      </c>
    </row>
    <row r="2658" spans="2:10" x14ac:dyDescent="0.2">
      <c r="B2658" s="128" t="s">
        <v>2470</v>
      </c>
      <c r="C2658" s="128"/>
      <c r="D2658" s="128"/>
      <c r="E2658" s="128"/>
      <c r="F2658" s="128"/>
      <c r="G2658" s="128"/>
      <c r="H2658" s="142">
        <f>TRUNC((J2658*$J$7),2)</f>
        <v>10.43</v>
      </c>
      <c r="J2658" s="143">
        <v>13.38</v>
      </c>
    </row>
    <row r="2659" spans="2:10" x14ac:dyDescent="0.2">
      <c r="B2659" s="131" t="s">
        <v>2469</v>
      </c>
      <c r="C2659" s="131"/>
      <c r="D2659" s="131"/>
      <c r="E2659" s="131"/>
      <c r="F2659" s="131"/>
      <c r="G2659" s="131"/>
      <c r="H2659" s="144">
        <f>TRUNC((J2659*$J$7),2)</f>
        <v>18.149999999999999</v>
      </c>
      <c r="J2659" s="145">
        <v>23.27</v>
      </c>
    </row>
    <row r="2660" spans="2:10" x14ac:dyDescent="0.2">
      <c r="B2660" s="131" t="s">
        <v>2468</v>
      </c>
      <c r="C2660" s="131"/>
      <c r="D2660" s="131"/>
      <c r="E2660" s="131"/>
      <c r="F2660" s="131"/>
      <c r="G2660" s="131"/>
      <c r="H2660" s="132">
        <f>TRUNC((J2660*$J$7),2)</f>
        <v>0</v>
      </c>
      <c r="J2660" s="133">
        <v>0</v>
      </c>
    </row>
    <row r="2661" spans="2:10" x14ac:dyDescent="0.2">
      <c r="B2661" s="131" t="s">
        <v>2467</v>
      </c>
      <c r="C2661" s="131"/>
      <c r="D2661" s="131"/>
      <c r="E2661" s="131"/>
      <c r="F2661" s="131"/>
      <c r="G2661" s="131"/>
      <c r="H2661" s="144">
        <f>TRUNC((J2661*$J$7),2)</f>
        <v>18.149999999999999</v>
      </c>
      <c r="J2661" s="145">
        <v>23.27</v>
      </c>
    </row>
    <row r="2662" spans="2:10" s="134" customFormat="1" ht="24.75" customHeight="1" x14ac:dyDescent="0.2">
      <c r="B2662" s="118" t="s">
        <v>3038</v>
      </c>
      <c r="C2662" s="118"/>
      <c r="D2662" s="118"/>
      <c r="E2662" s="118"/>
      <c r="F2662" s="118"/>
      <c r="G2662" s="118"/>
      <c r="H2662" s="118" t="s">
        <v>2909</v>
      </c>
      <c r="J2662" s="119" t="s">
        <v>2909</v>
      </c>
    </row>
    <row r="2663" spans="2:10" x14ac:dyDescent="0.2">
      <c r="B2663" s="120" t="s">
        <v>2503</v>
      </c>
      <c r="C2663" s="120" t="s">
        <v>2514</v>
      </c>
      <c r="D2663" s="120" t="s">
        <v>2513</v>
      </c>
      <c r="E2663" s="120"/>
      <c r="F2663" s="120" t="s">
        <v>2512</v>
      </c>
      <c r="G2663" s="120" t="s">
        <v>2499</v>
      </c>
      <c r="H2663" s="120" t="s">
        <v>2511</v>
      </c>
      <c r="J2663" s="121" t="s">
        <v>2511</v>
      </c>
    </row>
    <row r="2664" spans="2:10" x14ac:dyDescent="0.2">
      <c r="B2664" s="122" t="s">
        <v>2687</v>
      </c>
      <c r="C2664" s="122" t="s">
        <v>2686</v>
      </c>
      <c r="D2664" s="123">
        <v>20.8</v>
      </c>
      <c r="E2664" s="123"/>
      <c r="F2664" s="124">
        <v>117.99</v>
      </c>
      <c r="G2664" s="125">
        <v>0.22</v>
      </c>
      <c r="H2664" s="126">
        <f>TRUNC((J2664*$J$7),2)</f>
        <v>3.57</v>
      </c>
      <c r="J2664" s="127">
        <v>4.58</v>
      </c>
    </row>
    <row r="2665" spans="2:10" x14ac:dyDescent="0.2">
      <c r="B2665" s="122" t="s">
        <v>2567</v>
      </c>
      <c r="C2665" s="122" t="s">
        <v>2566</v>
      </c>
      <c r="D2665" s="123">
        <v>14.54</v>
      </c>
      <c r="E2665" s="123"/>
      <c r="F2665" s="124">
        <v>117.99</v>
      </c>
      <c r="G2665" s="125">
        <v>0.22</v>
      </c>
      <c r="H2665" s="126">
        <f>TRUNC((J2665*$J$7),2)</f>
        <v>2.4900000000000002</v>
      </c>
      <c r="J2665" s="127">
        <v>3.2</v>
      </c>
    </row>
    <row r="2666" spans="2:10" x14ac:dyDescent="0.2">
      <c r="B2666" s="128" t="s">
        <v>2504</v>
      </c>
      <c r="C2666" s="128"/>
      <c r="D2666" s="128"/>
      <c r="E2666" s="128"/>
      <c r="F2666" s="128"/>
      <c r="G2666" s="128"/>
      <c r="H2666" s="129">
        <f>TRUNC((J2666*$J$7),2)</f>
        <v>6.06</v>
      </c>
      <c r="J2666" s="130">
        <v>7.78</v>
      </c>
    </row>
    <row r="2667" spans="2:10" ht="21" x14ac:dyDescent="0.2">
      <c r="B2667" s="120" t="s">
        <v>2503</v>
      </c>
      <c r="C2667" s="120" t="s">
        <v>2502</v>
      </c>
      <c r="D2667" s="120"/>
      <c r="E2667" s="146" t="s">
        <v>2501</v>
      </c>
      <c r="F2667" s="120" t="s">
        <v>2500</v>
      </c>
      <c r="G2667" s="120" t="s">
        <v>2499</v>
      </c>
      <c r="H2667" s="120" t="s">
        <v>2498</v>
      </c>
      <c r="J2667" s="121" t="s">
        <v>2498</v>
      </c>
    </row>
    <row r="2668" spans="2:10" ht="22.5" x14ac:dyDescent="0.2">
      <c r="B2668" s="122" t="s">
        <v>3037</v>
      </c>
      <c r="C2668" s="122" t="s">
        <v>3036</v>
      </c>
      <c r="D2668" s="122"/>
      <c r="E2668" s="147" t="s">
        <v>2471</v>
      </c>
      <c r="F2668" s="123">
        <v>38.06</v>
      </c>
      <c r="G2668" s="125">
        <v>1</v>
      </c>
      <c r="H2668" s="123">
        <f>TRUNC((J2668*$J$7),2)</f>
        <v>29.68</v>
      </c>
      <c r="J2668" s="141">
        <v>38.06</v>
      </c>
    </row>
    <row r="2669" spans="2:10" x14ac:dyDescent="0.2">
      <c r="B2669" s="128" t="s">
        <v>2470</v>
      </c>
      <c r="C2669" s="128"/>
      <c r="D2669" s="128"/>
      <c r="E2669" s="128"/>
      <c r="F2669" s="128"/>
      <c r="G2669" s="128"/>
      <c r="H2669" s="142">
        <f>TRUNC((J2669*$J$7),2)</f>
        <v>29.68</v>
      </c>
      <c r="J2669" s="143">
        <v>38.06</v>
      </c>
    </row>
    <row r="2670" spans="2:10" x14ac:dyDescent="0.2">
      <c r="B2670" s="131" t="s">
        <v>2469</v>
      </c>
      <c r="C2670" s="131"/>
      <c r="D2670" s="131"/>
      <c r="E2670" s="131"/>
      <c r="F2670" s="131"/>
      <c r="G2670" s="131"/>
      <c r="H2670" s="144">
        <f>TRUNC((J2670*$J$7),2)</f>
        <v>35.75</v>
      </c>
      <c r="J2670" s="145">
        <v>45.84</v>
      </c>
    </row>
    <row r="2671" spans="2:10" x14ac:dyDescent="0.2">
      <c r="B2671" s="131" t="s">
        <v>2468</v>
      </c>
      <c r="C2671" s="131"/>
      <c r="D2671" s="131"/>
      <c r="E2671" s="131"/>
      <c r="F2671" s="131"/>
      <c r="G2671" s="131"/>
      <c r="H2671" s="132">
        <f>TRUNC((J2671*$J$7),2)</f>
        <v>0</v>
      </c>
      <c r="J2671" s="133">
        <v>0</v>
      </c>
    </row>
    <row r="2672" spans="2:10" x14ac:dyDescent="0.2">
      <c r="B2672" s="131" t="s">
        <v>2467</v>
      </c>
      <c r="C2672" s="131"/>
      <c r="D2672" s="131"/>
      <c r="E2672" s="131"/>
      <c r="F2672" s="131"/>
      <c r="G2672" s="131"/>
      <c r="H2672" s="144">
        <f>TRUNC((J2672*$J$7),2)</f>
        <v>35.75</v>
      </c>
      <c r="J2672" s="145">
        <v>45.84</v>
      </c>
    </row>
    <row r="2673" spans="2:10" s="134" customFormat="1" ht="24.75" customHeight="1" x14ac:dyDescent="0.2">
      <c r="B2673" s="118" t="s">
        <v>3035</v>
      </c>
      <c r="C2673" s="118"/>
      <c r="D2673" s="118"/>
      <c r="E2673" s="118"/>
      <c r="F2673" s="118"/>
      <c r="G2673" s="118"/>
      <c r="H2673" s="118" t="s">
        <v>2909</v>
      </c>
      <c r="J2673" s="119" t="s">
        <v>2909</v>
      </c>
    </row>
    <row r="2674" spans="2:10" x14ac:dyDescent="0.2">
      <c r="B2674" s="120" t="s">
        <v>2503</v>
      </c>
      <c r="C2674" s="120" t="s">
        <v>2514</v>
      </c>
      <c r="D2674" s="120" t="s">
        <v>2513</v>
      </c>
      <c r="E2674" s="120"/>
      <c r="F2674" s="120" t="s">
        <v>2512</v>
      </c>
      <c r="G2674" s="120" t="s">
        <v>2499</v>
      </c>
      <c r="H2674" s="120" t="s">
        <v>2511</v>
      </c>
      <c r="J2674" s="121" t="s">
        <v>2511</v>
      </c>
    </row>
    <row r="2675" spans="2:10" x14ac:dyDescent="0.2">
      <c r="B2675" s="122" t="s">
        <v>2687</v>
      </c>
      <c r="C2675" s="122" t="s">
        <v>2686</v>
      </c>
      <c r="D2675" s="123">
        <v>20.8</v>
      </c>
      <c r="E2675" s="123"/>
      <c r="F2675" s="124">
        <v>117.99</v>
      </c>
      <c r="G2675" s="125">
        <v>0.22</v>
      </c>
      <c r="H2675" s="126">
        <f>TRUNC((J2675*$J$7),2)</f>
        <v>3.57</v>
      </c>
      <c r="J2675" s="127">
        <v>4.58</v>
      </c>
    </row>
    <row r="2676" spans="2:10" x14ac:dyDescent="0.2">
      <c r="B2676" s="122" t="s">
        <v>2567</v>
      </c>
      <c r="C2676" s="122" t="s">
        <v>2566</v>
      </c>
      <c r="D2676" s="123">
        <v>14.54</v>
      </c>
      <c r="E2676" s="123"/>
      <c r="F2676" s="124">
        <v>117.99</v>
      </c>
      <c r="G2676" s="125">
        <v>0.22</v>
      </c>
      <c r="H2676" s="126">
        <f>TRUNC((J2676*$J$7),2)</f>
        <v>2.4900000000000002</v>
      </c>
      <c r="J2676" s="127">
        <v>3.2</v>
      </c>
    </row>
    <row r="2677" spans="2:10" x14ac:dyDescent="0.2">
      <c r="B2677" s="128" t="s">
        <v>2504</v>
      </c>
      <c r="C2677" s="128"/>
      <c r="D2677" s="128"/>
      <c r="E2677" s="128"/>
      <c r="F2677" s="128"/>
      <c r="G2677" s="128"/>
      <c r="H2677" s="129">
        <f>TRUNC((J2677*$J$7),2)</f>
        <v>6.06</v>
      </c>
      <c r="J2677" s="130">
        <v>7.78</v>
      </c>
    </row>
    <row r="2678" spans="2:10" ht="21" x14ac:dyDescent="0.2">
      <c r="B2678" s="120" t="s">
        <v>2503</v>
      </c>
      <c r="C2678" s="120" t="s">
        <v>2502</v>
      </c>
      <c r="D2678" s="120"/>
      <c r="E2678" s="146" t="s">
        <v>2501</v>
      </c>
      <c r="F2678" s="120" t="s">
        <v>2500</v>
      </c>
      <c r="G2678" s="120" t="s">
        <v>2499</v>
      </c>
      <c r="H2678" s="120" t="s">
        <v>2498</v>
      </c>
      <c r="J2678" s="121" t="s">
        <v>2498</v>
      </c>
    </row>
    <row r="2679" spans="2:10" ht="22.5" x14ac:dyDescent="0.2">
      <c r="B2679" s="122" t="s">
        <v>3034</v>
      </c>
      <c r="C2679" s="122" t="s">
        <v>3033</v>
      </c>
      <c r="D2679" s="122"/>
      <c r="E2679" s="147" t="s">
        <v>2471</v>
      </c>
      <c r="F2679" s="126">
        <v>9.75</v>
      </c>
      <c r="G2679" s="125">
        <v>1</v>
      </c>
      <c r="H2679" s="126">
        <f>TRUNC((J2679*$J$7),2)</f>
        <v>7.6</v>
      </c>
      <c r="J2679" s="127">
        <v>9.75</v>
      </c>
    </row>
    <row r="2680" spans="2:10" x14ac:dyDescent="0.2">
      <c r="B2680" s="128" t="s">
        <v>2470</v>
      </c>
      <c r="C2680" s="128"/>
      <c r="D2680" s="128"/>
      <c r="E2680" s="128"/>
      <c r="F2680" s="128"/>
      <c r="G2680" s="128"/>
      <c r="H2680" s="129">
        <f>TRUNC((J2680*$J$7),2)</f>
        <v>7.6</v>
      </c>
      <c r="J2680" s="130">
        <v>9.75</v>
      </c>
    </row>
    <row r="2681" spans="2:10" x14ac:dyDescent="0.2">
      <c r="B2681" s="131" t="s">
        <v>2469</v>
      </c>
      <c r="C2681" s="131"/>
      <c r="D2681" s="131"/>
      <c r="E2681" s="131"/>
      <c r="F2681" s="131"/>
      <c r="G2681" s="131"/>
      <c r="H2681" s="144">
        <f>TRUNC((J2681*$J$7),2)</f>
        <v>13.67</v>
      </c>
      <c r="J2681" s="145">
        <v>17.53</v>
      </c>
    </row>
    <row r="2682" spans="2:10" x14ac:dyDescent="0.2">
      <c r="B2682" s="131" t="s">
        <v>2468</v>
      </c>
      <c r="C2682" s="131"/>
      <c r="D2682" s="131"/>
      <c r="E2682" s="131"/>
      <c r="F2682" s="131"/>
      <c r="G2682" s="131"/>
      <c r="H2682" s="132">
        <f>TRUNC((J2682*$J$7),2)</f>
        <v>0</v>
      </c>
      <c r="J2682" s="133">
        <v>0</v>
      </c>
    </row>
    <row r="2683" spans="2:10" x14ac:dyDescent="0.2">
      <c r="B2683" s="131" t="s">
        <v>2467</v>
      </c>
      <c r="C2683" s="131"/>
      <c r="D2683" s="131"/>
      <c r="E2683" s="131"/>
      <c r="F2683" s="131"/>
      <c r="G2683" s="131"/>
      <c r="H2683" s="144">
        <f>TRUNC((J2683*$J$7),2)</f>
        <v>13.67</v>
      </c>
      <c r="J2683" s="145">
        <v>17.53</v>
      </c>
    </row>
    <row r="2684" spans="2:10" s="134" customFormat="1" ht="24.75" customHeight="1" x14ac:dyDescent="0.2">
      <c r="B2684" s="118" t="s">
        <v>3032</v>
      </c>
      <c r="C2684" s="118"/>
      <c r="D2684" s="118"/>
      <c r="E2684" s="118"/>
      <c r="F2684" s="118"/>
      <c r="G2684" s="118"/>
      <c r="H2684" s="118" t="s">
        <v>2515</v>
      </c>
      <c r="J2684" s="119" t="s">
        <v>2515</v>
      </c>
    </row>
    <row r="2685" spans="2:10" x14ac:dyDescent="0.2">
      <c r="B2685" s="120" t="s">
        <v>2503</v>
      </c>
      <c r="C2685" s="120" t="s">
        <v>2514</v>
      </c>
      <c r="D2685" s="120" t="s">
        <v>2513</v>
      </c>
      <c r="E2685" s="120"/>
      <c r="F2685" s="120" t="s">
        <v>2512</v>
      </c>
      <c r="G2685" s="120" t="s">
        <v>2499</v>
      </c>
      <c r="H2685" s="120" t="s">
        <v>2511</v>
      </c>
      <c r="J2685" s="121" t="s">
        <v>2511</v>
      </c>
    </row>
    <row r="2686" spans="2:10" x14ac:dyDescent="0.2">
      <c r="B2686" s="122" t="s">
        <v>2687</v>
      </c>
      <c r="C2686" s="122" t="s">
        <v>2686</v>
      </c>
      <c r="D2686" s="123">
        <v>20.8</v>
      </c>
      <c r="E2686" s="123"/>
      <c r="F2686" s="124">
        <v>117.99</v>
      </c>
      <c r="G2686" s="125">
        <v>0.56000000000000005</v>
      </c>
      <c r="H2686" s="123">
        <f>TRUNC((J2686*$J$7),2)</f>
        <v>9.08</v>
      </c>
      <c r="J2686" s="141">
        <v>11.65</v>
      </c>
    </row>
    <row r="2687" spans="2:10" x14ac:dyDescent="0.2">
      <c r="B2687" s="122" t="s">
        <v>2567</v>
      </c>
      <c r="C2687" s="122" t="s">
        <v>2566</v>
      </c>
      <c r="D2687" s="123">
        <v>14.54</v>
      </c>
      <c r="E2687" s="123"/>
      <c r="F2687" s="124">
        <v>117.99</v>
      </c>
      <c r="G2687" s="125">
        <v>0.56000000000000005</v>
      </c>
      <c r="H2687" s="126">
        <f>TRUNC((J2687*$J$7),2)</f>
        <v>6.34</v>
      </c>
      <c r="J2687" s="127">
        <v>8.14</v>
      </c>
    </row>
    <row r="2688" spans="2:10" x14ac:dyDescent="0.2">
      <c r="B2688" s="128" t="s">
        <v>2504</v>
      </c>
      <c r="C2688" s="128"/>
      <c r="D2688" s="128"/>
      <c r="E2688" s="128"/>
      <c r="F2688" s="128"/>
      <c r="G2688" s="128"/>
      <c r="H2688" s="142">
        <f>TRUNC((J2688*$J$7),2)</f>
        <v>15.43</v>
      </c>
      <c r="J2688" s="143">
        <v>19.79</v>
      </c>
    </row>
    <row r="2689" spans="2:10" ht="21" x14ac:dyDescent="0.2">
      <c r="B2689" s="120" t="s">
        <v>2503</v>
      </c>
      <c r="C2689" s="120" t="s">
        <v>2502</v>
      </c>
      <c r="D2689" s="120"/>
      <c r="E2689" s="146" t="s">
        <v>2501</v>
      </c>
      <c r="F2689" s="120" t="s">
        <v>2500</v>
      </c>
      <c r="G2689" s="120" t="s">
        <v>2499</v>
      </c>
      <c r="H2689" s="120" t="s">
        <v>2498</v>
      </c>
      <c r="J2689" s="121" t="s">
        <v>2498</v>
      </c>
    </row>
    <row r="2690" spans="2:10" x14ac:dyDescent="0.2">
      <c r="B2690" s="122" t="s">
        <v>3031</v>
      </c>
      <c r="C2690" s="122" t="s">
        <v>3030</v>
      </c>
      <c r="D2690" s="122"/>
      <c r="E2690" s="147" t="s">
        <v>2535</v>
      </c>
      <c r="F2690" s="123">
        <v>37.4</v>
      </c>
      <c r="G2690" s="125">
        <v>1.01</v>
      </c>
      <c r="H2690" s="123">
        <f>TRUNC((J2690*$J$7),2)</f>
        <v>29.46</v>
      </c>
      <c r="J2690" s="141">
        <v>37.770000000000003</v>
      </c>
    </row>
    <row r="2691" spans="2:10" x14ac:dyDescent="0.2">
      <c r="B2691" s="128" t="s">
        <v>2470</v>
      </c>
      <c r="C2691" s="128"/>
      <c r="D2691" s="128"/>
      <c r="E2691" s="128"/>
      <c r="F2691" s="128"/>
      <c r="G2691" s="128"/>
      <c r="H2691" s="142">
        <f>TRUNC((J2691*$J$7),2)</f>
        <v>29.46</v>
      </c>
      <c r="J2691" s="143">
        <v>37.770000000000003</v>
      </c>
    </row>
    <row r="2692" spans="2:10" x14ac:dyDescent="0.2">
      <c r="B2692" s="131" t="s">
        <v>2469</v>
      </c>
      <c r="C2692" s="131"/>
      <c r="D2692" s="131"/>
      <c r="E2692" s="131"/>
      <c r="F2692" s="131"/>
      <c r="G2692" s="131"/>
      <c r="H2692" s="144">
        <f>TRUNC((J2692*$J$7),2)</f>
        <v>44.89</v>
      </c>
      <c r="J2692" s="145">
        <v>57.56</v>
      </c>
    </row>
    <row r="2693" spans="2:10" x14ac:dyDescent="0.2">
      <c r="B2693" s="131" t="s">
        <v>2468</v>
      </c>
      <c r="C2693" s="131"/>
      <c r="D2693" s="131"/>
      <c r="E2693" s="131"/>
      <c r="F2693" s="131"/>
      <c r="G2693" s="131"/>
      <c r="H2693" s="132">
        <f>TRUNC((J2693*$J$7),2)</f>
        <v>0</v>
      </c>
      <c r="J2693" s="133">
        <v>0</v>
      </c>
    </row>
    <row r="2694" spans="2:10" x14ac:dyDescent="0.2">
      <c r="B2694" s="131" t="s">
        <v>2467</v>
      </c>
      <c r="C2694" s="131"/>
      <c r="D2694" s="131"/>
      <c r="E2694" s="131"/>
      <c r="F2694" s="131"/>
      <c r="G2694" s="131"/>
      <c r="H2694" s="144">
        <f>TRUNC((J2694*$J$7),2)</f>
        <v>44.89</v>
      </c>
      <c r="J2694" s="145">
        <v>57.56</v>
      </c>
    </row>
    <row r="2695" spans="2:10" s="134" customFormat="1" ht="24.75" customHeight="1" x14ac:dyDescent="0.2">
      <c r="B2695" s="118" t="s">
        <v>3029</v>
      </c>
      <c r="C2695" s="118"/>
      <c r="D2695" s="118"/>
      <c r="E2695" s="118"/>
      <c r="F2695" s="118"/>
      <c r="G2695" s="118"/>
      <c r="H2695" s="118" t="s">
        <v>2909</v>
      </c>
      <c r="J2695" s="119" t="s">
        <v>2909</v>
      </c>
    </row>
    <row r="2696" spans="2:10" x14ac:dyDescent="0.2">
      <c r="B2696" s="120" t="s">
        <v>2503</v>
      </c>
      <c r="C2696" s="120" t="s">
        <v>2514</v>
      </c>
      <c r="D2696" s="120" t="s">
        <v>2513</v>
      </c>
      <c r="E2696" s="120"/>
      <c r="F2696" s="120" t="s">
        <v>2512</v>
      </c>
      <c r="G2696" s="120" t="s">
        <v>2499</v>
      </c>
      <c r="H2696" s="120" t="s">
        <v>2511</v>
      </c>
      <c r="J2696" s="121" t="s">
        <v>2511</v>
      </c>
    </row>
    <row r="2697" spans="2:10" x14ac:dyDescent="0.2">
      <c r="B2697" s="122" t="s">
        <v>2687</v>
      </c>
      <c r="C2697" s="122" t="s">
        <v>2686</v>
      </c>
      <c r="D2697" s="123">
        <v>20.8</v>
      </c>
      <c r="E2697" s="123"/>
      <c r="F2697" s="124">
        <v>117.99</v>
      </c>
      <c r="G2697" s="125">
        <v>0.28000000000000003</v>
      </c>
      <c r="H2697" s="126">
        <f>TRUNC((J2697*$J$7),2)</f>
        <v>4.53</v>
      </c>
      <c r="J2697" s="127">
        <v>5.82</v>
      </c>
    </row>
    <row r="2698" spans="2:10" x14ac:dyDescent="0.2">
      <c r="B2698" s="122" t="s">
        <v>2567</v>
      </c>
      <c r="C2698" s="122" t="s">
        <v>2566</v>
      </c>
      <c r="D2698" s="123">
        <v>14.54</v>
      </c>
      <c r="E2698" s="123"/>
      <c r="F2698" s="124">
        <v>117.99</v>
      </c>
      <c r="G2698" s="125">
        <v>0.28000000000000003</v>
      </c>
      <c r="H2698" s="126">
        <f>TRUNC((J2698*$J$7),2)</f>
        <v>3.17</v>
      </c>
      <c r="J2698" s="127">
        <v>4.07</v>
      </c>
    </row>
    <row r="2699" spans="2:10" x14ac:dyDescent="0.2">
      <c r="B2699" s="128" t="s">
        <v>2504</v>
      </c>
      <c r="C2699" s="128"/>
      <c r="D2699" s="128"/>
      <c r="E2699" s="128"/>
      <c r="F2699" s="128"/>
      <c r="G2699" s="128"/>
      <c r="H2699" s="129">
        <f>TRUNC((J2699*$J$7),2)</f>
        <v>7.71</v>
      </c>
      <c r="J2699" s="130">
        <v>9.89</v>
      </c>
    </row>
    <row r="2700" spans="2:10" ht="21" x14ac:dyDescent="0.2">
      <c r="B2700" s="120" t="s">
        <v>2503</v>
      </c>
      <c r="C2700" s="120" t="s">
        <v>2502</v>
      </c>
      <c r="D2700" s="120"/>
      <c r="E2700" s="146" t="s">
        <v>2501</v>
      </c>
      <c r="F2700" s="120" t="s">
        <v>2500</v>
      </c>
      <c r="G2700" s="120" t="s">
        <v>2499</v>
      </c>
      <c r="H2700" s="120" t="s">
        <v>2498</v>
      </c>
      <c r="J2700" s="121" t="s">
        <v>2498</v>
      </c>
    </row>
    <row r="2701" spans="2:10" ht="22.5" x14ac:dyDescent="0.2">
      <c r="B2701" s="122" t="s">
        <v>3028</v>
      </c>
      <c r="C2701" s="122" t="s">
        <v>3027</v>
      </c>
      <c r="D2701" s="122"/>
      <c r="E2701" s="147" t="s">
        <v>2471</v>
      </c>
      <c r="F2701" s="126">
        <v>5.73</v>
      </c>
      <c r="G2701" s="125">
        <v>1</v>
      </c>
      <c r="H2701" s="126">
        <f>TRUNC((J2701*$J$7),2)</f>
        <v>4.46</v>
      </c>
      <c r="J2701" s="127">
        <v>5.73</v>
      </c>
    </row>
    <row r="2702" spans="2:10" x14ac:dyDescent="0.2">
      <c r="B2702" s="128" t="s">
        <v>2470</v>
      </c>
      <c r="C2702" s="128"/>
      <c r="D2702" s="128"/>
      <c r="E2702" s="128"/>
      <c r="F2702" s="128"/>
      <c r="G2702" s="128"/>
      <c r="H2702" s="129">
        <f>TRUNC((J2702*$J$7),2)</f>
        <v>4.46</v>
      </c>
      <c r="J2702" s="130">
        <v>5.73</v>
      </c>
    </row>
    <row r="2703" spans="2:10" x14ac:dyDescent="0.2">
      <c r="B2703" s="131" t="s">
        <v>2469</v>
      </c>
      <c r="C2703" s="131"/>
      <c r="D2703" s="131"/>
      <c r="E2703" s="131"/>
      <c r="F2703" s="131"/>
      <c r="G2703" s="131"/>
      <c r="H2703" s="144">
        <f>TRUNC((J2703*$J$7),2)</f>
        <v>12.18</v>
      </c>
      <c r="J2703" s="145">
        <v>15.62</v>
      </c>
    </row>
    <row r="2704" spans="2:10" x14ac:dyDescent="0.2">
      <c r="B2704" s="131" t="s">
        <v>2468</v>
      </c>
      <c r="C2704" s="131"/>
      <c r="D2704" s="131"/>
      <c r="E2704" s="131"/>
      <c r="F2704" s="131"/>
      <c r="G2704" s="131"/>
      <c r="H2704" s="132">
        <f>TRUNC((J2704*$J$7),2)</f>
        <v>0</v>
      </c>
      <c r="J2704" s="133">
        <v>0</v>
      </c>
    </row>
    <row r="2705" spans="2:10" x14ac:dyDescent="0.2">
      <c r="B2705" s="131" t="s">
        <v>2467</v>
      </c>
      <c r="C2705" s="131"/>
      <c r="D2705" s="131"/>
      <c r="E2705" s="131"/>
      <c r="F2705" s="131"/>
      <c r="G2705" s="131"/>
      <c r="H2705" s="144">
        <f>TRUNC((J2705*$J$7),2)</f>
        <v>12.18</v>
      </c>
      <c r="J2705" s="145">
        <v>15.62</v>
      </c>
    </row>
    <row r="2706" spans="2:10" s="134" customFormat="1" ht="24.75" customHeight="1" x14ac:dyDescent="0.2">
      <c r="B2706" s="118" t="s">
        <v>3026</v>
      </c>
      <c r="C2706" s="118"/>
      <c r="D2706" s="118"/>
      <c r="E2706" s="118"/>
      <c r="F2706" s="118"/>
      <c r="G2706" s="118"/>
      <c r="H2706" s="118" t="s">
        <v>2909</v>
      </c>
      <c r="J2706" s="119" t="s">
        <v>2909</v>
      </c>
    </row>
    <row r="2707" spans="2:10" x14ac:dyDescent="0.2">
      <c r="B2707" s="120" t="s">
        <v>2503</v>
      </c>
      <c r="C2707" s="120" t="s">
        <v>2514</v>
      </c>
      <c r="D2707" s="120" t="s">
        <v>2513</v>
      </c>
      <c r="E2707" s="120"/>
      <c r="F2707" s="120" t="s">
        <v>2512</v>
      </c>
      <c r="G2707" s="120" t="s">
        <v>2499</v>
      </c>
      <c r="H2707" s="120" t="s">
        <v>2511</v>
      </c>
      <c r="J2707" s="121" t="s">
        <v>2511</v>
      </c>
    </row>
    <row r="2708" spans="2:10" x14ac:dyDescent="0.2">
      <c r="B2708" s="122" t="s">
        <v>2567</v>
      </c>
      <c r="C2708" s="122" t="s">
        <v>2566</v>
      </c>
      <c r="D2708" s="123">
        <v>14.54</v>
      </c>
      <c r="E2708" s="123"/>
      <c r="F2708" s="124">
        <v>117.99</v>
      </c>
      <c r="G2708" s="125">
        <v>0.28000000000000003</v>
      </c>
      <c r="H2708" s="126">
        <f>TRUNC((J2708*$J$7),2)</f>
        <v>3.17</v>
      </c>
      <c r="J2708" s="127">
        <v>4.07</v>
      </c>
    </row>
    <row r="2709" spans="2:10" x14ac:dyDescent="0.2">
      <c r="B2709" s="122" t="s">
        <v>2687</v>
      </c>
      <c r="C2709" s="122" t="s">
        <v>2686</v>
      </c>
      <c r="D2709" s="123">
        <v>20.8</v>
      </c>
      <c r="E2709" s="123"/>
      <c r="F2709" s="124">
        <v>117.99</v>
      </c>
      <c r="G2709" s="125">
        <v>0.28000000000000003</v>
      </c>
      <c r="H2709" s="126">
        <f>TRUNC((J2709*$J$7),2)</f>
        <v>4.53</v>
      </c>
      <c r="J2709" s="127">
        <v>5.82</v>
      </c>
    </row>
    <row r="2710" spans="2:10" x14ac:dyDescent="0.2">
      <c r="B2710" s="128" t="s">
        <v>2504</v>
      </c>
      <c r="C2710" s="128"/>
      <c r="D2710" s="128"/>
      <c r="E2710" s="128"/>
      <c r="F2710" s="128"/>
      <c r="G2710" s="128"/>
      <c r="H2710" s="129">
        <f>TRUNC((J2710*$J$7),2)</f>
        <v>7.71</v>
      </c>
      <c r="J2710" s="130">
        <v>9.89</v>
      </c>
    </row>
    <row r="2711" spans="2:10" ht="21" x14ac:dyDescent="0.2">
      <c r="B2711" s="120" t="s">
        <v>2503</v>
      </c>
      <c r="C2711" s="120" t="s">
        <v>2502</v>
      </c>
      <c r="D2711" s="120"/>
      <c r="E2711" s="146" t="s">
        <v>2501</v>
      </c>
      <c r="F2711" s="120" t="s">
        <v>2500</v>
      </c>
      <c r="G2711" s="120" t="s">
        <v>2499</v>
      </c>
      <c r="H2711" s="120" t="s">
        <v>2498</v>
      </c>
      <c r="J2711" s="121" t="s">
        <v>2498</v>
      </c>
    </row>
    <row r="2712" spans="2:10" ht="22.5" x14ac:dyDescent="0.2">
      <c r="B2712" s="122" t="s">
        <v>3025</v>
      </c>
      <c r="C2712" s="122" t="s">
        <v>3024</v>
      </c>
      <c r="D2712" s="122"/>
      <c r="E2712" s="147" t="s">
        <v>2471</v>
      </c>
      <c r="F2712" s="123">
        <v>11.41</v>
      </c>
      <c r="G2712" s="125">
        <v>1</v>
      </c>
      <c r="H2712" s="123">
        <f>TRUNC((J2712*$J$7),2)</f>
        <v>8.89</v>
      </c>
      <c r="J2712" s="141">
        <v>11.41</v>
      </c>
    </row>
    <row r="2713" spans="2:10" x14ac:dyDescent="0.2">
      <c r="B2713" s="128" t="s">
        <v>2470</v>
      </c>
      <c r="C2713" s="128"/>
      <c r="D2713" s="128"/>
      <c r="E2713" s="128"/>
      <c r="F2713" s="128"/>
      <c r="G2713" s="128"/>
      <c r="H2713" s="142">
        <f>TRUNC((J2713*$J$7),2)</f>
        <v>8.89</v>
      </c>
      <c r="J2713" s="143">
        <v>11.41</v>
      </c>
    </row>
    <row r="2714" spans="2:10" x14ac:dyDescent="0.2">
      <c r="B2714" s="131" t="s">
        <v>2469</v>
      </c>
      <c r="C2714" s="131"/>
      <c r="D2714" s="131"/>
      <c r="E2714" s="131"/>
      <c r="F2714" s="131"/>
      <c r="G2714" s="131"/>
      <c r="H2714" s="144">
        <f>TRUNC((J2714*$J$7),2)</f>
        <v>16.61</v>
      </c>
      <c r="J2714" s="145">
        <v>21.3</v>
      </c>
    </row>
    <row r="2715" spans="2:10" x14ac:dyDescent="0.2">
      <c r="B2715" s="131" t="s">
        <v>2468</v>
      </c>
      <c r="C2715" s="131"/>
      <c r="D2715" s="131"/>
      <c r="E2715" s="131"/>
      <c r="F2715" s="131"/>
      <c r="G2715" s="131"/>
      <c r="H2715" s="132">
        <f>TRUNC((J2715*$J$7),2)</f>
        <v>0</v>
      </c>
      <c r="J2715" s="133">
        <v>0</v>
      </c>
    </row>
    <row r="2716" spans="2:10" x14ac:dyDescent="0.2">
      <c r="B2716" s="131" t="s">
        <v>2467</v>
      </c>
      <c r="C2716" s="131"/>
      <c r="D2716" s="131"/>
      <c r="E2716" s="131"/>
      <c r="F2716" s="131"/>
      <c r="G2716" s="131"/>
      <c r="H2716" s="144">
        <f>TRUNC((J2716*$J$7),2)</f>
        <v>16.61</v>
      </c>
      <c r="J2716" s="145">
        <v>21.3</v>
      </c>
    </row>
    <row r="2717" spans="2:10" s="134" customFormat="1" ht="24.75" customHeight="1" x14ac:dyDescent="0.2">
      <c r="B2717" s="118" t="s">
        <v>3023</v>
      </c>
      <c r="C2717" s="118"/>
      <c r="D2717" s="118"/>
      <c r="E2717" s="118"/>
      <c r="F2717" s="118"/>
      <c r="G2717" s="118"/>
      <c r="H2717" s="118" t="s">
        <v>2909</v>
      </c>
      <c r="J2717" s="119" t="s">
        <v>2909</v>
      </c>
    </row>
    <row r="2718" spans="2:10" x14ac:dyDescent="0.2">
      <c r="B2718" s="120" t="s">
        <v>2503</v>
      </c>
      <c r="C2718" s="120" t="s">
        <v>2514</v>
      </c>
      <c r="D2718" s="120" t="s">
        <v>2513</v>
      </c>
      <c r="E2718" s="120"/>
      <c r="F2718" s="120" t="s">
        <v>2512</v>
      </c>
      <c r="G2718" s="120" t="s">
        <v>2499</v>
      </c>
      <c r="H2718" s="120" t="s">
        <v>2511</v>
      </c>
      <c r="J2718" s="121" t="s">
        <v>2511</v>
      </c>
    </row>
    <row r="2719" spans="2:10" x14ac:dyDescent="0.2">
      <c r="B2719" s="122" t="s">
        <v>2567</v>
      </c>
      <c r="C2719" s="122" t="s">
        <v>2566</v>
      </c>
      <c r="D2719" s="123">
        <v>14.54</v>
      </c>
      <c r="E2719" s="123"/>
      <c r="F2719" s="124">
        <v>117.99</v>
      </c>
      <c r="G2719" s="125">
        <v>0.08</v>
      </c>
      <c r="H2719" s="126">
        <f>TRUNC((J2719*$J$7),2)</f>
        <v>0.9</v>
      </c>
      <c r="J2719" s="127">
        <v>1.1599999999999999</v>
      </c>
    </row>
    <row r="2720" spans="2:10" x14ac:dyDescent="0.2">
      <c r="B2720" s="122" t="s">
        <v>2687</v>
      </c>
      <c r="C2720" s="122" t="s">
        <v>2686</v>
      </c>
      <c r="D2720" s="123">
        <v>20.8</v>
      </c>
      <c r="E2720" s="123"/>
      <c r="F2720" s="124">
        <v>117.99</v>
      </c>
      <c r="G2720" s="125">
        <v>0.08</v>
      </c>
      <c r="H2720" s="126">
        <f>TRUNC((J2720*$J$7),2)</f>
        <v>1.29</v>
      </c>
      <c r="J2720" s="127">
        <v>1.66</v>
      </c>
    </row>
    <row r="2721" spans="2:10" x14ac:dyDescent="0.2">
      <c r="B2721" s="128" t="s">
        <v>2504</v>
      </c>
      <c r="C2721" s="128"/>
      <c r="D2721" s="128"/>
      <c r="E2721" s="128"/>
      <c r="F2721" s="128"/>
      <c r="G2721" s="128"/>
      <c r="H2721" s="129">
        <f>TRUNC((J2721*$J$7),2)</f>
        <v>2.19</v>
      </c>
      <c r="J2721" s="130">
        <v>2.82</v>
      </c>
    </row>
    <row r="2722" spans="2:10" ht="21" x14ac:dyDescent="0.2">
      <c r="B2722" s="120" t="s">
        <v>2503</v>
      </c>
      <c r="C2722" s="120" t="s">
        <v>2502</v>
      </c>
      <c r="D2722" s="120"/>
      <c r="E2722" s="146" t="s">
        <v>2501</v>
      </c>
      <c r="F2722" s="120" t="s">
        <v>2500</v>
      </c>
      <c r="G2722" s="120" t="s">
        <v>2499</v>
      </c>
      <c r="H2722" s="120" t="s">
        <v>2498</v>
      </c>
      <c r="J2722" s="121" t="s">
        <v>2498</v>
      </c>
    </row>
    <row r="2723" spans="2:10" ht="22.5" x14ac:dyDescent="0.2">
      <c r="B2723" s="122" t="s">
        <v>3022</v>
      </c>
      <c r="C2723" s="122" t="s">
        <v>3021</v>
      </c>
      <c r="D2723" s="122"/>
      <c r="E2723" s="147" t="s">
        <v>2471</v>
      </c>
      <c r="F2723" s="123">
        <v>49.81</v>
      </c>
      <c r="G2723" s="125">
        <v>1</v>
      </c>
      <c r="H2723" s="123">
        <f>TRUNC((J2723*$J$7),2)</f>
        <v>38.85</v>
      </c>
      <c r="J2723" s="141">
        <v>49.81</v>
      </c>
    </row>
    <row r="2724" spans="2:10" x14ac:dyDescent="0.2">
      <c r="B2724" s="128" t="s">
        <v>2470</v>
      </c>
      <c r="C2724" s="128"/>
      <c r="D2724" s="128"/>
      <c r="E2724" s="128"/>
      <c r="F2724" s="128"/>
      <c r="G2724" s="128"/>
      <c r="H2724" s="142">
        <f>TRUNC((J2724*$J$7),2)</f>
        <v>38.85</v>
      </c>
      <c r="J2724" s="143">
        <v>49.81</v>
      </c>
    </row>
    <row r="2725" spans="2:10" x14ac:dyDescent="0.2">
      <c r="B2725" s="131" t="s">
        <v>2469</v>
      </c>
      <c r="C2725" s="131"/>
      <c r="D2725" s="131"/>
      <c r="E2725" s="131"/>
      <c r="F2725" s="131"/>
      <c r="G2725" s="131"/>
      <c r="H2725" s="144">
        <f>TRUNC((J2725*$J$7),2)</f>
        <v>41.05</v>
      </c>
      <c r="J2725" s="145">
        <v>52.63</v>
      </c>
    </row>
    <row r="2726" spans="2:10" x14ac:dyDescent="0.2">
      <c r="B2726" s="131" t="s">
        <v>2468</v>
      </c>
      <c r="C2726" s="131"/>
      <c r="D2726" s="131"/>
      <c r="E2726" s="131"/>
      <c r="F2726" s="131"/>
      <c r="G2726" s="131"/>
      <c r="H2726" s="132">
        <f>TRUNC((J2726*$J$7),2)</f>
        <v>0</v>
      </c>
      <c r="J2726" s="133">
        <v>0</v>
      </c>
    </row>
    <row r="2727" spans="2:10" x14ac:dyDescent="0.2">
      <c r="B2727" s="131" t="s">
        <v>2467</v>
      </c>
      <c r="C2727" s="131"/>
      <c r="D2727" s="131"/>
      <c r="E2727" s="131"/>
      <c r="F2727" s="131"/>
      <c r="G2727" s="131"/>
      <c r="H2727" s="144">
        <f>TRUNC((J2727*$J$7),2)</f>
        <v>41.05</v>
      </c>
      <c r="J2727" s="145">
        <v>52.63</v>
      </c>
    </row>
    <row r="2728" spans="2:10" s="134" customFormat="1" ht="24.75" customHeight="1" x14ac:dyDescent="0.2">
      <c r="B2728" s="118" t="s">
        <v>3020</v>
      </c>
      <c r="C2728" s="118"/>
      <c r="D2728" s="118"/>
      <c r="E2728" s="118"/>
      <c r="F2728" s="118"/>
      <c r="G2728" s="118"/>
      <c r="H2728" s="118" t="s">
        <v>2909</v>
      </c>
      <c r="J2728" s="119" t="s">
        <v>2909</v>
      </c>
    </row>
    <row r="2729" spans="2:10" x14ac:dyDescent="0.2">
      <c r="B2729" s="120" t="s">
        <v>2503</v>
      </c>
      <c r="C2729" s="120" t="s">
        <v>2514</v>
      </c>
      <c r="D2729" s="120" t="s">
        <v>2513</v>
      </c>
      <c r="E2729" s="120"/>
      <c r="F2729" s="120" t="s">
        <v>2512</v>
      </c>
      <c r="G2729" s="120" t="s">
        <v>2499</v>
      </c>
      <c r="H2729" s="120" t="s">
        <v>2511</v>
      </c>
      <c r="J2729" s="121" t="s">
        <v>2511</v>
      </c>
    </row>
    <row r="2730" spans="2:10" x14ac:dyDescent="0.2">
      <c r="B2730" s="122" t="s">
        <v>2687</v>
      </c>
      <c r="C2730" s="122" t="s">
        <v>2686</v>
      </c>
      <c r="D2730" s="123">
        <v>20.8</v>
      </c>
      <c r="E2730" s="123"/>
      <c r="F2730" s="124">
        <v>117.99</v>
      </c>
      <c r="G2730" s="125">
        <v>0.08</v>
      </c>
      <c r="H2730" s="126">
        <f>TRUNC((J2730*$J$7),2)</f>
        <v>1.29</v>
      </c>
      <c r="J2730" s="127">
        <v>1.66</v>
      </c>
    </row>
    <row r="2731" spans="2:10" x14ac:dyDescent="0.2">
      <c r="B2731" s="122" t="s">
        <v>2567</v>
      </c>
      <c r="C2731" s="122" t="s">
        <v>2566</v>
      </c>
      <c r="D2731" s="123">
        <v>14.54</v>
      </c>
      <c r="E2731" s="123"/>
      <c r="F2731" s="124">
        <v>117.99</v>
      </c>
      <c r="G2731" s="125">
        <v>0.08</v>
      </c>
      <c r="H2731" s="126">
        <f>TRUNC((J2731*$J$7),2)</f>
        <v>0.9</v>
      </c>
      <c r="J2731" s="127">
        <v>1.1599999999999999</v>
      </c>
    </row>
    <row r="2732" spans="2:10" x14ac:dyDescent="0.2">
      <c r="B2732" s="128" t="s">
        <v>2504</v>
      </c>
      <c r="C2732" s="128"/>
      <c r="D2732" s="128"/>
      <c r="E2732" s="128"/>
      <c r="F2732" s="128"/>
      <c r="G2732" s="128"/>
      <c r="H2732" s="129">
        <f>TRUNC((J2732*$J$7),2)</f>
        <v>2.19</v>
      </c>
      <c r="J2732" s="130">
        <v>2.82</v>
      </c>
    </row>
    <row r="2733" spans="2:10" ht="21" x14ac:dyDescent="0.2">
      <c r="B2733" s="120" t="s">
        <v>2503</v>
      </c>
      <c r="C2733" s="120" t="s">
        <v>2502</v>
      </c>
      <c r="D2733" s="120"/>
      <c r="E2733" s="146" t="s">
        <v>2501</v>
      </c>
      <c r="F2733" s="120" t="s">
        <v>2500</v>
      </c>
      <c r="G2733" s="120" t="s">
        <v>2499</v>
      </c>
      <c r="H2733" s="120" t="s">
        <v>2498</v>
      </c>
      <c r="J2733" s="121" t="s">
        <v>2498</v>
      </c>
    </row>
    <row r="2734" spans="2:10" ht="22.5" x14ac:dyDescent="0.2">
      <c r="B2734" s="122" t="s">
        <v>3019</v>
      </c>
      <c r="C2734" s="122" t="s">
        <v>3018</v>
      </c>
      <c r="D2734" s="122"/>
      <c r="E2734" s="147" t="s">
        <v>2471</v>
      </c>
      <c r="F2734" s="126">
        <v>5.17</v>
      </c>
      <c r="G2734" s="125">
        <v>1</v>
      </c>
      <c r="H2734" s="126">
        <f>TRUNC((J2734*$J$7),2)</f>
        <v>4.03</v>
      </c>
      <c r="J2734" s="127">
        <v>5.17</v>
      </c>
    </row>
    <row r="2735" spans="2:10" x14ac:dyDescent="0.2">
      <c r="B2735" s="128" t="s">
        <v>2470</v>
      </c>
      <c r="C2735" s="128"/>
      <c r="D2735" s="128"/>
      <c r="E2735" s="128"/>
      <c r="F2735" s="128"/>
      <c r="G2735" s="128"/>
      <c r="H2735" s="129">
        <f>TRUNC((J2735*$J$7),2)</f>
        <v>4.03</v>
      </c>
      <c r="J2735" s="130">
        <v>5.17</v>
      </c>
    </row>
    <row r="2736" spans="2:10" x14ac:dyDescent="0.2">
      <c r="B2736" s="131" t="s">
        <v>2469</v>
      </c>
      <c r="C2736" s="131"/>
      <c r="D2736" s="131"/>
      <c r="E2736" s="131"/>
      <c r="F2736" s="131"/>
      <c r="G2736" s="131"/>
      <c r="H2736" s="132">
        <f>TRUNC((J2736*$J$7),2)</f>
        <v>6.23</v>
      </c>
      <c r="J2736" s="133">
        <v>7.99</v>
      </c>
    </row>
    <row r="2737" spans="2:10" x14ac:dyDescent="0.2">
      <c r="B2737" s="131" t="s">
        <v>2468</v>
      </c>
      <c r="C2737" s="131"/>
      <c r="D2737" s="131"/>
      <c r="E2737" s="131"/>
      <c r="F2737" s="131"/>
      <c r="G2737" s="131"/>
      <c r="H2737" s="132">
        <f>TRUNC((J2737*$J$7),2)</f>
        <v>0</v>
      </c>
      <c r="J2737" s="133">
        <v>0</v>
      </c>
    </row>
    <row r="2738" spans="2:10" x14ac:dyDescent="0.2">
      <c r="B2738" s="131" t="s">
        <v>2467</v>
      </c>
      <c r="C2738" s="131"/>
      <c r="D2738" s="131"/>
      <c r="E2738" s="131"/>
      <c r="F2738" s="131"/>
      <c r="G2738" s="131"/>
      <c r="H2738" s="132">
        <f>TRUNC((J2738*$J$7),2)</f>
        <v>6.23</v>
      </c>
      <c r="J2738" s="133">
        <v>7.99</v>
      </c>
    </row>
    <row r="2739" spans="2:10" s="134" customFormat="1" ht="24.75" customHeight="1" x14ac:dyDescent="0.2">
      <c r="B2739" s="118" t="s">
        <v>3017</v>
      </c>
      <c r="C2739" s="118"/>
      <c r="D2739" s="118"/>
      <c r="E2739" s="118"/>
      <c r="F2739" s="118"/>
      <c r="G2739" s="118"/>
      <c r="H2739" s="118" t="s">
        <v>2909</v>
      </c>
      <c r="J2739" s="119" t="s">
        <v>2909</v>
      </c>
    </row>
    <row r="2740" spans="2:10" x14ac:dyDescent="0.2">
      <c r="B2740" s="120" t="s">
        <v>2503</v>
      </c>
      <c r="C2740" s="120" t="s">
        <v>2514</v>
      </c>
      <c r="D2740" s="120" t="s">
        <v>2513</v>
      </c>
      <c r="E2740" s="120"/>
      <c r="F2740" s="120" t="s">
        <v>2512</v>
      </c>
      <c r="G2740" s="120" t="s">
        <v>2499</v>
      </c>
      <c r="H2740" s="120" t="s">
        <v>2511</v>
      </c>
      <c r="J2740" s="121" t="s">
        <v>2511</v>
      </c>
    </row>
    <row r="2741" spans="2:10" x14ac:dyDescent="0.2">
      <c r="B2741" s="122" t="s">
        <v>2687</v>
      </c>
      <c r="C2741" s="122" t="s">
        <v>2686</v>
      </c>
      <c r="D2741" s="123">
        <v>20.8</v>
      </c>
      <c r="E2741" s="123"/>
      <c r="F2741" s="124">
        <v>117.99</v>
      </c>
      <c r="G2741" s="125">
        <v>0.08</v>
      </c>
      <c r="H2741" s="126">
        <f>TRUNC((J2741*$J$7),2)</f>
        <v>1.29</v>
      </c>
      <c r="J2741" s="127">
        <v>1.66</v>
      </c>
    </row>
    <row r="2742" spans="2:10" x14ac:dyDescent="0.2">
      <c r="B2742" s="122" t="s">
        <v>2567</v>
      </c>
      <c r="C2742" s="122" t="s">
        <v>2566</v>
      </c>
      <c r="D2742" s="123">
        <v>14.54</v>
      </c>
      <c r="E2742" s="123"/>
      <c r="F2742" s="124">
        <v>117.99</v>
      </c>
      <c r="G2742" s="125">
        <v>0.08</v>
      </c>
      <c r="H2742" s="126">
        <f>TRUNC((J2742*$J$7),2)</f>
        <v>0.9</v>
      </c>
      <c r="J2742" s="127">
        <v>1.1599999999999999</v>
      </c>
    </row>
    <row r="2743" spans="2:10" x14ac:dyDescent="0.2">
      <c r="B2743" s="128" t="s">
        <v>2504</v>
      </c>
      <c r="C2743" s="128"/>
      <c r="D2743" s="128"/>
      <c r="E2743" s="128"/>
      <c r="F2743" s="128"/>
      <c r="G2743" s="128"/>
      <c r="H2743" s="129">
        <f>TRUNC((J2743*$J$7),2)</f>
        <v>2.19</v>
      </c>
      <c r="J2743" s="130">
        <v>2.82</v>
      </c>
    </row>
    <row r="2744" spans="2:10" ht="21" x14ac:dyDescent="0.2">
      <c r="B2744" s="120" t="s">
        <v>2503</v>
      </c>
      <c r="C2744" s="120" t="s">
        <v>2502</v>
      </c>
      <c r="D2744" s="120"/>
      <c r="E2744" s="146" t="s">
        <v>2501</v>
      </c>
      <c r="F2744" s="120" t="s">
        <v>2500</v>
      </c>
      <c r="G2744" s="120" t="s">
        <v>2499</v>
      </c>
      <c r="H2744" s="120" t="s">
        <v>2498</v>
      </c>
      <c r="J2744" s="121" t="s">
        <v>2498</v>
      </c>
    </row>
    <row r="2745" spans="2:10" ht="22.5" x14ac:dyDescent="0.2">
      <c r="B2745" s="122" t="s">
        <v>3016</v>
      </c>
      <c r="C2745" s="122" t="s">
        <v>3015</v>
      </c>
      <c r="D2745" s="122"/>
      <c r="E2745" s="147" t="s">
        <v>2471</v>
      </c>
      <c r="F2745" s="123">
        <v>20.12</v>
      </c>
      <c r="G2745" s="125">
        <v>1</v>
      </c>
      <c r="H2745" s="123">
        <f>TRUNC((J2745*$J$7),2)</f>
        <v>15.69</v>
      </c>
      <c r="J2745" s="141">
        <v>20.12</v>
      </c>
    </row>
    <row r="2746" spans="2:10" x14ac:dyDescent="0.2">
      <c r="B2746" s="128" t="s">
        <v>2470</v>
      </c>
      <c r="C2746" s="128"/>
      <c r="D2746" s="128"/>
      <c r="E2746" s="128"/>
      <c r="F2746" s="128"/>
      <c r="G2746" s="128"/>
      <c r="H2746" s="142">
        <f>TRUNC((J2746*$J$7),2)</f>
        <v>15.69</v>
      </c>
      <c r="J2746" s="143">
        <v>20.12</v>
      </c>
    </row>
    <row r="2747" spans="2:10" x14ac:dyDescent="0.2">
      <c r="B2747" s="131" t="s">
        <v>2469</v>
      </c>
      <c r="C2747" s="131"/>
      <c r="D2747" s="131"/>
      <c r="E2747" s="131"/>
      <c r="F2747" s="131"/>
      <c r="G2747" s="131"/>
      <c r="H2747" s="144">
        <f>TRUNC((J2747*$J$7),2)</f>
        <v>17.89</v>
      </c>
      <c r="J2747" s="145">
        <v>22.94</v>
      </c>
    </row>
    <row r="2748" spans="2:10" x14ac:dyDescent="0.2">
      <c r="B2748" s="131" t="s">
        <v>2468</v>
      </c>
      <c r="C2748" s="131"/>
      <c r="D2748" s="131"/>
      <c r="E2748" s="131"/>
      <c r="F2748" s="131"/>
      <c r="G2748" s="131"/>
      <c r="H2748" s="132">
        <f>TRUNC((J2748*$J$7),2)</f>
        <v>0</v>
      </c>
      <c r="J2748" s="133">
        <v>0</v>
      </c>
    </row>
    <row r="2749" spans="2:10" x14ac:dyDescent="0.2">
      <c r="B2749" s="131" t="s">
        <v>2467</v>
      </c>
      <c r="C2749" s="131"/>
      <c r="D2749" s="131"/>
      <c r="E2749" s="131"/>
      <c r="F2749" s="131"/>
      <c r="G2749" s="131"/>
      <c r="H2749" s="144">
        <f>TRUNC((J2749*$J$7),2)</f>
        <v>17.89</v>
      </c>
      <c r="J2749" s="145">
        <v>22.94</v>
      </c>
    </row>
    <row r="2750" spans="2:10" s="134" customFormat="1" ht="24.75" customHeight="1" x14ac:dyDescent="0.2">
      <c r="B2750" s="118" t="s">
        <v>3014</v>
      </c>
      <c r="C2750" s="118"/>
      <c r="D2750" s="118"/>
      <c r="E2750" s="118"/>
      <c r="F2750" s="118"/>
      <c r="G2750" s="118"/>
      <c r="H2750" s="118" t="s">
        <v>2909</v>
      </c>
      <c r="J2750" s="119" t="s">
        <v>2909</v>
      </c>
    </row>
    <row r="2751" spans="2:10" x14ac:dyDescent="0.2">
      <c r="B2751" s="120" t="s">
        <v>2503</v>
      </c>
      <c r="C2751" s="120" t="s">
        <v>2514</v>
      </c>
      <c r="D2751" s="120" t="s">
        <v>2513</v>
      </c>
      <c r="E2751" s="120"/>
      <c r="F2751" s="120" t="s">
        <v>2512</v>
      </c>
      <c r="G2751" s="120" t="s">
        <v>2499</v>
      </c>
      <c r="H2751" s="120" t="s">
        <v>2511</v>
      </c>
      <c r="J2751" s="121" t="s">
        <v>2511</v>
      </c>
    </row>
    <row r="2752" spans="2:10" x14ac:dyDescent="0.2">
      <c r="B2752" s="122" t="s">
        <v>2567</v>
      </c>
      <c r="C2752" s="122" t="s">
        <v>2566</v>
      </c>
      <c r="D2752" s="123">
        <v>14.54</v>
      </c>
      <c r="E2752" s="123"/>
      <c r="F2752" s="124">
        <v>117.99</v>
      </c>
      <c r="G2752" s="125">
        <v>0.08</v>
      </c>
      <c r="H2752" s="126">
        <f>TRUNC((J2752*$J$7),2)</f>
        <v>0.9</v>
      </c>
      <c r="J2752" s="127">
        <v>1.1599999999999999</v>
      </c>
    </row>
    <row r="2753" spans="2:10" x14ac:dyDescent="0.2">
      <c r="B2753" s="122" t="s">
        <v>2687</v>
      </c>
      <c r="C2753" s="122" t="s">
        <v>2686</v>
      </c>
      <c r="D2753" s="123">
        <v>20.8</v>
      </c>
      <c r="E2753" s="123"/>
      <c r="F2753" s="124">
        <v>117.99</v>
      </c>
      <c r="G2753" s="125">
        <v>0.08</v>
      </c>
      <c r="H2753" s="126">
        <f>TRUNC((J2753*$J$7),2)</f>
        <v>1.29</v>
      </c>
      <c r="J2753" s="127">
        <v>1.66</v>
      </c>
    </row>
    <row r="2754" spans="2:10" x14ac:dyDescent="0.2">
      <c r="B2754" s="128" t="s">
        <v>2504</v>
      </c>
      <c r="C2754" s="128"/>
      <c r="D2754" s="128"/>
      <c r="E2754" s="128"/>
      <c r="F2754" s="128"/>
      <c r="G2754" s="128"/>
      <c r="H2754" s="129">
        <f>TRUNC((J2754*$J$7),2)</f>
        <v>2.19</v>
      </c>
      <c r="J2754" s="130">
        <v>2.82</v>
      </c>
    </row>
    <row r="2755" spans="2:10" ht="21" x14ac:dyDescent="0.2">
      <c r="B2755" s="120" t="s">
        <v>2503</v>
      </c>
      <c r="C2755" s="120" t="s">
        <v>2502</v>
      </c>
      <c r="D2755" s="120"/>
      <c r="E2755" s="146" t="s">
        <v>2501</v>
      </c>
      <c r="F2755" s="120" t="s">
        <v>2500</v>
      </c>
      <c r="G2755" s="120" t="s">
        <v>2499</v>
      </c>
      <c r="H2755" s="120" t="s">
        <v>2498</v>
      </c>
      <c r="J2755" s="121" t="s">
        <v>2498</v>
      </c>
    </row>
    <row r="2756" spans="2:10" ht="22.5" x14ac:dyDescent="0.2">
      <c r="B2756" s="122" t="s">
        <v>3013</v>
      </c>
      <c r="C2756" s="122" t="s">
        <v>3012</v>
      </c>
      <c r="D2756" s="122"/>
      <c r="E2756" s="147" t="s">
        <v>2471</v>
      </c>
      <c r="F2756" s="126">
        <v>6.22</v>
      </c>
      <c r="G2756" s="125">
        <v>1</v>
      </c>
      <c r="H2756" s="126">
        <f>TRUNC((J2756*$J$7),2)</f>
        <v>4.8499999999999996</v>
      </c>
      <c r="J2756" s="127">
        <v>6.22</v>
      </c>
    </row>
    <row r="2757" spans="2:10" x14ac:dyDescent="0.2">
      <c r="B2757" s="128" t="s">
        <v>2470</v>
      </c>
      <c r="C2757" s="128"/>
      <c r="D2757" s="128"/>
      <c r="E2757" s="128"/>
      <c r="F2757" s="128"/>
      <c r="G2757" s="128"/>
      <c r="H2757" s="129">
        <f>TRUNC((J2757*$J$7),2)</f>
        <v>4.8499999999999996</v>
      </c>
      <c r="J2757" s="130">
        <v>6.22</v>
      </c>
    </row>
    <row r="2758" spans="2:10" x14ac:dyDescent="0.2">
      <c r="B2758" s="131" t="s">
        <v>2469</v>
      </c>
      <c r="C2758" s="131"/>
      <c r="D2758" s="131"/>
      <c r="E2758" s="131"/>
      <c r="F2758" s="131"/>
      <c r="G2758" s="131"/>
      <c r="H2758" s="132">
        <f>TRUNC((J2758*$J$7),2)</f>
        <v>7.05</v>
      </c>
      <c r="J2758" s="133">
        <v>9.0399999999999991</v>
      </c>
    </row>
    <row r="2759" spans="2:10" x14ac:dyDescent="0.2">
      <c r="B2759" s="131" t="s">
        <v>2468</v>
      </c>
      <c r="C2759" s="131"/>
      <c r="D2759" s="131"/>
      <c r="E2759" s="131"/>
      <c r="F2759" s="131"/>
      <c r="G2759" s="131"/>
      <c r="H2759" s="132">
        <f>TRUNC((J2759*$J$7),2)</f>
        <v>0</v>
      </c>
      <c r="J2759" s="133">
        <v>0</v>
      </c>
    </row>
    <row r="2760" spans="2:10" x14ac:dyDescent="0.2">
      <c r="B2760" s="131" t="s">
        <v>2467</v>
      </c>
      <c r="C2760" s="131"/>
      <c r="D2760" s="131"/>
      <c r="E2760" s="131"/>
      <c r="F2760" s="131"/>
      <c r="G2760" s="131"/>
      <c r="H2760" s="132">
        <f>TRUNC((J2760*$J$7),2)</f>
        <v>7.05</v>
      </c>
      <c r="J2760" s="133">
        <v>9.0399999999999991</v>
      </c>
    </row>
    <row r="2761" spans="2:10" s="134" customFormat="1" ht="24.75" customHeight="1" x14ac:dyDescent="0.2">
      <c r="B2761" s="118" t="s">
        <v>3011</v>
      </c>
      <c r="C2761" s="118"/>
      <c r="D2761" s="118"/>
      <c r="E2761" s="118"/>
      <c r="F2761" s="118"/>
      <c r="G2761" s="118"/>
      <c r="H2761" s="118" t="s">
        <v>2909</v>
      </c>
      <c r="J2761" s="119" t="s">
        <v>2909</v>
      </c>
    </row>
    <row r="2762" spans="2:10" x14ac:dyDescent="0.2">
      <c r="B2762" s="120" t="s">
        <v>2503</v>
      </c>
      <c r="C2762" s="120" t="s">
        <v>2514</v>
      </c>
      <c r="D2762" s="120" t="s">
        <v>2513</v>
      </c>
      <c r="E2762" s="120"/>
      <c r="F2762" s="120" t="s">
        <v>2512</v>
      </c>
      <c r="G2762" s="120" t="s">
        <v>2499</v>
      </c>
      <c r="H2762" s="120" t="s">
        <v>2511</v>
      </c>
      <c r="J2762" s="121" t="s">
        <v>2511</v>
      </c>
    </row>
    <row r="2763" spans="2:10" x14ac:dyDescent="0.2">
      <c r="B2763" s="122" t="s">
        <v>2510</v>
      </c>
      <c r="C2763" s="122" t="s">
        <v>2509</v>
      </c>
      <c r="D2763" s="123">
        <v>12.47</v>
      </c>
      <c r="E2763" s="123"/>
      <c r="F2763" s="124">
        <v>117.99</v>
      </c>
      <c r="G2763" s="125">
        <v>9.7096</v>
      </c>
      <c r="H2763" s="124">
        <f>TRUNC((J2763*$J$7),2)</f>
        <v>94.44</v>
      </c>
      <c r="J2763" s="136">
        <v>121.08</v>
      </c>
    </row>
    <row r="2764" spans="2:10" x14ac:dyDescent="0.2">
      <c r="B2764" s="122" t="s">
        <v>2508</v>
      </c>
      <c r="C2764" s="122" t="s">
        <v>2507</v>
      </c>
      <c r="D2764" s="123">
        <v>14.98</v>
      </c>
      <c r="E2764" s="123"/>
      <c r="F2764" s="124">
        <v>117.99</v>
      </c>
      <c r="G2764" s="125">
        <v>0.13880000000000001</v>
      </c>
      <c r="H2764" s="126">
        <f>TRUNC((J2764*$J$7),2)</f>
        <v>1.62</v>
      </c>
      <c r="J2764" s="127">
        <v>2.08</v>
      </c>
    </row>
    <row r="2765" spans="2:10" x14ac:dyDescent="0.2">
      <c r="B2765" s="122" t="s">
        <v>2506</v>
      </c>
      <c r="C2765" s="122" t="s">
        <v>2505</v>
      </c>
      <c r="D2765" s="123">
        <v>20.8</v>
      </c>
      <c r="E2765" s="123"/>
      <c r="F2765" s="124">
        <v>117.99</v>
      </c>
      <c r="G2765" s="125">
        <v>6.1721000000000004</v>
      </c>
      <c r="H2765" s="124">
        <f>TRUNC((J2765*$J$7),2)</f>
        <v>100.13</v>
      </c>
      <c r="J2765" s="136">
        <v>128.38</v>
      </c>
    </row>
    <row r="2766" spans="2:10" x14ac:dyDescent="0.2">
      <c r="B2766" s="128" t="s">
        <v>2504</v>
      </c>
      <c r="C2766" s="128"/>
      <c r="D2766" s="128"/>
      <c r="E2766" s="128"/>
      <c r="F2766" s="128"/>
      <c r="G2766" s="128"/>
      <c r="H2766" s="137">
        <f>TRUNC((J2766*$J$7),2)</f>
        <v>196.2</v>
      </c>
      <c r="J2766" s="138">
        <v>251.54</v>
      </c>
    </row>
    <row r="2767" spans="2:10" ht="21" x14ac:dyDescent="0.2">
      <c r="B2767" s="120" t="s">
        <v>2503</v>
      </c>
      <c r="C2767" s="120" t="s">
        <v>2502</v>
      </c>
      <c r="D2767" s="120"/>
      <c r="E2767" s="146" t="s">
        <v>2501</v>
      </c>
      <c r="F2767" s="120" t="s">
        <v>2500</v>
      </c>
      <c r="G2767" s="120" t="s">
        <v>2499</v>
      </c>
      <c r="H2767" s="120" t="s">
        <v>2498</v>
      </c>
      <c r="J2767" s="121" t="s">
        <v>2498</v>
      </c>
    </row>
    <row r="2768" spans="2:10" ht="45" x14ac:dyDescent="0.2">
      <c r="B2768" s="122" t="s">
        <v>2723</v>
      </c>
      <c r="C2768" s="122" t="s">
        <v>2722</v>
      </c>
      <c r="D2768" s="122"/>
      <c r="E2768" s="147" t="s">
        <v>2481</v>
      </c>
      <c r="F2768" s="126">
        <v>7.45</v>
      </c>
      <c r="G2768" s="125">
        <v>0.86380000000000001</v>
      </c>
      <c r="H2768" s="126">
        <f t="shared" ref="H2768:H2778" si="70">TRUNC((J2768*$J$7),2)</f>
        <v>5.0199999999999996</v>
      </c>
      <c r="J2768" s="127">
        <v>6.44</v>
      </c>
    </row>
    <row r="2769" spans="2:10" x14ac:dyDescent="0.2">
      <c r="B2769" s="122" t="s">
        <v>2541</v>
      </c>
      <c r="C2769" s="122" t="s">
        <v>2540</v>
      </c>
      <c r="D2769" s="122"/>
      <c r="E2769" s="147" t="s">
        <v>2471</v>
      </c>
      <c r="F2769" s="126">
        <v>0.41</v>
      </c>
      <c r="G2769" s="155">
        <v>201.6</v>
      </c>
      <c r="H2769" s="123">
        <f t="shared" si="70"/>
        <v>64.47</v>
      </c>
      <c r="J2769" s="141">
        <v>82.66</v>
      </c>
    </row>
    <row r="2770" spans="2:10" x14ac:dyDescent="0.2">
      <c r="B2770" s="122" t="s">
        <v>2543</v>
      </c>
      <c r="C2770" s="122" t="s">
        <v>2542</v>
      </c>
      <c r="D2770" s="122"/>
      <c r="E2770" s="147" t="s">
        <v>2481</v>
      </c>
      <c r="F2770" s="126">
        <v>0.99</v>
      </c>
      <c r="G2770" s="135">
        <v>20.551400000000001</v>
      </c>
      <c r="H2770" s="123">
        <f t="shared" si="70"/>
        <v>15.87</v>
      </c>
      <c r="J2770" s="141">
        <v>20.350000000000001</v>
      </c>
    </row>
    <row r="2771" spans="2:10" x14ac:dyDescent="0.2">
      <c r="B2771" s="122" t="s">
        <v>2493</v>
      </c>
      <c r="C2771" s="122" t="s">
        <v>2492</v>
      </c>
      <c r="D2771" s="122"/>
      <c r="E2771" s="147" t="s">
        <v>2481</v>
      </c>
      <c r="F2771" s="126">
        <v>0.65</v>
      </c>
      <c r="G2771" s="135">
        <v>34.553800000000003</v>
      </c>
      <c r="H2771" s="123">
        <f t="shared" si="70"/>
        <v>17.510000000000002</v>
      </c>
      <c r="J2771" s="141">
        <v>22.46</v>
      </c>
    </row>
    <row r="2772" spans="2:10" x14ac:dyDescent="0.2">
      <c r="B2772" s="122" t="s">
        <v>2518</v>
      </c>
      <c r="C2772" s="122" t="s">
        <v>2517</v>
      </c>
      <c r="D2772" s="122"/>
      <c r="E2772" s="147" t="s">
        <v>2476</v>
      </c>
      <c r="F2772" s="124">
        <v>184.48</v>
      </c>
      <c r="G2772" s="125">
        <v>0.13730000000000001</v>
      </c>
      <c r="H2772" s="123">
        <f t="shared" si="70"/>
        <v>19.75</v>
      </c>
      <c r="J2772" s="141">
        <v>25.33</v>
      </c>
    </row>
    <row r="2773" spans="2:10" x14ac:dyDescent="0.2">
      <c r="B2773" s="122" t="s">
        <v>2532</v>
      </c>
      <c r="C2773" s="122" t="s">
        <v>2531</v>
      </c>
      <c r="D2773" s="122"/>
      <c r="E2773" s="147" t="s">
        <v>2476</v>
      </c>
      <c r="F2773" s="124">
        <v>140.88</v>
      </c>
      <c r="G2773" s="125">
        <v>2.2700000000000001E-2</v>
      </c>
      <c r="H2773" s="126">
        <f t="shared" si="70"/>
        <v>2.4900000000000002</v>
      </c>
      <c r="J2773" s="127">
        <v>3.2</v>
      </c>
    </row>
    <row r="2774" spans="2:10" x14ac:dyDescent="0.2">
      <c r="B2774" s="122" t="s">
        <v>2534</v>
      </c>
      <c r="C2774" s="122" t="s">
        <v>2533</v>
      </c>
      <c r="D2774" s="122"/>
      <c r="E2774" s="147" t="s">
        <v>2476</v>
      </c>
      <c r="F2774" s="124">
        <v>143.29</v>
      </c>
      <c r="G2774" s="125">
        <v>2.2700000000000001E-2</v>
      </c>
      <c r="H2774" s="126">
        <f t="shared" si="70"/>
        <v>2.5299999999999998</v>
      </c>
      <c r="J2774" s="127">
        <v>3.25</v>
      </c>
    </row>
    <row r="2775" spans="2:10" x14ac:dyDescent="0.2">
      <c r="B2775" s="128" t="s">
        <v>2470</v>
      </c>
      <c r="C2775" s="128"/>
      <c r="D2775" s="128"/>
      <c r="E2775" s="128"/>
      <c r="F2775" s="128"/>
      <c r="G2775" s="128"/>
      <c r="H2775" s="137">
        <f t="shared" si="70"/>
        <v>127.67</v>
      </c>
      <c r="J2775" s="138">
        <v>163.69</v>
      </c>
    </row>
    <row r="2776" spans="2:10" x14ac:dyDescent="0.2">
      <c r="B2776" s="131" t="s">
        <v>2469</v>
      </c>
      <c r="C2776" s="131"/>
      <c r="D2776" s="131"/>
      <c r="E2776" s="131"/>
      <c r="F2776" s="131"/>
      <c r="G2776" s="131"/>
      <c r="H2776" s="139">
        <f t="shared" si="70"/>
        <v>323.87</v>
      </c>
      <c r="J2776" s="140">
        <v>415.23</v>
      </c>
    </row>
    <row r="2777" spans="2:10" x14ac:dyDescent="0.2">
      <c r="B2777" s="131" t="s">
        <v>2468</v>
      </c>
      <c r="C2777" s="131"/>
      <c r="D2777" s="131"/>
      <c r="E2777" s="131"/>
      <c r="F2777" s="131"/>
      <c r="G2777" s="131"/>
      <c r="H2777" s="132">
        <f t="shared" si="70"/>
        <v>0</v>
      </c>
      <c r="J2777" s="133">
        <v>0</v>
      </c>
    </row>
    <row r="2778" spans="2:10" x14ac:dyDescent="0.2">
      <c r="B2778" s="131" t="s">
        <v>2467</v>
      </c>
      <c r="C2778" s="131"/>
      <c r="D2778" s="131"/>
      <c r="E2778" s="131"/>
      <c r="F2778" s="131"/>
      <c r="G2778" s="131"/>
      <c r="H2778" s="139">
        <f t="shared" si="70"/>
        <v>323.87</v>
      </c>
      <c r="J2778" s="140">
        <v>415.23</v>
      </c>
    </row>
    <row r="2779" spans="2:10" s="134" customFormat="1" ht="24.75" customHeight="1" x14ac:dyDescent="0.2">
      <c r="B2779" s="118" t="s">
        <v>3010</v>
      </c>
      <c r="C2779" s="118"/>
      <c r="D2779" s="118"/>
      <c r="E2779" s="118"/>
      <c r="F2779" s="118"/>
      <c r="G2779" s="118"/>
      <c r="H2779" s="118" t="s">
        <v>2909</v>
      </c>
      <c r="J2779" s="119" t="s">
        <v>2909</v>
      </c>
    </row>
    <row r="2780" spans="2:10" x14ac:dyDescent="0.2">
      <c r="B2780" s="120" t="s">
        <v>2503</v>
      </c>
      <c r="C2780" s="120" t="s">
        <v>2514</v>
      </c>
      <c r="D2780" s="120" t="s">
        <v>2513</v>
      </c>
      <c r="E2780" s="120"/>
      <c r="F2780" s="120" t="s">
        <v>2512</v>
      </c>
      <c r="G2780" s="120" t="s">
        <v>2499</v>
      </c>
      <c r="H2780" s="120" t="s">
        <v>2511</v>
      </c>
      <c r="J2780" s="121" t="s">
        <v>2511</v>
      </c>
    </row>
    <row r="2781" spans="2:10" x14ac:dyDescent="0.2">
      <c r="B2781" s="122" t="s">
        <v>2508</v>
      </c>
      <c r="C2781" s="122" t="s">
        <v>2507</v>
      </c>
      <c r="D2781" s="123">
        <v>14.98</v>
      </c>
      <c r="E2781" s="123"/>
      <c r="F2781" s="124">
        <v>117.99</v>
      </c>
      <c r="G2781" s="125">
        <v>2.6100000000000002E-2</v>
      </c>
      <c r="H2781" s="126">
        <f t="shared" ref="H2781:H2787" si="71">TRUNC((J2781*$J$7),2)</f>
        <v>0.3</v>
      </c>
      <c r="J2781" s="127">
        <v>0.39</v>
      </c>
    </row>
    <row r="2782" spans="2:10" x14ac:dyDescent="0.2">
      <c r="B2782" s="122" t="s">
        <v>2573</v>
      </c>
      <c r="C2782" s="122" t="s">
        <v>2572</v>
      </c>
      <c r="D2782" s="123">
        <v>21.1</v>
      </c>
      <c r="E2782" s="123"/>
      <c r="F2782" s="124">
        <v>117.99</v>
      </c>
      <c r="G2782" s="125">
        <v>2.6100000000000002E-2</v>
      </c>
      <c r="H2782" s="126">
        <f t="shared" si="71"/>
        <v>0.42</v>
      </c>
      <c r="J2782" s="127">
        <v>0.55000000000000004</v>
      </c>
    </row>
    <row r="2783" spans="2:10" x14ac:dyDescent="0.2">
      <c r="B2783" s="122" t="s">
        <v>2510</v>
      </c>
      <c r="C2783" s="122" t="s">
        <v>2509</v>
      </c>
      <c r="D2783" s="123">
        <v>12.47</v>
      </c>
      <c r="E2783" s="123"/>
      <c r="F2783" s="124">
        <v>117.99</v>
      </c>
      <c r="G2783" s="125">
        <v>0.28720000000000001</v>
      </c>
      <c r="H2783" s="126">
        <f t="shared" si="71"/>
        <v>2.79</v>
      </c>
      <c r="J2783" s="127">
        <v>3.58</v>
      </c>
    </row>
    <row r="2784" spans="2:10" x14ac:dyDescent="0.2">
      <c r="B2784" s="122" t="s">
        <v>2567</v>
      </c>
      <c r="C2784" s="122" t="s">
        <v>2566</v>
      </c>
      <c r="D2784" s="123">
        <v>14.54</v>
      </c>
      <c r="E2784" s="123"/>
      <c r="F2784" s="124">
        <v>117.99</v>
      </c>
      <c r="G2784" s="125">
        <v>0.27700000000000002</v>
      </c>
      <c r="H2784" s="126">
        <f t="shared" si="71"/>
        <v>3.14</v>
      </c>
      <c r="J2784" s="127">
        <v>4.03</v>
      </c>
    </row>
    <row r="2785" spans="2:10" x14ac:dyDescent="0.2">
      <c r="B2785" s="122" t="s">
        <v>2569</v>
      </c>
      <c r="C2785" s="122" t="s">
        <v>2568</v>
      </c>
      <c r="D2785" s="123">
        <v>20.8</v>
      </c>
      <c r="E2785" s="123"/>
      <c r="F2785" s="124">
        <v>117.99</v>
      </c>
      <c r="G2785" s="125">
        <v>0.2208</v>
      </c>
      <c r="H2785" s="126">
        <f t="shared" si="71"/>
        <v>3.58</v>
      </c>
      <c r="J2785" s="127">
        <v>4.59</v>
      </c>
    </row>
    <row r="2786" spans="2:10" x14ac:dyDescent="0.2">
      <c r="B2786" s="122" t="s">
        <v>2565</v>
      </c>
      <c r="C2786" s="122" t="s">
        <v>2564</v>
      </c>
      <c r="D2786" s="123">
        <v>20.8</v>
      </c>
      <c r="E2786" s="123"/>
      <c r="F2786" s="124">
        <v>117.99</v>
      </c>
      <c r="G2786" s="125">
        <v>5.3800000000000001E-2</v>
      </c>
      <c r="H2786" s="126">
        <f t="shared" si="71"/>
        <v>0.87</v>
      </c>
      <c r="J2786" s="127">
        <v>1.1200000000000001</v>
      </c>
    </row>
    <row r="2787" spans="2:10" x14ac:dyDescent="0.2">
      <c r="B2787" s="128" t="s">
        <v>2504</v>
      </c>
      <c r="C2787" s="128"/>
      <c r="D2787" s="128"/>
      <c r="E2787" s="128"/>
      <c r="F2787" s="128"/>
      <c r="G2787" s="128"/>
      <c r="H2787" s="142">
        <f t="shared" si="71"/>
        <v>11.12</v>
      </c>
      <c r="J2787" s="143">
        <v>14.26</v>
      </c>
    </row>
    <row r="2788" spans="2:10" ht="21" x14ac:dyDescent="0.2">
      <c r="B2788" s="120" t="s">
        <v>2503</v>
      </c>
      <c r="C2788" s="120" t="s">
        <v>2502</v>
      </c>
      <c r="D2788" s="120"/>
      <c r="E2788" s="146" t="s">
        <v>2501</v>
      </c>
      <c r="F2788" s="120" t="s">
        <v>2500</v>
      </c>
      <c r="G2788" s="120" t="s">
        <v>2499</v>
      </c>
      <c r="H2788" s="120" t="s">
        <v>2498</v>
      </c>
      <c r="J2788" s="121" t="s">
        <v>2498</v>
      </c>
    </row>
    <row r="2789" spans="2:10" x14ac:dyDescent="0.2">
      <c r="B2789" s="122" t="s">
        <v>2534</v>
      </c>
      <c r="C2789" s="122" t="s">
        <v>2533</v>
      </c>
      <c r="D2789" s="122"/>
      <c r="E2789" s="147" t="s">
        <v>2476</v>
      </c>
      <c r="F2789" s="124">
        <v>143.29</v>
      </c>
      <c r="G2789" s="125">
        <v>8.5000000000000006E-3</v>
      </c>
      <c r="H2789" s="126">
        <f t="shared" ref="H2789:H2802" si="72">TRUNC((J2789*$J$7),2)</f>
        <v>0.95</v>
      </c>
      <c r="J2789" s="127">
        <v>1.22</v>
      </c>
    </row>
    <row r="2790" spans="2:10" x14ac:dyDescent="0.2">
      <c r="B2790" s="122" t="s">
        <v>2532</v>
      </c>
      <c r="C2790" s="122" t="s">
        <v>2531</v>
      </c>
      <c r="D2790" s="122"/>
      <c r="E2790" s="147" t="s">
        <v>2476</v>
      </c>
      <c r="F2790" s="124">
        <v>140.88</v>
      </c>
      <c r="G2790" s="125">
        <v>2.5399999999999999E-2</v>
      </c>
      <c r="H2790" s="126">
        <f t="shared" si="72"/>
        <v>2.79</v>
      </c>
      <c r="J2790" s="127">
        <v>3.58</v>
      </c>
    </row>
    <row r="2791" spans="2:10" x14ac:dyDescent="0.2">
      <c r="B2791" s="122" t="s">
        <v>2563</v>
      </c>
      <c r="C2791" s="122" t="s">
        <v>2562</v>
      </c>
      <c r="D2791" s="122"/>
      <c r="E2791" s="147" t="s">
        <v>2481</v>
      </c>
      <c r="F2791" s="123">
        <v>25.52</v>
      </c>
      <c r="G2791" s="125">
        <v>6.2399999999999997E-2</v>
      </c>
      <c r="H2791" s="126">
        <f t="shared" si="72"/>
        <v>1.24</v>
      </c>
      <c r="J2791" s="127">
        <v>1.59</v>
      </c>
    </row>
    <row r="2792" spans="2:10" x14ac:dyDescent="0.2">
      <c r="B2792" s="122" t="s">
        <v>2559</v>
      </c>
      <c r="C2792" s="122" t="s">
        <v>2558</v>
      </c>
      <c r="D2792" s="122"/>
      <c r="E2792" s="147" t="s">
        <v>2481</v>
      </c>
      <c r="F2792" s="123">
        <v>11.97</v>
      </c>
      <c r="G2792" s="125">
        <v>3.1684000000000001</v>
      </c>
      <c r="H2792" s="123">
        <f t="shared" si="72"/>
        <v>29.58</v>
      </c>
      <c r="J2792" s="141">
        <v>37.93</v>
      </c>
    </row>
    <row r="2793" spans="2:10" x14ac:dyDescent="0.2">
      <c r="B2793" s="122" t="s">
        <v>2561</v>
      </c>
      <c r="C2793" s="122" t="s">
        <v>2560</v>
      </c>
      <c r="D2793" s="122"/>
      <c r="E2793" s="147" t="s">
        <v>2481</v>
      </c>
      <c r="F2793" s="126">
        <v>8.69</v>
      </c>
      <c r="G2793" s="125">
        <v>0.26369999999999999</v>
      </c>
      <c r="H2793" s="126">
        <f t="shared" si="72"/>
        <v>1.78</v>
      </c>
      <c r="J2793" s="127">
        <v>2.29</v>
      </c>
    </row>
    <row r="2794" spans="2:10" x14ac:dyDescent="0.2">
      <c r="B2794" s="122" t="s">
        <v>2493</v>
      </c>
      <c r="C2794" s="122" t="s">
        <v>2492</v>
      </c>
      <c r="D2794" s="122"/>
      <c r="E2794" s="147" t="s">
        <v>2481</v>
      </c>
      <c r="F2794" s="126">
        <v>0.65</v>
      </c>
      <c r="G2794" s="135">
        <v>12.96</v>
      </c>
      <c r="H2794" s="126">
        <f t="shared" si="72"/>
        <v>6.56</v>
      </c>
      <c r="J2794" s="127">
        <v>8.42</v>
      </c>
    </row>
    <row r="2795" spans="2:10" ht="22.5" x14ac:dyDescent="0.2">
      <c r="B2795" s="122" t="s">
        <v>3009</v>
      </c>
      <c r="C2795" s="122" t="s">
        <v>3008</v>
      </c>
      <c r="D2795" s="122"/>
      <c r="E2795" s="147" t="s">
        <v>2519</v>
      </c>
      <c r="F2795" s="123">
        <v>43.3</v>
      </c>
      <c r="G2795" s="125">
        <v>0.1739</v>
      </c>
      <c r="H2795" s="126">
        <f t="shared" si="72"/>
        <v>5.87</v>
      </c>
      <c r="J2795" s="127">
        <v>7.53</v>
      </c>
    </row>
    <row r="2796" spans="2:10" x14ac:dyDescent="0.2">
      <c r="B2796" s="122" t="s">
        <v>2537</v>
      </c>
      <c r="C2796" s="122" t="s">
        <v>2536</v>
      </c>
      <c r="D2796" s="122"/>
      <c r="E2796" s="147" t="s">
        <v>2535</v>
      </c>
      <c r="F2796" s="123">
        <v>14.5</v>
      </c>
      <c r="G2796" s="125">
        <v>0.20519999999999999</v>
      </c>
      <c r="H2796" s="126">
        <f t="shared" si="72"/>
        <v>2.3199999999999998</v>
      </c>
      <c r="J2796" s="127">
        <v>2.98</v>
      </c>
    </row>
    <row r="2797" spans="2:10" x14ac:dyDescent="0.2">
      <c r="B2797" s="122" t="s">
        <v>2549</v>
      </c>
      <c r="C2797" s="122" t="s">
        <v>2548</v>
      </c>
      <c r="D2797" s="122"/>
      <c r="E2797" s="147" t="s">
        <v>2481</v>
      </c>
      <c r="F2797" s="123">
        <v>25.2</v>
      </c>
      <c r="G2797" s="125">
        <v>0.01</v>
      </c>
      <c r="H2797" s="126">
        <f t="shared" si="72"/>
        <v>0.19</v>
      </c>
      <c r="J2797" s="127">
        <v>0.25</v>
      </c>
    </row>
    <row r="2798" spans="2:10" x14ac:dyDescent="0.2">
      <c r="B2798" s="122" t="s">
        <v>2478</v>
      </c>
      <c r="C2798" s="122" t="s">
        <v>2477</v>
      </c>
      <c r="D2798" s="122"/>
      <c r="E2798" s="147" t="s">
        <v>2476</v>
      </c>
      <c r="F2798" s="124">
        <v>182.64</v>
      </c>
      <c r="G2798" s="125">
        <v>3.2800000000000003E-2</v>
      </c>
      <c r="H2798" s="126">
        <f t="shared" si="72"/>
        <v>4.67</v>
      </c>
      <c r="J2798" s="127">
        <v>5.99</v>
      </c>
    </row>
    <row r="2799" spans="2:10" x14ac:dyDescent="0.2">
      <c r="B2799" s="128" t="s">
        <v>2470</v>
      </c>
      <c r="C2799" s="128"/>
      <c r="D2799" s="128"/>
      <c r="E2799" s="128"/>
      <c r="F2799" s="128"/>
      <c r="G2799" s="128"/>
      <c r="H2799" s="142">
        <f t="shared" si="72"/>
        <v>55.98</v>
      </c>
      <c r="J2799" s="143">
        <v>71.78</v>
      </c>
    </row>
    <row r="2800" spans="2:10" x14ac:dyDescent="0.2">
      <c r="B2800" s="131" t="s">
        <v>2469</v>
      </c>
      <c r="C2800" s="131"/>
      <c r="D2800" s="131"/>
      <c r="E2800" s="131"/>
      <c r="F2800" s="131"/>
      <c r="G2800" s="131"/>
      <c r="H2800" s="144">
        <f t="shared" si="72"/>
        <v>67.11</v>
      </c>
      <c r="J2800" s="145">
        <v>86.04</v>
      </c>
    </row>
    <row r="2801" spans="2:10" x14ac:dyDescent="0.2">
      <c r="B2801" s="131" t="s">
        <v>2468</v>
      </c>
      <c r="C2801" s="131"/>
      <c r="D2801" s="131"/>
      <c r="E2801" s="131"/>
      <c r="F2801" s="131"/>
      <c r="G2801" s="131"/>
      <c r="H2801" s="132">
        <f t="shared" si="72"/>
        <v>0</v>
      </c>
      <c r="J2801" s="133">
        <v>0</v>
      </c>
    </row>
    <row r="2802" spans="2:10" x14ac:dyDescent="0.2">
      <c r="B2802" s="131" t="s">
        <v>2467</v>
      </c>
      <c r="C2802" s="131"/>
      <c r="D2802" s="131"/>
      <c r="E2802" s="131"/>
      <c r="F2802" s="131"/>
      <c r="G2802" s="131"/>
      <c r="H2802" s="144">
        <f t="shared" si="72"/>
        <v>67.11</v>
      </c>
      <c r="J2802" s="145">
        <v>86.04</v>
      </c>
    </row>
    <row r="2803" spans="2:10" s="134" customFormat="1" ht="24.75" customHeight="1" x14ac:dyDescent="0.2">
      <c r="B2803" s="118" t="s">
        <v>3007</v>
      </c>
      <c r="C2803" s="118"/>
      <c r="D2803" s="118"/>
      <c r="E2803" s="118"/>
      <c r="F2803" s="118"/>
      <c r="G2803" s="118"/>
      <c r="H2803" s="118" t="s">
        <v>2635</v>
      </c>
      <c r="J2803" s="119" t="s">
        <v>2635</v>
      </c>
    </row>
    <row r="2804" spans="2:10" x14ac:dyDescent="0.2">
      <c r="B2804" s="120" t="s">
        <v>2503</v>
      </c>
      <c r="C2804" s="120" t="s">
        <v>2514</v>
      </c>
      <c r="D2804" s="120" t="s">
        <v>2513</v>
      </c>
      <c r="E2804" s="120"/>
      <c r="F2804" s="120" t="s">
        <v>2512</v>
      </c>
      <c r="G2804" s="120" t="s">
        <v>2499</v>
      </c>
      <c r="H2804" s="120" t="s">
        <v>2511</v>
      </c>
      <c r="J2804" s="121" t="s">
        <v>2511</v>
      </c>
    </row>
    <row r="2805" spans="2:10" x14ac:dyDescent="0.2">
      <c r="B2805" s="122" t="s">
        <v>2510</v>
      </c>
      <c r="C2805" s="122" t="s">
        <v>2509</v>
      </c>
      <c r="D2805" s="123">
        <v>12.47</v>
      </c>
      <c r="E2805" s="123"/>
      <c r="F2805" s="124">
        <v>117.99</v>
      </c>
      <c r="G2805" s="135">
        <v>82.77</v>
      </c>
      <c r="H2805" s="148">
        <f t="shared" ref="H2805:H2811" si="73">TRUNC((J2805*$J$7),2)</f>
        <v>805.06</v>
      </c>
      <c r="J2805" s="156">
        <v>1032.1400000000001</v>
      </c>
    </row>
    <row r="2806" spans="2:10" x14ac:dyDescent="0.2">
      <c r="B2806" s="122" t="s">
        <v>2506</v>
      </c>
      <c r="C2806" s="122" t="s">
        <v>2505</v>
      </c>
      <c r="D2806" s="123">
        <v>20.8</v>
      </c>
      <c r="E2806" s="123"/>
      <c r="F2806" s="124">
        <v>117.99</v>
      </c>
      <c r="G2806" s="135">
        <v>16.260000000000002</v>
      </c>
      <c r="H2806" s="124">
        <f t="shared" si="73"/>
        <v>263.8</v>
      </c>
      <c r="J2806" s="136">
        <v>338.21</v>
      </c>
    </row>
    <row r="2807" spans="2:10" x14ac:dyDescent="0.2">
      <c r="B2807" s="122" t="s">
        <v>2508</v>
      </c>
      <c r="C2807" s="122" t="s">
        <v>2507</v>
      </c>
      <c r="D2807" s="123">
        <v>14.98</v>
      </c>
      <c r="E2807" s="123"/>
      <c r="F2807" s="124">
        <v>117.99</v>
      </c>
      <c r="G2807" s="125">
        <v>7.05</v>
      </c>
      <c r="H2807" s="124">
        <f t="shared" si="73"/>
        <v>82.37</v>
      </c>
      <c r="J2807" s="136">
        <v>105.61</v>
      </c>
    </row>
    <row r="2808" spans="2:10" x14ac:dyDescent="0.2">
      <c r="B2808" s="122" t="s">
        <v>2565</v>
      </c>
      <c r="C2808" s="122" t="s">
        <v>2564</v>
      </c>
      <c r="D2808" s="123">
        <v>20.8</v>
      </c>
      <c r="E2808" s="123"/>
      <c r="F2808" s="124">
        <v>117.99</v>
      </c>
      <c r="G2808" s="125">
        <v>7.38</v>
      </c>
      <c r="H2808" s="124">
        <f t="shared" si="73"/>
        <v>119.73</v>
      </c>
      <c r="J2808" s="136">
        <v>153.5</v>
      </c>
    </row>
    <row r="2809" spans="2:10" x14ac:dyDescent="0.2">
      <c r="B2809" s="122" t="s">
        <v>2569</v>
      </c>
      <c r="C2809" s="122" t="s">
        <v>2568</v>
      </c>
      <c r="D2809" s="123">
        <v>20.8</v>
      </c>
      <c r="E2809" s="123"/>
      <c r="F2809" s="124">
        <v>117.99</v>
      </c>
      <c r="G2809" s="125">
        <v>8.34</v>
      </c>
      <c r="H2809" s="124">
        <f t="shared" si="73"/>
        <v>135.30000000000001</v>
      </c>
      <c r="J2809" s="136">
        <v>173.47</v>
      </c>
    </row>
    <row r="2810" spans="2:10" x14ac:dyDescent="0.2">
      <c r="B2810" s="122" t="s">
        <v>2567</v>
      </c>
      <c r="C2810" s="122" t="s">
        <v>2566</v>
      </c>
      <c r="D2810" s="123">
        <v>14.54</v>
      </c>
      <c r="E2810" s="123"/>
      <c r="F2810" s="124">
        <v>117.99</v>
      </c>
      <c r="G2810" s="135">
        <v>15.36</v>
      </c>
      <c r="H2810" s="124">
        <f t="shared" si="73"/>
        <v>174.19</v>
      </c>
      <c r="J2810" s="136">
        <v>223.33</v>
      </c>
    </row>
    <row r="2811" spans="2:10" x14ac:dyDescent="0.2">
      <c r="B2811" s="128" t="s">
        <v>2504</v>
      </c>
      <c r="C2811" s="128"/>
      <c r="D2811" s="128"/>
      <c r="E2811" s="128"/>
      <c r="F2811" s="128"/>
      <c r="G2811" s="128"/>
      <c r="H2811" s="149">
        <f t="shared" si="73"/>
        <v>1580.48</v>
      </c>
      <c r="J2811" s="150">
        <v>2026.26</v>
      </c>
    </row>
    <row r="2812" spans="2:10" ht="21" x14ac:dyDescent="0.2">
      <c r="B2812" s="120" t="s">
        <v>2503</v>
      </c>
      <c r="C2812" s="120" t="s">
        <v>2502</v>
      </c>
      <c r="D2812" s="120"/>
      <c r="E2812" s="146" t="s">
        <v>2501</v>
      </c>
      <c r="F2812" s="120" t="s">
        <v>2500</v>
      </c>
      <c r="G2812" s="120" t="s">
        <v>2499</v>
      </c>
      <c r="H2812" s="120" t="s">
        <v>2498</v>
      </c>
      <c r="J2812" s="121" t="s">
        <v>2498</v>
      </c>
    </row>
    <row r="2813" spans="2:10" x14ac:dyDescent="0.2">
      <c r="B2813" s="122" t="s">
        <v>2551</v>
      </c>
      <c r="C2813" s="122" t="s">
        <v>2550</v>
      </c>
      <c r="D2813" s="122"/>
      <c r="E2813" s="147" t="s">
        <v>2535</v>
      </c>
      <c r="F2813" s="126">
        <v>7.51</v>
      </c>
      <c r="G2813" s="125">
        <v>0.13</v>
      </c>
      <c r="H2813" s="126">
        <f t="shared" ref="H2813:H2832" si="74">TRUNC((J2813*$J$7),2)</f>
        <v>0.76</v>
      </c>
      <c r="J2813" s="127">
        <v>0.98</v>
      </c>
    </row>
    <row r="2814" spans="2:10" x14ac:dyDescent="0.2">
      <c r="B2814" s="122" t="s">
        <v>2549</v>
      </c>
      <c r="C2814" s="122" t="s">
        <v>2548</v>
      </c>
      <c r="D2814" s="122"/>
      <c r="E2814" s="147" t="s">
        <v>2481</v>
      </c>
      <c r="F2814" s="123">
        <v>25.2</v>
      </c>
      <c r="G2814" s="125">
        <v>0.04</v>
      </c>
      <c r="H2814" s="126">
        <f t="shared" si="74"/>
        <v>0.78</v>
      </c>
      <c r="J2814" s="127">
        <v>1.01</v>
      </c>
    </row>
    <row r="2815" spans="2:10" x14ac:dyDescent="0.2">
      <c r="B2815" s="122" t="s">
        <v>3006</v>
      </c>
      <c r="C2815" s="122" t="s">
        <v>3005</v>
      </c>
      <c r="D2815" s="122"/>
      <c r="E2815" s="147" t="s">
        <v>2535</v>
      </c>
      <c r="F2815" s="126">
        <v>7.93</v>
      </c>
      <c r="G2815" s="125">
        <v>2.7</v>
      </c>
      <c r="H2815" s="123">
        <f t="shared" si="74"/>
        <v>16.690000000000001</v>
      </c>
      <c r="J2815" s="141">
        <v>21.41</v>
      </c>
    </row>
    <row r="2816" spans="2:10" x14ac:dyDescent="0.2">
      <c r="B2816" s="122" t="s">
        <v>3004</v>
      </c>
      <c r="C2816" s="122" t="s">
        <v>3003</v>
      </c>
      <c r="D2816" s="122"/>
      <c r="E2816" s="147" t="s">
        <v>2481</v>
      </c>
      <c r="F2816" s="123">
        <v>27.21</v>
      </c>
      <c r="G2816" s="125">
        <v>0.81</v>
      </c>
      <c r="H2816" s="123">
        <f t="shared" si="74"/>
        <v>17.190000000000001</v>
      </c>
      <c r="J2816" s="141">
        <v>22.04</v>
      </c>
    </row>
    <row r="2817" spans="2:10" x14ac:dyDescent="0.2">
      <c r="B2817" s="122" t="s">
        <v>2537</v>
      </c>
      <c r="C2817" s="122" t="s">
        <v>2536</v>
      </c>
      <c r="D2817" s="122"/>
      <c r="E2817" s="147" t="s">
        <v>2535</v>
      </c>
      <c r="F2817" s="123">
        <v>14.5</v>
      </c>
      <c r="G2817" s="125">
        <v>8.36</v>
      </c>
      <c r="H2817" s="124">
        <f t="shared" si="74"/>
        <v>94.55</v>
      </c>
      <c r="J2817" s="136">
        <v>121.22</v>
      </c>
    </row>
    <row r="2818" spans="2:10" x14ac:dyDescent="0.2">
      <c r="B2818" s="122" t="s">
        <v>2563</v>
      </c>
      <c r="C2818" s="122" t="s">
        <v>2562</v>
      </c>
      <c r="D2818" s="122"/>
      <c r="E2818" s="147" t="s">
        <v>2481</v>
      </c>
      <c r="F2818" s="123">
        <v>25.52</v>
      </c>
      <c r="G2818" s="125">
        <v>2.1</v>
      </c>
      <c r="H2818" s="123">
        <f t="shared" si="74"/>
        <v>41.8</v>
      </c>
      <c r="J2818" s="141">
        <v>53.59</v>
      </c>
    </row>
    <row r="2819" spans="2:10" x14ac:dyDescent="0.2">
      <c r="B2819" s="122" t="s">
        <v>3002</v>
      </c>
      <c r="C2819" s="122" t="s">
        <v>3001</v>
      </c>
      <c r="D2819" s="122"/>
      <c r="E2819" s="147" t="s">
        <v>2481</v>
      </c>
      <c r="F2819" s="123">
        <v>25.31</v>
      </c>
      <c r="G2819" s="125">
        <v>0.06</v>
      </c>
      <c r="H2819" s="126">
        <f t="shared" si="74"/>
        <v>1.18</v>
      </c>
      <c r="J2819" s="127">
        <v>1.52</v>
      </c>
    </row>
    <row r="2820" spans="2:10" x14ac:dyDescent="0.2">
      <c r="B2820" s="122" t="s">
        <v>2559</v>
      </c>
      <c r="C2820" s="122" t="s">
        <v>2558</v>
      </c>
      <c r="D2820" s="122"/>
      <c r="E2820" s="147" t="s">
        <v>2481</v>
      </c>
      <c r="F2820" s="123">
        <v>11.97</v>
      </c>
      <c r="G2820" s="125">
        <v>5.2</v>
      </c>
      <c r="H2820" s="123">
        <f t="shared" si="74"/>
        <v>48.54</v>
      </c>
      <c r="J2820" s="141">
        <v>62.24</v>
      </c>
    </row>
    <row r="2821" spans="2:10" x14ac:dyDescent="0.2">
      <c r="B2821" s="122" t="s">
        <v>3000</v>
      </c>
      <c r="C2821" s="122" t="s">
        <v>2999</v>
      </c>
      <c r="D2821" s="122"/>
      <c r="E2821" s="147" t="s">
        <v>2481</v>
      </c>
      <c r="F2821" s="126">
        <v>8.84</v>
      </c>
      <c r="G2821" s="135">
        <v>28.05</v>
      </c>
      <c r="H2821" s="124">
        <f t="shared" si="74"/>
        <v>193.4</v>
      </c>
      <c r="J2821" s="136">
        <v>247.96</v>
      </c>
    </row>
    <row r="2822" spans="2:10" x14ac:dyDescent="0.2">
      <c r="B2822" s="122" t="s">
        <v>2998</v>
      </c>
      <c r="C2822" s="122" t="s">
        <v>2997</v>
      </c>
      <c r="D2822" s="122"/>
      <c r="E2822" s="147" t="s">
        <v>2481</v>
      </c>
      <c r="F2822" s="126">
        <v>8.2899999999999991</v>
      </c>
      <c r="G2822" s="135">
        <v>82.12</v>
      </c>
      <c r="H2822" s="124">
        <f t="shared" si="74"/>
        <v>531</v>
      </c>
      <c r="J2822" s="136">
        <v>680.77</v>
      </c>
    </row>
    <row r="2823" spans="2:10" x14ac:dyDescent="0.2">
      <c r="B2823" s="122" t="s">
        <v>2532</v>
      </c>
      <c r="C2823" s="122" t="s">
        <v>2531</v>
      </c>
      <c r="D2823" s="122"/>
      <c r="E2823" s="147" t="s">
        <v>2476</v>
      </c>
      <c r="F2823" s="124">
        <v>140.88</v>
      </c>
      <c r="G2823" s="125">
        <v>1.7</v>
      </c>
      <c r="H2823" s="124">
        <f t="shared" si="74"/>
        <v>186.81</v>
      </c>
      <c r="J2823" s="136">
        <v>239.5</v>
      </c>
    </row>
    <row r="2824" spans="2:10" x14ac:dyDescent="0.2">
      <c r="B2824" s="122" t="s">
        <v>2534</v>
      </c>
      <c r="C2824" s="122" t="s">
        <v>2533</v>
      </c>
      <c r="D2824" s="122"/>
      <c r="E2824" s="147" t="s">
        <v>2476</v>
      </c>
      <c r="F2824" s="124">
        <v>143.29</v>
      </c>
      <c r="G2824" s="125">
        <v>1.7</v>
      </c>
      <c r="H2824" s="124">
        <f t="shared" si="74"/>
        <v>190</v>
      </c>
      <c r="J2824" s="136">
        <v>243.59</v>
      </c>
    </row>
    <row r="2825" spans="2:10" x14ac:dyDescent="0.2">
      <c r="B2825" s="122" t="s">
        <v>2996</v>
      </c>
      <c r="C2825" s="122" t="s">
        <v>2995</v>
      </c>
      <c r="D2825" s="122"/>
      <c r="E2825" s="147" t="s">
        <v>2545</v>
      </c>
      <c r="F2825" s="126">
        <v>9.9700000000000006</v>
      </c>
      <c r="G2825" s="125">
        <v>2.16</v>
      </c>
      <c r="H2825" s="123">
        <f t="shared" si="74"/>
        <v>16.8</v>
      </c>
      <c r="J2825" s="141">
        <v>21.54</v>
      </c>
    </row>
    <row r="2826" spans="2:10" x14ac:dyDescent="0.2">
      <c r="B2826" s="122" t="s">
        <v>2493</v>
      </c>
      <c r="C2826" s="122" t="s">
        <v>2492</v>
      </c>
      <c r="D2826" s="122"/>
      <c r="E2826" s="147" t="s">
        <v>2481</v>
      </c>
      <c r="F2826" s="126">
        <v>0.65</v>
      </c>
      <c r="G2826" s="157">
        <v>1241.54</v>
      </c>
      <c r="H2826" s="124">
        <f t="shared" si="74"/>
        <v>629.46</v>
      </c>
      <c r="J2826" s="136">
        <v>807</v>
      </c>
    </row>
    <row r="2827" spans="2:10" x14ac:dyDescent="0.2">
      <c r="B2827" s="122" t="s">
        <v>2478</v>
      </c>
      <c r="C2827" s="122" t="s">
        <v>2477</v>
      </c>
      <c r="D2827" s="122"/>
      <c r="E2827" s="147" t="s">
        <v>2476</v>
      </c>
      <c r="F2827" s="124">
        <v>182.64</v>
      </c>
      <c r="G2827" s="125">
        <v>3.63</v>
      </c>
      <c r="H2827" s="124">
        <f t="shared" si="74"/>
        <v>517.12</v>
      </c>
      <c r="J2827" s="136">
        <v>662.98</v>
      </c>
    </row>
    <row r="2828" spans="2:10" ht="45" x14ac:dyDescent="0.2">
      <c r="B2828" s="122" t="s">
        <v>2994</v>
      </c>
      <c r="C2828" s="122" t="s">
        <v>2993</v>
      </c>
      <c r="D2828" s="122"/>
      <c r="E2828" s="147" t="s">
        <v>2471</v>
      </c>
      <c r="F2828" s="158">
        <v>33614.14</v>
      </c>
      <c r="G2828" s="125">
        <v>1</v>
      </c>
      <c r="H2828" s="158">
        <f t="shared" si="74"/>
        <v>26219.02</v>
      </c>
      <c r="J2828" s="159">
        <v>33614.14</v>
      </c>
    </row>
    <row r="2829" spans="2:10" x14ac:dyDescent="0.2">
      <c r="B2829" s="128" t="s">
        <v>2470</v>
      </c>
      <c r="C2829" s="128"/>
      <c r="D2829" s="128"/>
      <c r="E2829" s="128"/>
      <c r="F2829" s="128"/>
      <c r="G2829" s="128"/>
      <c r="H2829" s="160">
        <f t="shared" si="74"/>
        <v>28705.16</v>
      </c>
      <c r="J2829" s="161">
        <v>36801.49</v>
      </c>
    </row>
    <row r="2830" spans="2:10" x14ac:dyDescent="0.2">
      <c r="B2830" s="131" t="s">
        <v>2469</v>
      </c>
      <c r="C2830" s="131"/>
      <c r="D2830" s="131"/>
      <c r="E2830" s="131"/>
      <c r="F2830" s="131"/>
      <c r="G2830" s="131"/>
      <c r="H2830" s="162">
        <f t="shared" si="74"/>
        <v>30285.64</v>
      </c>
      <c r="J2830" s="163">
        <v>38827.75</v>
      </c>
    </row>
    <row r="2831" spans="2:10" x14ac:dyDescent="0.2">
      <c r="B2831" s="131" t="s">
        <v>2468</v>
      </c>
      <c r="C2831" s="131"/>
      <c r="D2831" s="131"/>
      <c r="E2831" s="131"/>
      <c r="F2831" s="131"/>
      <c r="G2831" s="131"/>
      <c r="H2831" s="132">
        <f t="shared" si="74"/>
        <v>0</v>
      </c>
      <c r="J2831" s="133">
        <v>0</v>
      </c>
    </row>
    <row r="2832" spans="2:10" x14ac:dyDescent="0.2">
      <c r="B2832" s="131" t="s">
        <v>2467</v>
      </c>
      <c r="C2832" s="131"/>
      <c r="D2832" s="131"/>
      <c r="E2832" s="131"/>
      <c r="F2832" s="131"/>
      <c r="G2832" s="131"/>
      <c r="H2832" s="162">
        <f t="shared" si="74"/>
        <v>30285.64</v>
      </c>
      <c r="J2832" s="163">
        <v>38827.75</v>
      </c>
    </row>
    <row r="2833" spans="2:10" s="134" customFormat="1" ht="24.75" customHeight="1" x14ac:dyDescent="0.2">
      <c r="B2833" s="118" t="s">
        <v>2992</v>
      </c>
      <c r="C2833" s="118"/>
      <c r="D2833" s="118"/>
      <c r="E2833" s="118"/>
      <c r="F2833" s="118"/>
      <c r="G2833" s="118"/>
      <c r="H2833" s="118" t="s">
        <v>2909</v>
      </c>
      <c r="J2833" s="119" t="s">
        <v>2909</v>
      </c>
    </row>
    <row r="2834" spans="2:10" x14ac:dyDescent="0.2">
      <c r="B2834" s="120" t="s">
        <v>2503</v>
      </c>
      <c r="C2834" s="120" t="s">
        <v>2514</v>
      </c>
      <c r="D2834" s="120" t="s">
        <v>2513</v>
      </c>
      <c r="E2834" s="120"/>
      <c r="F2834" s="120" t="s">
        <v>2512</v>
      </c>
      <c r="G2834" s="120" t="s">
        <v>2499</v>
      </c>
      <c r="H2834" s="120" t="s">
        <v>2511</v>
      </c>
      <c r="J2834" s="121" t="s">
        <v>2511</v>
      </c>
    </row>
    <row r="2835" spans="2:10" x14ac:dyDescent="0.2">
      <c r="B2835" s="122" t="s">
        <v>2687</v>
      </c>
      <c r="C2835" s="122" t="s">
        <v>2686</v>
      </c>
      <c r="D2835" s="123">
        <v>20.8</v>
      </c>
      <c r="E2835" s="123"/>
      <c r="F2835" s="124">
        <v>117.99</v>
      </c>
      <c r="G2835" s="125">
        <v>7.0000000000000007E-2</v>
      </c>
      <c r="H2835" s="126">
        <f>TRUNC((J2835*$J$7),2)</f>
        <v>1.1299999999999999</v>
      </c>
      <c r="J2835" s="127">
        <v>1.46</v>
      </c>
    </row>
    <row r="2836" spans="2:10" x14ac:dyDescent="0.2">
      <c r="B2836" s="122" t="s">
        <v>2567</v>
      </c>
      <c r="C2836" s="122" t="s">
        <v>2566</v>
      </c>
      <c r="D2836" s="123">
        <v>14.54</v>
      </c>
      <c r="E2836" s="123"/>
      <c r="F2836" s="124">
        <v>117.99</v>
      </c>
      <c r="G2836" s="125">
        <v>7.0000000000000007E-2</v>
      </c>
      <c r="H2836" s="126">
        <f>TRUNC((J2836*$J$7),2)</f>
        <v>0.79</v>
      </c>
      <c r="J2836" s="127">
        <v>1.02</v>
      </c>
    </row>
    <row r="2837" spans="2:10" x14ac:dyDescent="0.2">
      <c r="B2837" s="128" t="s">
        <v>2504</v>
      </c>
      <c r="C2837" s="128"/>
      <c r="D2837" s="128"/>
      <c r="E2837" s="128"/>
      <c r="F2837" s="128"/>
      <c r="G2837" s="128"/>
      <c r="H2837" s="129">
        <f>TRUNC((J2837*$J$7),2)</f>
        <v>1.93</v>
      </c>
      <c r="J2837" s="130">
        <v>2.48</v>
      </c>
    </row>
    <row r="2838" spans="2:10" ht="21" x14ac:dyDescent="0.2">
      <c r="B2838" s="120" t="s">
        <v>2503</v>
      </c>
      <c r="C2838" s="120" t="s">
        <v>2502</v>
      </c>
      <c r="D2838" s="120"/>
      <c r="E2838" s="146" t="s">
        <v>2501</v>
      </c>
      <c r="F2838" s="120" t="s">
        <v>2500</v>
      </c>
      <c r="G2838" s="120" t="s">
        <v>2499</v>
      </c>
      <c r="H2838" s="120" t="s">
        <v>2498</v>
      </c>
      <c r="J2838" s="121" t="s">
        <v>2498</v>
      </c>
    </row>
    <row r="2839" spans="2:10" ht="22.5" x14ac:dyDescent="0.2">
      <c r="B2839" s="122" t="s">
        <v>2991</v>
      </c>
      <c r="C2839" s="122" t="s">
        <v>2990</v>
      </c>
      <c r="D2839" s="122"/>
      <c r="E2839" s="147" t="s">
        <v>2471</v>
      </c>
      <c r="F2839" s="126">
        <v>9.76</v>
      </c>
      <c r="G2839" s="125">
        <v>1</v>
      </c>
      <c r="H2839" s="126">
        <f>TRUNC((J2839*$J$7),2)</f>
        <v>7.61</v>
      </c>
      <c r="J2839" s="127">
        <v>9.76</v>
      </c>
    </row>
    <row r="2840" spans="2:10" x14ac:dyDescent="0.2">
      <c r="B2840" s="128" t="s">
        <v>2470</v>
      </c>
      <c r="C2840" s="128"/>
      <c r="D2840" s="128"/>
      <c r="E2840" s="128"/>
      <c r="F2840" s="128"/>
      <c r="G2840" s="128"/>
      <c r="H2840" s="129">
        <f>TRUNC((J2840*$J$7),2)</f>
        <v>7.61</v>
      </c>
      <c r="J2840" s="130">
        <v>9.76</v>
      </c>
    </row>
    <row r="2841" spans="2:10" x14ac:dyDescent="0.2">
      <c r="B2841" s="131" t="s">
        <v>2469</v>
      </c>
      <c r="C2841" s="131"/>
      <c r="D2841" s="131"/>
      <c r="E2841" s="131"/>
      <c r="F2841" s="131"/>
      <c r="G2841" s="131"/>
      <c r="H2841" s="144">
        <f>TRUNC((J2841*$J$7),2)</f>
        <v>9.5399999999999991</v>
      </c>
      <c r="J2841" s="145">
        <v>12.24</v>
      </c>
    </row>
    <row r="2842" spans="2:10" x14ac:dyDescent="0.2">
      <c r="B2842" s="131" t="s">
        <v>2468</v>
      </c>
      <c r="C2842" s="131"/>
      <c r="D2842" s="131"/>
      <c r="E2842" s="131"/>
      <c r="F2842" s="131"/>
      <c r="G2842" s="131"/>
      <c r="H2842" s="132">
        <f>TRUNC((J2842*$J$7),2)</f>
        <v>0</v>
      </c>
      <c r="J2842" s="133">
        <v>0</v>
      </c>
    </row>
    <row r="2843" spans="2:10" x14ac:dyDescent="0.2">
      <c r="B2843" s="131" t="s">
        <v>2467</v>
      </c>
      <c r="C2843" s="131"/>
      <c r="D2843" s="131"/>
      <c r="E2843" s="131"/>
      <c r="F2843" s="131"/>
      <c r="G2843" s="131"/>
      <c r="H2843" s="144">
        <f>TRUNC((J2843*$J$7),2)</f>
        <v>9.5399999999999991</v>
      </c>
      <c r="J2843" s="145">
        <v>12.24</v>
      </c>
    </row>
    <row r="2844" spans="2:10" s="134" customFormat="1" ht="24.75" customHeight="1" x14ac:dyDescent="0.2">
      <c r="B2844" s="118" t="s">
        <v>2989</v>
      </c>
      <c r="C2844" s="118"/>
      <c r="D2844" s="118"/>
      <c r="E2844" s="118"/>
      <c r="F2844" s="118"/>
      <c r="G2844" s="118"/>
      <c r="H2844" s="118" t="s">
        <v>2635</v>
      </c>
      <c r="J2844" s="119" t="s">
        <v>2635</v>
      </c>
    </row>
    <row r="2845" spans="2:10" x14ac:dyDescent="0.2">
      <c r="B2845" s="120" t="s">
        <v>2503</v>
      </c>
      <c r="C2845" s="120" t="s">
        <v>2514</v>
      </c>
      <c r="D2845" s="120" t="s">
        <v>2513</v>
      </c>
      <c r="E2845" s="120"/>
      <c r="F2845" s="120" t="s">
        <v>2512</v>
      </c>
      <c r="G2845" s="120" t="s">
        <v>2499</v>
      </c>
      <c r="H2845" s="120" t="s">
        <v>2511</v>
      </c>
      <c r="J2845" s="121" t="s">
        <v>2511</v>
      </c>
    </row>
    <row r="2846" spans="2:10" x14ac:dyDescent="0.2">
      <c r="B2846" s="122" t="s">
        <v>2573</v>
      </c>
      <c r="C2846" s="122" t="s">
        <v>2572</v>
      </c>
      <c r="D2846" s="123">
        <v>21.1</v>
      </c>
      <c r="E2846" s="123"/>
      <c r="F2846" s="124">
        <v>117.99</v>
      </c>
      <c r="G2846" s="125">
        <v>0.8</v>
      </c>
      <c r="H2846" s="123">
        <f>TRUNC((J2846*$J$7),2)</f>
        <v>13.16</v>
      </c>
      <c r="J2846" s="141">
        <v>16.88</v>
      </c>
    </row>
    <row r="2847" spans="2:10" x14ac:dyDescent="0.2">
      <c r="B2847" s="122" t="s">
        <v>2567</v>
      </c>
      <c r="C2847" s="122" t="s">
        <v>2566</v>
      </c>
      <c r="D2847" s="123">
        <v>14.54</v>
      </c>
      <c r="E2847" s="123"/>
      <c r="F2847" s="124">
        <v>117.99</v>
      </c>
      <c r="G2847" s="125">
        <v>0.8</v>
      </c>
      <c r="H2847" s="123">
        <f>TRUNC((J2847*$J$7),2)</f>
        <v>9.07</v>
      </c>
      <c r="J2847" s="141">
        <v>11.63</v>
      </c>
    </row>
    <row r="2848" spans="2:10" x14ac:dyDescent="0.2">
      <c r="B2848" s="128" t="s">
        <v>2504</v>
      </c>
      <c r="C2848" s="128"/>
      <c r="D2848" s="128"/>
      <c r="E2848" s="128"/>
      <c r="F2848" s="128"/>
      <c r="G2848" s="128"/>
      <c r="H2848" s="142">
        <f>TRUNC((J2848*$J$7),2)</f>
        <v>22.23</v>
      </c>
      <c r="J2848" s="143">
        <v>28.51</v>
      </c>
    </row>
    <row r="2849" spans="2:10" ht="21" x14ac:dyDescent="0.2">
      <c r="B2849" s="120" t="s">
        <v>2503</v>
      </c>
      <c r="C2849" s="120" t="s">
        <v>2502</v>
      </c>
      <c r="D2849" s="120"/>
      <c r="E2849" s="146" t="s">
        <v>2501</v>
      </c>
      <c r="F2849" s="120" t="s">
        <v>2500</v>
      </c>
      <c r="G2849" s="120" t="s">
        <v>2499</v>
      </c>
      <c r="H2849" s="120" t="s">
        <v>2498</v>
      </c>
      <c r="J2849" s="121" t="s">
        <v>2498</v>
      </c>
    </row>
    <row r="2850" spans="2:10" ht="22.5" x14ac:dyDescent="0.2">
      <c r="B2850" s="122" t="s">
        <v>2988</v>
      </c>
      <c r="C2850" s="122" t="s">
        <v>2987</v>
      </c>
      <c r="D2850" s="122"/>
      <c r="E2850" s="147" t="s">
        <v>2471</v>
      </c>
      <c r="F2850" s="123">
        <v>44.05</v>
      </c>
      <c r="G2850" s="125">
        <v>1</v>
      </c>
      <c r="H2850" s="123">
        <f>TRUNC((J2850*$J$7),2)</f>
        <v>34.35</v>
      </c>
      <c r="J2850" s="141">
        <v>44.05</v>
      </c>
    </row>
    <row r="2851" spans="2:10" x14ac:dyDescent="0.2">
      <c r="B2851" s="128" t="s">
        <v>2470</v>
      </c>
      <c r="C2851" s="128"/>
      <c r="D2851" s="128"/>
      <c r="E2851" s="128"/>
      <c r="F2851" s="128"/>
      <c r="G2851" s="128"/>
      <c r="H2851" s="142">
        <f>TRUNC((J2851*$J$7),2)</f>
        <v>34.35</v>
      </c>
      <c r="J2851" s="143">
        <v>44.05</v>
      </c>
    </row>
    <row r="2852" spans="2:10" x14ac:dyDescent="0.2">
      <c r="B2852" s="131" t="s">
        <v>2469</v>
      </c>
      <c r="C2852" s="131"/>
      <c r="D2852" s="131"/>
      <c r="E2852" s="131"/>
      <c r="F2852" s="131"/>
      <c r="G2852" s="131"/>
      <c r="H2852" s="144">
        <f>TRUNC((J2852*$J$7),2)</f>
        <v>56.59</v>
      </c>
      <c r="J2852" s="145">
        <v>72.56</v>
      </c>
    </row>
    <row r="2853" spans="2:10" x14ac:dyDescent="0.2">
      <c r="B2853" s="131" t="s">
        <v>2468</v>
      </c>
      <c r="C2853" s="131"/>
      <c r="D2853" s="131"/>
      <c r="E2853" s="131"/>
      <c r="F2853" s="131"/>
      <c r="G2853" s="131"/>
      <c r="H2853" s="132">
        <f>TRUNC((J2853*$J$7),2)</f>
        <v>0</v>
      </c>
      <c r="J2853" s="133">
        <v>0</v>
      </c>
    </row>
    <row r="2854" spans="2:10" x14ac:dyDescent="0.2">
      <c r="B2854" s="131" t="s">
        <v>2467</v>
      </c>
      <c r="C2854" s="131"/>
      <c r="D2854" s="131"/>
      <c r="E2854" s="131"/>
      <c r="F2854" s="131"/>
      <c r="G2854" s="131"/>
      <c r="H2854" s="144">
        <f>TRUNC((J2854*$J$7),2)</f>
        <v>56.59</v>
      </c>
      <c r="J2854" s="145">
        <v>72.56</v>
      </c>
    </row>
    <row r="2855" spans="2:10" s="134" customFormat="1" ht="24.75" customHeight="1" x14ac:dyDescent="0.2">
      <c r="B2855" s="118" t="s">
        <v>2986</v>
      </c>
      <c r="C2855" s="118"/>
      <c r="D2855" s="118"/>
      <c r="E2855" s="118"/>
      <c r="F2855" s="118"/>
      <c r="G2855" s="118"/>
      <c r="H2855" s="118" t="s">
        <v>2909</v>
      </c>
      <c r="J2855" s="119" t="s">
        <v>2909</v>
      </c>
    </row>
    <row r="2856" spans="2:10" x14ac:dyDescent="0.2">
      <c r="B2856" s="120" t="s">
        <v>2503</v>
      </c>
      <c r="C2856" s="120" t="s">
        <v>2514</v>
      </c>
      <c r="D2856" s="120" t="s">
        <v>2513</v>
      </c>
      <c r="E2856" s="120"/>
      <c r="F2856" s="120" t="s">
        <v>2512</v>
      </c>
      <c r="G2856" s="120" t="s">
        <v>2499</v>
      </c>
      <c r="H2856" s="120" t="s">
        <v>2511</v>
      </c>
      <c r="J2856" s="121" t="s">
        <v>2511</v>
      </c>
    </row>
    <row r="2857" spans="2:10" x14ac:dyDescent="0.2">
      <c r="B2857" s="122" t="s">
        <v>2567</v>
      </c>
      <c r="C2857" s="122" t="s">
        <v>2566</v>
      </c>
      <c r="D2857" s="123">
        <v>14.54</v>
      </c>
      <c r="E2857" s="123"/>
      <c r="F2857" s="124">
        <v>117.99</v>
      </c>
      <c r="G2857" s="125">
        <v>0.45</v>
      </c>
      <c r="H2857" s="126">
        <f>TRUNC((J2857*$J$7),2)</f>
        <v>5.0999999999999996</v>
      </c>
      <c r="J2857" s="127">
        <v>6.54</v>
      </c>
    </row>
    <row r="2858" spans="2:10" x14ac:dyDescent="0.2">
      <c r="B2858" s="122" t="s">
        <v>2687</v>
      </c>
      <c r="C2858" s="122" t="s">
        <v>2686</v>
      </c>
      <c r="D2858" s="123">
        <v>20.8</v>
      </c>
      <c r="E2858" s="123"/>
      <c r="F2858" s="124">
        <v>117.99</v>
      </c>
      <c r="G2858" s="125">
        <v>0.45</v>
      </c>
      <c r="H2858" s="126">
        <f>TRUNC((J2858*$J$7),2)</f>
        <v>7.3</v>
      </c>
      <c r="J2858" s="127">
        <v>9.36</v>
      </c>
    </row>
    <row r="2859" spans="2:10" x14ac:dyDescent="0.2">
      <c r="B2859" s="128" t="s">
        <v>2504</v>
      </c>
      <c r="C2859" s="128"/>
      <c r="D2859" s="128"/>
      <c r="E2859" s="128"/>
      <c r="F2859" s="128"/>
      <c r="G2859" s="128"/>
      <c r="H2859" s="142">
        <f>TRUNC((J2859*$J$7),2)</f>
        <v>12.4</v>
      </c>
      <c r="J2859" s="143">
        <v>15.9</v>
      </c>
    </row>
    <row r="2860" spans="2:10" ht="21" x14ac:dyDescent="0.2">
      <c r="B2860" s="120" t="s">
        <v>2503</v>
      </c>
      <c r="C2860" s="120" t="s">
        <v>2502</v>
      </c>
      <c r="D2860" s="120"/>
      <c r="E2860" s="146" t="s">
        <v>2501</v>
      </c>
      <c r="F2860" s="120" t="s">
        <v>2500</v>
      </c>
      <c r="G2860" s="120" t="s">
        <v>2499</v>
      </c>
      <c r="H2860" s="120" t="s">
        <v>2498</v>
      </c>
      <c r="J2860" s="121" t="s">
        <v>2498</v>
      </c>
    </row>
    <row r="2861" spans="2:10" ht="22.5" x14ac:dyDescent="0.2">
      <c r="B2861" s="122" t="s">
        <v>2985</v>
      </c>
      <c r="C2861" s="122" t="s">
        <v>2984</v>
      </c>
      <c r="D2861" s="122"/>
      <c r="E2861" s="147" t="s">
        <v>2471</v>
      </c>
      <c r="F2861" s="126">
        <v>9.77</v>
      </c>
      <c r="G2861" s="125">
        <v>1</v>
      </c>
      <c r="H2861" s="126">
        <f>TRUNC((J2861*$J$7),2)</f>
        <v>7.62</v>
      </c>
      <c r="J2861" s="127">
        <v>9.77</v>
      </c>
    </row>
    <row r="2862" spans="2:10" x14ac:dyDescent="0.2">
      <c r="B2862" s="128" t="s">
        <v>2470</v>
      </c>
      <c r="C2862" s="128"/>
      <c r="D2862" s="128"/>
      <c r="E2862" s="128"/>
      <c r="F2862" s="128"/>
      <c r="G2862" s="128"/>
      <c r="H2862" s="129">
        <f>TRUNC((J2862*$J$7),2)</f>
        <v>7.62</v>
      </c>
      <c r="J2862" s="130">
        <v>9.77</v>
      </c>
    </row>
    <row r="2863" spans="2:10" x14ac:dyDescent="0.2">
      <c r="B2863" s="131" t="s">
        <v>2469</v>
      </c>
      <c r="C2863" s="131"/>
      <c r="D2863" s="131"/>
      <c r="E2863" s="131"/>
      <c r="F2863" s="131"/>
      <c r="G2863" s="131"/>
      <c r="H2863" s="144">
        <f>TRUNC((J2863*$J$7),2)</f>
        <v>20.02</v>
      </c>
      <c r="J2863" s="145">
        <v>25.67</v>
      </c>
    </row>
    <row r="2864" spans="2:10" x14ac:dyDescent="0.2">
      <c r="B2864" s="131" t="s">
        <v>2468</v>
      </c>
      <c r="C2864" s="131"/>
      <c r="D2864" s="131"/>
      <c r="E2864" s="131"/>
      <c r="F2864" s="131"/>
      <c r="G2864" s="131"/>
      <c r="H2864" s="132">
        <f>TRUNC((J2864*$J$7),2)</f>
        <v>0</v>
      </c>
      <c r="J2864" s="133">
        <v>0</v>
      </c>
    </row>
    <row r="2865" spans="2:10" x14ac:dyDescent="0.2">
      <c r="B2865" s="131" t="s">
        <v>2467</v>
      </c>
      <c r="C2865" s="131"/>
      <c r="D2865" s="131"/>
      <c r="E2865" s="131"/>
      <c r="F2865" s="131"/>
      <c r="G2865" s="131"/>
      <c r="H2865" s="144">
        <f>TRUNC((J2865*$J$7),2)</f>
        <v>20.02</v>
      </c>
      <c r="J2865" s="145">
        <v>25.67</v>
      </c>
    </row>
    <row r="2866" spans="2:10" s="134" customFormat="1" ht="24.75" customHeight="1" x14ac:dyDescent="0.2">
      <c r="B2866" s="118" t="s">
        <v>2983</v>
      </c>
      <c r="C2866" s="118"/>
      <c r="D2866" s="118"/>
      <c r="E2866" s="118"/>
      <c r="F2866" s="118"/>
      <c r="G2866" s="118"/>
      <c r="H2866" s="118" t="s">
        <v>2909</v>
      </c>
      <c r="J2866" s="119" t="s">
        <v>2909</v>
      </c>
    </row>
    <row r="2867" spans="2:10" x14ac:dyDescent="0.2">
      <c r="B2867" s="120" t="s">
        <v>2503</v>
      </c>
      <c r="C2867" s="120" t="s">
        <v>2514</v>
      </c>
      <c r="D2867" s="120" t="s">
        <v>2513</v>
      </c>
      <c r="E2867" s="120"/>
      <c r="F2867" s="120" t="s">
        <v>2512</v>
      </c>
      <c r="G2867" s="120" t="s">
        <v>2499</v>
      </c>
      <c r="H2867" s="120" t="s">
        <v>2511</v>
      </c>
      <c r="J2867" s="121" t="s">
        <v>2511</v>
      </c>
    </row>
    <row r="2868" spans="2:10" x14ac:dyDescent="0.2">
      <c r="B2868" s="122" t="s">
        <v>2687</v>
      </c>
      <c r="C2868" s="122" t="s">
        <v>2686</v>
      </c>
      <c r="D2868" s="123">
        <v>20.8</v>
      </c>
      <c r="E2868" s="123"/>
      <c r="F2868" s="124">
        <v>117.99</v>
      </c>
      <c r="G2868" s="125">
        <v>0.28000000000000003</v>
      </c>
      <c r="H2868" s="126">
        <f>TRUNC((J2868*$J$7),2)</f>
        <v>4.53</v>
      </c>
      <c r="J2868" s="127">
        <v>5.82</v>
      </c>
    </row>
    <row r="2869" spans="2:10" x14ac:dyDescent="0.2">
      <c r="B2869" s="122" t="s">
        <v>2567</v>
      </c>
      <c r="C2869" s="122" t="s">
        <v>2566</v>
      </c>
      <c r="D2869" s="123">
        <v>14.54</v>
      </c>
      <c r="E2869" s="123"/>
      <c r="F2869" s="124">
        <v>117.99</v>
      </c>
      <c r="G2869" s="125">
        <v>0.28000000000000003</v>
      </c>
      <c r="H2869" s="126">
        <f>TRUNC((J2869*$J$7),2)</f>
        <v>3.17</v>
      </c>
      <c r="J2869" s="127">
        <v>4.07</v>
      </c>
    </row>
    <row r="2870" spans="2:10" x14ac:dyDescent="0.2">
      <c r="B2870" s="128" t="s">
        <v>2504</v>
      </c>
      <c r="C2870" s="128"/>
      <c r="D2870" s="128"/>
      <c r="E2870" s="128"/>
      <c r="F2870" s="128"/>
      <c r="G2870" s="128"/>
      <c r="H2870" s="129">
        <f>TRUNC((J2870*$J$7),2)</f>
        <v>7.71</v>
      </c>
      <c r="J2870" s="130">
        <v>9.89</v>
      </c>
    </row>
    <row r="2871" spans="2:10" ht="21" x14ac:dyDescent="0.2">
      <c r="B2871" s="120" t="s">
        <v>2503</v>
      </c>
      <c r="C2871" s="120" t="s">
        <v>2502</v>
      </c>
      <c r="D2871" s="120"/>
      <c r="E2871" s="146" t="s">
        <v>2501</v>
      </c>
      <c r="F2871" s="120" t="s">
        <v>2500</v>
      </c>
      <c r="G2871" s="120" t="s">
        <v>2499</v>
      </c>
      <c r="H2871" s="120" t="s">
        <v>2498</v>
      </c>
      <c r="J2871" s="121" t="s">
        <v>2498</v>
      </c>
    </row>
    <row r="2872" spans="2:10" x14ac:dyDescent="0.2">
      <c r="B2872" s="122" t="s">
        <v>2982</v>
      </c>
      <c r="C2872" s="122" t="s">
        <v>550</v>
      </c>
      <c r="D2872" s="122"/>
      <c r="E2872" s="147" t="s">
        <v>2471</v>
      </c>
      <c r="F2872" s="126">
        <v>3.18</v>
      </c>
      <c r="G2872" s="125">
        <v>1</v>
      </c>
      <c r="H2872" s="126">
        <f>TRUNC((J2872*$J$7),2)</f>
        <v>2.48</v>
      </c>
      <c r="J2872" s="127">
        <v>3.18</v>
      </c>
    </row>
    <row r="2873" spans="2:10" x14ac:dyDescent="0.2">
      <c r="B2873" s="128" t="s">
        <v>2470</v>
      </c>
      <c r="C2873" s="128"/>
      <c r="D2873" s="128"/>
      <c r="E2873" s="128"/>
      <c r="F2873" s="128"/>
      <c r="G2873" s="128"/>
      <c r="H2873" s="129">
        <f>TRUNC((J2873*$J$7),2)</f>
        <v>2.48</v>
      </c>
      <c r="J2873" s="130">
        <v>3.18</v>
      </c>
    </row>
    <row r="2874" spans="2:10" x14ac:dyDescent="0.2">
      <c r="B2874" s="131" t="s">
        <v>2469</v>
      </c>
      <c r="C2874" s="131"/>
      <c r="D2874" s="131"/>
      <c r="E2874" s="131"/>
      <c r="F2874" s="131"/>
      <c r="G2874" s="131"/>
      <c r="H2874" s="144">
        <f>TRUNC((J2874*$J$7),2)</f>
        <v>10.19</v>
      </c>
      <c r="J2874" s="145">
        <v>13.07</v>
      </c>
    </row>
    <row r="2875" spans="2:10" x14ac:dyDescent="0.2">
      <c r="B2875" s="131" t="s">
        <v>2468</v>
      </c>
      <c r="C2875" s="131"/>
      <c r="D2875" s="131"/>
      <c r="E2875" s="131"/>
      <c r="F2875" s="131"/>
      <c r="G2875" s="131"/>
      <c r="H2875" s="132">
        <f>TRUNC((J2875*$J$7),2)</f>
        <v>0</v>
      </c>
      <c r="J2875" s="133">
        <v>0</v>
      </c>
    </row>
    <row r="2876" spans="2:10" x14ac:dyDescent="0.2">
      <c r="B2876" s="131" t="s">
        <v>2467</v>
      </c>
      <c r="C2876" s="131"/>
      <c r="D2876" s="131"/>
      <c r="E2876" s="131"/>
      <c r="F2876" s="131"/>
      <c r="G2876" s="131"/>
      <c r="H2876" s="144">
        <f>TRUNC((J2876*$J$7),2)</f>
        <v>10.19</v>
      </c>
      <c r="J2876" s="145">
        <v>13.07</v>
      </c>
    </row>
    <row r="2877" spans="2:10" s="134" customFormat="1" ht="24.75" customHeight="1" x14ac:dyDescent="0.2">
      <c r="B2877" s="118" t="s">
        <v>2981</v>
      </c>
      <c r="C2877" s="118"/>
      <c r="D2877" s="118"/>
      <c r="E2877" s="118"/>
      <c r="F2877" s="118"/>
      <c r="G2877" s="118"/>
      <c r="H2877" s="118" t="s">
        <v>2909</v>
      </c>
      <c r="J2877" s="119" t="s">
        <v>2909</v>
      </c>
    </row>
    <row r="2878" spans="2:10" x14ac:dyDescent="0.2">
      <c r="B2878" s="120" t="s">
        <v>2503</v>
      </c>
      <c r="C2878" s="120" t="s">
        <v>2514</v>
      </c>
      <c r="D2878" s="120" t="s">
        <v>2513</v>
      </c>
      <c r="E2878" s="120"/>
      <c r="F2878" s="120" t="s">
        <v>2512</v>
      </c>
      <c r="G2878" s="120" t="s">
        <v>2499</v>
      </c>
      <c r="H2878" s="120" t="s">
        <v>2511</v>
      </c>
      <c r="J2878" s="121" t="s">
        <v>2511</v>
      </c>
    </row>
    <row r="2879" spans="2:10" x14ac:dyDescent="0.2">
      <c r="B2879" s="122" t="s">
        <v>2567</v>
      </c>
      <c r="C2879" s="122" t="s">
        <v>2566</v>
      </c>
      <c r="D2879" s="123">
        <v>14.54</v>
      </c>
      <c r="E2879" s="123"/>
      <c r="F2879" s="124">
        <v>117.99</v>
      </c>
      <c r="G2879" s="125">
        <v>0.28000000000000003</v>
      </c>
      <c r="H2879" s="126">
        <f>TRUNC((J2879*$J$7),2)</f>
        <v>3.17</v>
      </c>
      <c r="J2879" s="127">
        <v>4.07</v>
      </c>
    </row>
    <row r="2880" spans="2:10" x14ac:dyDescent="0.2">
      <c r="B2880" s="122" t="s">
        <v>2687</v>
      </c>
      <c r="C2880" s="122" t="s">
        <v>2686</v>
      </c>
      <c r="D2880" s="123">
        <v>20.8</v>
      </c>
      <c r="E2880" s="123"/>
      <c r="F2880" s="124">
        <v>117.99</v>
      </c>
      <c r="G2880" s="125">
        <v>0.28000000000000003</v>
      </c>
      <c r="H2880" s="126">
        <f>TRUNC((J2880*$J$7),2)</f>
        <v>4.53</v>
      </c>
      <c r="J2880" s="127">
        <v>5.82</v>
      </c>
    </row>
    <row r="2881" spans="2:10" x14ac:dyDescent="0.2">
      <c r="B2881" s="128" t="s">
        <v>2504</v>
      </c>
      <c r="C2881" s="128"/>
      <c r="D2881" s="128"/>
      <c r="E2881" s="128"/>
      <c r="F2881" s="128"/>
      <c r="G2881" s="128"/>
      <c r="H2881" s="129">
        <f>TRUNC((J2881*$J$7),2)</f>
        <v>7.71</v>
      </c>
      <c r="J2881" s="130">
        <v>9.89</v>
      </c>
    </row>
    <row r="2882" spans="2:10" ht="21" x14ac:dyDescent="0.2">
      <c r="B2882" s="120" t="s">
        <v>2503</v>
      </c>
      <c r="C2882" s="120" t="s">
        <v>2502</v>
      </c>
      <c r="D2882" s="120"/>
      <c r="E2882" s="146" t="s">
        <v>2501</v>
      </c>
      <c r="F2882" s="120" t="s">
        <v>2500</v>
      </c>
      <c r="G2882" s="120" t="s">
        <v>2499</v>
      </c>
      <c r="H2882" s="120" t="s">
        <v>2498</v>
      </c>
      <c r="J2882" s="121" t="s">
        <v>2498</v>
      </c>
    </row>
    <row r="2883" spans="2:10" x14ac:dyDescent="0.2">
      <c r="B2883" s="122" t="s">
        <v>2980</v>
      </c>
      <c r="C2883" s="122" t="s">
        <v>1268</v>
      </c>
      <c r="D2883" s="122"/>
      <c r="E2883" s="147" t="s">
        <v>2471</v>
      </c>
      <c r="F2883" s="126">
        <v>3.32</v>
      </c>
      <c r="G2883" s="125">
        <v>1</v>
      </c>
      <c r="H2883" s="126">
        <f>TRUNC((J2883*$J$7),2)</f>
        <v>2.58</v>
      </c>
      <c r="J2883" s="127">
        <v>3.32</v>
      </c>
    </row>
    <row r="2884" spans="2:10" x14ac:dyDescent="0.2">
      <c r="B2884" s="128" t="s">
        <v>2470</v>
      </c>
      <c r="C2884" s="128"/>
      <c r="D2884" s="128"/>
      <c r="E2884" s="128"/>
      <c r="F2884" s="128"/>
      <c r="G2884" s="128"/>
      <c r="H2884" s="129">
        <f>TRUNC((J2884*$J$7),2)</f>
        <v>2.58</v>
      </c>
      <c r="J2884" s="130">
        <v>3.32</v>
      </c>
    </row>
    <row r="2885" spans="2:10" x14ac:dyDescent="0.2">
      <c r="B2885" s="131" t="s">
        <v>2469</v>
      </c>
      <c r="C2885" s="131"/>
      <c r="D2885" s="131"/>
      <c r="E2885" s="131"/>
      <c r="F2885" s="131"/>
      <c r="G2885" s="131"/>
      <c r="H2885" s="144">
        <f>TRUNC((J2885*$J$7),2)</f>
        <v>10.3</v>
      </c>
      <c r="J2885" s="145">
        <v>13.21</v>
      </c>
    </row>
    <row r="2886" spans="2:10" x14ac:dyDescent="0.2">
      <c r="B2886" s="131" t="s">
        <v>2468</v>
      </c>
      <c r="C2886" s="131"/>
      <c r="D2886" s="131"/>
      <c r="E2886" s="131"/>
      <c r="F2886" s="131"/>
      <c r="G2886" s="131"/>
      <c r="H2886" s="132">
        <f>TRUNC((J2886*$J$7),2)</f>
        <v>0</v>
      </c>
      <c r="J2886" s="133">
        <v>0</v>
      </c>
    </row>
    <row r="2887" spans="2:10" x14ac:dyDescent="0.2">
      <c r="B2887" s="131" t="s">
        <v>2467</v>
      </c>
      <c r="C2887" s="131"/>
      <c r="D2887" s="131"/>
      <c r="E2887" s="131"/>
      <c r="F2887" s="131"/>
      <c r="G2887" s="131"/>
      <c r="H2887" s="144">
        <f>TRUNC((J2887*$J$7),2)</f>
        <v>10.3</v>
      </c>
      <c r="J2887" s="145">
        <v>13.21</v>
      </c>
    </row>
    <row r="2888" spans="2:10" s="134" customFormat="1" ht="24.75" customHeight="1" x14ac:dyDescent="0.2">
      <c r="B2888" s="118" t="s">
        <v>2979</v>
      </c>
      <c r="C2888" s="118"/>
      <c r="D2888" s="118"/>
      <c r="E2888" s="118"/>
      <c r="F2888" s="118"/>
      <c r="G2888" s="118"/>
      <c r="H2888" s="118" t="s">
        <v>2909</v>
      </c>
      <c r="J2888" s="119" t="s">
        <v>2909</v>
      </c>
    </row>
    <row r="2889" spans="2:10" x14ac:dyDescent="0.2">
      <c r="B2889" s="120" t="s">
        <v>2503</v>
      </c>
      <c r="C2889" s="120" t="s">
        <v>2514</v>
      </c>
      <c r="D2889" s="120" t="s">
        <v>2513</v>
      </c>
      <c r="E2889" s="120"/>
      <c r="F2889" s="120" t="s">
        <v>2512</v>
      </c>
      <c r="G2889" s="120" t="s">
        <v>2499</v>
      </c>
      <c r="H2889" s="120" t="s">
        <v>2511</v>
      </c>
      <c r="J2889" s="121" t="s">
        <v>2511</v>
      </c>
    </row>
    <row r="2890" spans="2:10" x14ac:dyDescent="0.2">
      <c r="B2890" s="122" t="s">
        <v>2567</v>
      </c>
      <c r="C2890" s="122" t="s">
        <v>2566</v>
      </c>
      <c r="D2890" s="123">
        <v>14.54</v>
      </c>
      <c r="E2890" s="123"/>
      <c r="F2890" s="124">
        <v>117.99</v>
      </c>
      <c r="G2890" s="125">
        <v>0.28000000000000003</v>
      </c>
      <c r="H2890" s="126">
        <f>TRUNC((J2890*$J$7),2)</f>
        <v>3.17</v>
      </c>
      <c r="J2890" s="127">
        <v>4.07</v>
      </c>
    </row>
    <row r="2891" spans="2:10" x14ac:dyDescent="0.2">
      <c r="B2891" s="122" t="s">
        <v>2687</v>
      </c>
      <c r="C2891" s="122" t="s">
        <v>2686</v>
      </c>
      <c r="D2891" s="123">
        <v>20.8</v>
      </c>
      <c r="E2891" s="123"/>
      <c r="F2891" s="124">
        <v>117.99</v>
      </c>
      <c r="G2891" s="125">
        <v>0.28000000000000003</v>
      </c>
      <c r="H2891" s="126">
        <f>TRUNC((J2891*$J$7),2)</f>
        <v>4.53</v>
      </c>
      <c r="J2891" s="127">
        <v>5.82</v>
      </c>
    </row>
    <row r="2892" spans="2:10" x14ac:dyDescent="0.2">
      <c r="B2892" s="128" t="s">
        <v>2504</v>
      </c>
      <c r="C2892" s="128"/>
      <c r="D2892" s="128"/>
      <c r="E2892" s="128"/>
      <c r="F2892" s="128"/>
      <c r="G2892" s="128"/>
      <c r="H2892" s="129">
        <f>TRUNC((J2892*$J$7),2)</f>
        <v>7.71</v>
      </c>
      <c r="J2892" s="130">
        <v>9.89</v>
      </c>
    </row>
    <row r="2893" spans="2:10" ht="21" x14ac:dyDescent="0.2">
      <c r="B2893" s="120" t="s">
        <v>2503</v>
      </c>
      <c r="C2893" s="120" t="s">
        <v>2502</v>
      </c>
      <c r="D2893" s="120"/>
      <c r="E2893" s="146" t="s">
        <v>2501</v>
      </c>
      <c r="F2893" s="120" t="s">
        <v>2500</v>
      </c>
      <c r="G2893" s="120" t="s">
        <v>2499</v>
      </c>
      <c r="H2893" s="120" t="s">
        <v>2498</v>
      </c>
      <c r="J2893" s="121" t="s">
        <v>2498</v>
      </c>
    </row>
    <row r="2894" spans="2:10" ht="22.5" x14ac:dyDescent="0.2">
      <c r="B2894" s="122" t="s">
        <v>2978</v>
      </c>
      <c r="C2894" s="122" t="s">
        <v>2977</v>
      </c>
      <c r="D2894" s="122"/>
      <c r="E2894" s="147" t="s">
        <v>2471</v>
      </c>
      <c r="F2894" s="126">
        <v>3.17</v>
      </c>
      <c r="G2894" s="125">
        <v>1</v>
      </c>
      <c r="H2894" s="126">
        <f>TRUNC((J2894*$J$7),2)</f>
        <v>2.4700000000000002</v>
      </c>
      <c r="J2894" s="127">
        <v>3.17</v>
      </c>
    </row>
    <row r="2895" spans="2:10" x14ac:dyDescent="0.2">
      <c r="B2895" s="128" t="s">
        <v>2470</v>
      </c>
      <c r="C2895" s="128"/>
      <c r="D2895" s="128"/>
      <c r="E2895" s="128"/>
      <c r="F2895" s="128"/>
      <c r="G2895" s="128"/>
      <c r="H2895" s="129">
        <f>TRUNC((J2895*$J$7),2)</f>
        <v>2.4700000000000002</v>
      </c>
      <c r="J2895" s="130">
        <v>3.17</v>
      </c>
    </row>
    <row r="2896" spans="2:10" x14ac:dyDescent="0.2">
      <c r="B2896" s="131" t="s">
        <v>2469</v>
      </c>
      <c r="C2896" s="131"/>
      <c r="D2896" s="131"/>
      <c r="E2896" s="131"/>
      <c r="F2896" s="131"/>
      <c r="G2896" s="131"/>
      <c r="H2896" s="144">
        <f>TRUNC((J2896*$J$7),2)</f>
        <v>10.18</v>
      </c>
      <c r="J2896" s="145">
        <v>13.06</v>
      </c>
    </row>
    <row r="2897" spans="2:10" x14ac:dyDescent="0.2">
      <c r="B2897" s="131" t="s">
        <v>2468</v>
      </c>
      <c r="C2897" s="131"/>
      <c r="D2897" s="131"/>
      <c r="E2897" s="131"/>
      <c r="F2897" s="131"/>
      <c r="G2897" s="131"/>
      <c r="H2897" s="132">
        <f>TRUNC((J2897*$J$7),2)</f>
        <v>0</v>
      </c>
      <c r="J2897" s="133">
        <v>0</v>
      </c>
    </row>
    <row r="2898" spans="2:10" x14ac:dyDescent="0.2">
      <c r="B2898" s="131" t="s">
        <v>2467</v>
      </c>
      <c r="C2898" s="131"/>
      <c r="D2898" s="131"/>
      <c r="E2898" s="131"/>
      <c r="F2898" s="131"/>
      <c r="G2898" s="131"/>
      <c r="H2898" s="144">
        <f>TRUNC((J2898*$J$7),2)</f>
        <v>10.18</v>
      </c>
      <c r="J2898" s="145">
        <v>13.06</v>
      </c>
    </row>
    <row r="2899" spans="2:10" s="134" customFormat="1" ht="24.75" customHeight="1" x14ac:dyDescent="0.2">
      <c r="B2899" s="118" t="s">
        <v>2976</v>
      </c>
      <c r="C2899" s="118"/>
      <c r="D2899" s="118"/>
      <c r="E2899" s="118"/>
      <c r="F2899" s="118"/>
      <c r="G2899" s="118"/>
      <c r="H2899" s="118" t="s">
        <v>2909</v>
      </c>
      <c r="J2899" s="119" t="s">
        <v>2909</v>
      </c>
    </row>
    <row r="2900" spans="2:10" x14ac:dyDescent="0.2">
      <c r="B2900" s="120" t="s">
        <v>2503</v>
      </c>
      <c r="C2900" s="120" t="s">
        <v>2514</v>
      </c>
      <c r="D2900" s="120" t="s">
        <v>2513</v>
      </c>
      <c r="E2900" s="120"/>
      <c r="F2900" s="120" t="s">
        <v>2512</v>
      </c>
      <c r="G2900" s="120" t="s">
        <v>2499</v>
      </c>
      <c r="H2900" s="120" t="s">
        <v>2511</v>
      </c>
      <c r="J2900" s="121" t="s">
        <v>2511</v>
      </c>
    </row>
    <row r="2901" spans="2:10" x14ac:dyDescent="0.2">
      <c r="B2901" s="122" t="s">
        <v>2567</v>
      </c>
      <c r="C2901" s="122" t="s">
        <v>2566</v>
      </c>
      <c r="D2901" s="123">
        <v>14.54</v>
      </c>
      <c r="E2901" s="123"/>
      <c r="F2901" s="124">
        <v>117.99</v>
      </c>
      <c r="G2901" s="125">
        <v>0.45</v>
      </c>
      <c r="H2901" s="126">
        <f>TRUNC((J2901*$J$7),2)</f>
        <v>5.0999999999999996</v>
      </c>
      <c r="J2901" s="127">
        <v>6.54</v>
      </c>
    </row>
    <row r="2902" spans="2:10" x14ac:dyDescent="0.2">
      <c r="B2902" s="122" t="s">
        <v>2687</v>
      </c>
      <c r="C2902" s="122" t="s">
        <v>2686</v>
      </c>
      <c r="D2902" s="123">
        <v>20.8</v>
      </c>
      <c r="E2902" s="123"/>
      <c r="F2902" s="124">
        <v>117.99</v>
      </c>
      <c r="G2902" s="125">
        <v>0.45</v>
      </c>
      <c r="H2902" s="126">
        <f>TRUNC((J2902*$J$7),2)</f>
        <v>7.3</v>
      </c>
      <c r="J2902" s="127">
        <v>9.36</v>
      </c>
    </row>
    <row r="2903" spans="2:10" x14ac:dyDescent="0.2">
      <c r="B2903" s="128" t="s">
        <v>2504</v>
      </c>
      <c r="C2903" s="128"/>
      <c r="D2903" s="128"/>
      <c r="E2903" s="128"/>
      <c r="F2903" s="128"/>
      <c r="G2903" s="128"/>
      <c r="H2903" s="142">
        <f>TRUNC((J2903*$J$7),2)</f>
        <v>12.4</v>
      </c>
      <c r="J2903" s="143">
        <v>15.9</v>
      </c>
    </row>
    <row r="2904" spans="2:10" ht="21" x14ac:dyDescent="0.2">
      <c r="B2904" s="120" t="s">
        <v>2503</v>
      </c>
      <c r="C2904" s="120" t="s">
        <v>2502</v>
      </c>
      <c r="D2904" s="120"/>
      <c r="E2904" s="146" t="s">
        <v>2501</v>
      </c>
      <c r="F2904" s="120" t="s">
        <v>2500</v>
      </c>
      <c r="G2904" s="120" t="s">
        <v>2499</v>
      </c>
      <c r="H2904" s="120" t="s">
        <v>2498</v>
      </c>
      <c r="J2904" s="121" t="s">
        <v>2498</v>
      </c>
    </row>
    <row r="2905" spans="2:10" ht="22.5" x14ac:dyDescent="0.2">
      <c r="B2905" s="122" t="s">
        <v>2975</v>
      </c>
      <c r="C2905" s="122" t="s">
        <v>2974</v>
      </c>
      <c r="D2905" s="122"/>
      <c r="E2905" s="147" t="s">
        <v>2471</v>
      </c>
      <c r="F2905" s="126">
        <v>9.77</v>
      </c>
      <c r="G2905" s="125">
        <v>1</v>
      </c>
      <c r="H2905" s="126">
        <f>TRUNC((J2905*$J$7),2)</f>
        <v>7.62</v>
      </c>
      <c r="J2905" s="127">
        <v>9.77</v>
      </c>
    </row>
    <row r="2906" spans="2:10" x14ac:dyDescent="0.2">
      <c r="B2906" s="128" t="s">
        <v>2470</v>
      </c>
      <c r="C2906" s="128"/>
      <c r="D2906" s="128"/>
      <c r="E2906" s="128"/>
      <c r="F2906" s="128"/>
      <c r="G2906" s="128"/>
      <c r="H2906" s="129">
        <f>TRUNC((J2906*$J$7),2)</f>
        <v>7.62</v>
      </c>
      <c r="J2906" s="130">
        <v>9.77</v>
      </c>
    </row>
    <row r="2907" spans="2:10" x14ac:dyDescent="0.2">
      <c r="B2907" s="131" t="s">
        <v>2469</v>
      </c>
      <c r="C2907" s="131"/>
      <c r="D2907" s="131"/>
      <c r="E2907" s="131"/>
      <c r="F2907" s="131"/>
      <c r="G2907" s="131"/>
      <c r="H2907" s="144">
        <f>TRUNC((J2907*$J$7),2)</f>
        <v>20.02</v>
      </c>
      <c r="J2907" s="145">
        <v>25.67</v>
      </c>
    </row>
    <row r="2908" spans="2:10" x14ac:dyDescent="0.2">
      <c r="B2908" s="131" t="s">
        <v>2468</v>
      </c>
      <c r="C2908" s="131"/>
      <c r="D2908" s="131"/>
      <c r="E2908" s="131"/>
      <c r="F2908" s="131"/>
      <c r="G2908" s="131"/>
      <c r="H2908" s="132">
        <f>TRUNC((J2908*$J$7),2)</f>
        <v>0</v>
      </c>
      <c r="J2908" s="133">
        <v>0</v>
      </c>
    </row>
    <row r="2909" spans="2:10" x14ac:dyDescent="0.2">
      <c r="B2909" s="131" t="s">
        <v>2467</v>
      </c>
      <c r="C2909" s="131"/>
      <c r="D2909" s="131"/>
      <c r="E2909" s="131"/>
      <c r="F2909" s="131"/>
      <c r="G2909" s="131"/>
      <c r="H2909" s="144">
        <f>TRUNC((J2909*$J$7),2)</f>
        <v>20.02</v>
      </c>
      <c r="J2909" s="145">
        <v>25.67</v>
      </c>
    </row>
    <row r="2910" spans="2:10" s="134" customFormat="1" ht="24.75" customHeight="1" x14ac:dyDescent="0.2">
      <c r="B2910" s="118" t="s">
        <v>2973</v>
      </c>
      <c r="C2910" s="118"/>
      <c r="D2910" s="118"/>
      <c r="E2910" s="118"/>
      <c r="F2910" s="118"/>
      <c r="G2910" s="118"/>
      <c r="H2910" s="118" t="s">
        <v>2909</v>
      </c>
      <c r="J2910" s="119" t="s">
        <v>2909</v>
      </c>
    </row>
    <row r="2911" spans="2:10" x14ac:dyDescent="0.2">
      <c r="B2911" s="120" t="s">
        <v>2503</v>
      </c>
      <c r="C2911" s="120" t="s">
        <v>2514</v>
      </c>
      <c r="D2911" s="120" t="s">
        <v>2513</v>
      </c>
      <c r="E2911" s="120"/>
      <c r="F2911" s="120" t="s">
        <v>2512</v>
      </c>
      <c r="G2911" s="120" t="s">
        <v>2499</v>
      </c>
      <c r="H2911" s="120" t="s">
        <v>2511</v>
      </c>
      <c r="J2911" s="121" t="s">
        <v>2511</v>
      </c>
    </row>
    <row r="2912" spans="2:10" x14ac:dyDescent="0.2">
      <c r="B2912" s="122" t="s">
        <v>2567</v>
      </c>
      <c r="C2912" s="122" t="s">
        <v>2566</v>
      </c>
      <c r="D2912" s="123">
        <v>14.54</v>
      </c>
      <c r="E2912" s="123"/>
      <c r="F2912" s="124">
        <v>117.99</v>
      </c>
      <c r="G2912" s="125">
        <v>0.28999999999999998</v>
      </c>
      <c r="H2912" s="126">
        <f>TRUNC((J2912*$J$7),2)</f>
        <v>3.29</v>
      </c>
      <c r="J2912" s="127">
        <v>4.22</v>
      </c>
    </row>
    <row r="2913" spans="2:10" x14ac:dyDescent="0.2">
      <c r="B2913" s="122" t="s">
        <v>2687</v>
      </c>
      <c r="C2913" s="122" t="s">
        <v>2686</v>
      </c>
      <c r="D2913" s="123">
        <v>20.8</v>
      </c>
      <c r="E2913" s="123"/>
      <c r="F2913" s="124">
        <v>117.99</v>
      </c>
      <c r="G2913" s="125">
        <v>0.28999999999999998</v>
      </c>
      <c r="H2913" s="126">
        <f>TRUNC((J2913*$J$7),2)</f>
        <v>4.7</v>
      </c>
      <c r="J2913" s="127">
        <v>6.03</v>
      </c>
    </row>
    <row r="2914" spans="2:10" x14ac:dyDescent="0.2">
      <c r="B2914" s="128" t="s">
        <v>2504</v>
      </c>
      <c r="C2914" s="128"/>
      <c r="D2914" s="128"/>
      <c r="E2914" s="128"/>
      <c r="F2914" s="128"/>
      <c r="G2914" s="128"/>
      <c r="H2914" s="142">
        <f>TRUNC((J2914*$J$7),2)</f>
        <v>7.99</v>
      </c>
      <c r="J2914" s="143">
        <v>10.25</v>
      </c>
    </row>
    <row r="2915" spans="2:10" ht="21" x14ac:dyDescent="0.2">
      <c r="B2915" s="120" t="s">
        <v>2503</v>
      </c>
      <c r="C2915" s="120" t="s">
        <v>2502</v>
      </c>
      <c r="D2915" s="120"/>
      <c r="E2915" s="146" t="s">
        <v>2501</v>
      </c>
      <c r="F2915" s="120" t="s">
        <v>2500</v>
      </c>
      <c r="G2915" s="120" t="s">
        <v>2499</v>
      </c>
      <c r="H2915" s="120" t="s">
        <v>2498</v>
      </c>
      <c r="J2915" s="121" t="s">
        <v>2498</v>
      </c>
    </row>
    <row r="2916" spans="2:10" ht="22.5" x14ac:dyDescent="0.2">
      <c r="B2916" s="122" t="s">
        <v>2972</v>
      </c>
      <c r="C2916" s="122" t="s">
        <v>2348</v>
      </c>
      <c r="D2916" s="122"/>
      <c r="E2916" s="147" t="s">
        <v>2471</v>
      </c>
      <c r="F2916" s="126">
        <v>9.1199999999999992</v>
      </c>
      <c r="G2916" s="125">
        <v>1</v>
      </c>
      <c r="H2916" s="126">
        <f>TRUNC((J2916*$J$7),2)</f>
        <v>7.11</v>
      </c>
      <c r="J2916" s="127">
        <v>9.1199999999999992</v>
      </c>
    </row>
    <row r="2917" spans="2:10" x14ac:dyDescent="0.2">
      <c r="B2917" s="128" t="s">
        <v>2470</v>
      </c>
      <c r="C2917" s="128"/>
      <c r="D2917" s="128"/>
      <c r="E2917" s="128"/>
      <c r="F2917" s="128"/>
      <c r="G2917" s="128"/>
      <c r="H2917" s="129">
        <f>TRUNC((J2917*$J$7),2)</f>
        <v>7.11</v>
      </c>
      <c r="J2917" s="130">
        <v>9.1199999999999992</v>
      </c>
    </row>
    <row r="2918" spans="2:10" x14ac:dyDescent="0.2">
      <c r="B2918" s="131" t="s">
        <v>2469</v>
      </c>
      <c r="C2918" s="131"/>
      <c r="D2918" s="131"/>
      <c r="E2918" s="131"/>
      <c r="F2918" s="131"/>
      <c r="G2918" s="131"/>
      <c r="H2918" s="144">
        <f>TRUNC((J2918*$J$7),2)</f>
        <v>15.1</v>
      </c>
      <c r="J2918" s="145">
        <v>19.37</v>
      </c>
    </row>
    <row r="2919" spans="2:10" x14ac:dyDescent="0.2">
      <c r="B2919" s="131" t="s">
        <v>2468</v>
      </c>
      <c r="C2919" s="131"/>
      <c r="D2919" s="131"/>
      <c r="E2919" s="131"/>
      <c r="F2919" s="131"/>
      <c r="G2919" s="131"/>
      <c r="H2919" s="132">
        <f>TRUNC((J2919*$J$7),2)</f>
        <v>0</v>
      </c>
      <c r="J2919" s="133">
        <v>0</v>
      </c>
    </row>
    <row r="2920" spans="2:10" x14ac:dyDescent="0.2">
      <c r="B2920" s="131" t="s">
        <v>2467</v>
      </c>
      <c r="C2920" s="131"/>
      <c r="D2920" s="131"/>
      <c r="E2920" s="131"/>
      <c r="F2920" s="131"/>
      <c r="G2920" s="131"/>
      <c r="H2920" s="144">
        <f>TRUNC((J2920*$J$7),2)</f>
        <v>15.1</v>
      </c>
      <c r="J2920" s="145">
        <v>19.37</v>
      </c>
    </row>
    <row r="2921" spans="2:10" s="134" customFormat="1" ht="24.75" customHeight="1" x14ac:dyDescent="0.2">
      <c r="B2921" s="118" t="s">
        <v>2971</v>
      </c>
      <c r="C2921" s="118"/>
      <c r="D2921" s="118"/>
      <c r="E2921" s="118"/>
      <c r="F2921" s="118"/>
      <c r="G2921" s="118"/>
      <c r="H2921" s="118" t="s">
        <v>2909</v>
      </c>
      <c r="J2921" s="119" t="s">
        <v>2909</v>
      </c>
    </row>
    <row r="2922" spans="2:10" x14ac:dyDescent="0.2">
      <c r="B2922" s="120" t="s">
        <v>2503</v>
      </c>
      <c r="C2922" s="120" t="s">
        <v>2514</v>
      </c>
      <c r="D2922" s="120" t="s">
        <v>2513</v>
      </c>
      <c r="E2922" s="120"/>
      <c r="F2922" s="120" t="s">
        <v>2512</v>
      </c>
      <c r="G2922" s="120" t="s">
        <v>2499</v>
      </c>
      <c r="H2922" s="120" t="s">
        <v>2511</v>
      </c>
      <c r="J2922" s="121" t="s">
        <v>2511</v>
      </c>
    </row>
    <row r="2923" spans="2:10" x14ac:dyDescent="0.2">
      <c r="B2923" s="122" t="s">
        <v>2687</v>
      </c>
      <c r="C2923" s="122" t="s">
        <v>2686</v>
      </c>
      <c r="D2923" s="123">
        <v>20.8</v>
      </c>
      <c r="E2923" s="123"/>
      <c r="F2923" s="124">
        <v>117.99</v>
      </c>
      <c r="G2923" s="125">
        <v>0.46</v>
      </c>
      <c r="H2923" s="126">
        <f>TRUNC((J2923*$J$7),2)</f>
        <v>7.46</v>
      </c>
      <c r="J2923" s="127">
        <v>9.57</v>
      </c>
    </row>
    <row r="2924" spans="2:10" x14ac:dyDescent="0.2">
      <c r="B2924" s="122" t="s">
        <v>2567</v>
      </c>
      <c r="C2924" s="122" t="s">
        <v>2566</v>
      </c>
      <c r="D2924" s="123">
        <v>14.54</v>
      </c>
      <c r="E2924" s="123"/>
      <c r="F2924" s="124">
        <v>117.99</v>
      </c>
      <c r="G2924" s="125">
        <v>0.46</v>
      </c>
      <c r="H2924" s="126">
        <f>TRUNC((J2924*$J$7),2)</f>
        <v>5.21</v>
      </c>
      <c r="J2924" s="127">
        <v>6.69</v>
      </c>
    </row>
    <row r="2925" spans="2:10" x14ac:dyDescent="0.2">
      <c r="B2925" s="128" t="s">
        <v>2504</v>
      </c>
      <c r="C2925" s="128"/>
      <c r="D2925" s="128"/>
      <c r="E2925" s="128"/>
      <c r="F2925" s="128"/>
      <c r="G2925" s="128"/>
      <c r="H2925" s="142">
        <f>TRUNC((J2925*$J$7),2)</f>
        <v>12.68</v>
      </c>
      <c r="J2925" s="143">
        <v>16.260000000000002</v>
      </c>
    </row>
    <row r="2926" spans="2:10" ht="21" x14ac:dyDescent="0.2">
      <c r="B2926" s="120" t="s">
        <v>2503</v>
      </c>
      <c r="C2926" s="120" t="s">
        <v>2502</v>
      </c>
      <c r="D2926" s="120"/>
      <c r="E2926" s="146" t="s">
        <v>2501</v>
      </c>
      <c r="F2926" s="120" t="s">
        <v>2500</v>
      </c>
      <c r="G2926" s="120" t="s">
        <v>2499</v>
      </c>
      <c r="H2926" s="120" t="s">
        <v>2498</v>
      </c>
      <c r="J2926" s="121" t="s">
        <v>2498</v>
      </c>
    </row>
    <row r="2927" spans="2:10" ht="22.5" x14ac:dyDescent="0.2">
      <c r="B2927" s="122" t="s">
        <v>2970</v>
      </c>
      <c r="C2927" s="122" t="s">
        <v>2969</v>
      </c>
      <c r="D2927" s="122"/>
      <c r="E2927" s="147" t="s">
        <v>2471</v>
      </c>
      <c r="F2927" s="123">
        <v>16.38</v>
      </c>
      <c r="G2927" s="125">
        <v>1</v>
      </c>
      <c r="H2927" s="123">
        <f>TRUNC((J2927*$J$7),2)</f>
        <v>12.77</v>
      </c>
      <c r="J2927" s="141">
        <v>16.38</v>
      </c>
    </row>
    <row r="2928" spans="2:10" x14ac:dyDescent="0.2">
      <c r="B2928" s="128" t="s">
        <v>2470</v>
      </c>
      <c r="C2928" s="128"/>
      <c r="D2928" s="128"/>
      <c r="E2928" s="128"/>
      <c r="F2928" s="128"/>
      <c r="G2928" s="128"/>
      <c r="H2928" s="142">
        <f>TRUNC((J2928*$J$7),2)</f>
        <v>12.77</v>
      </c>
      <c r="J2928" s="143">
        <v>16.38</v>
      </c>
    </row>
    <row r="2929" spans="2:10" x14ac:dyDescent="0.2">
      <c r="B2929" s="131" t="s">
        <v>2469</v>
      </c>
      <c r="C2929" s="131"/>
      <c r="D2929" s="131"/>
      <c r="E2929" s="131"/>
      <c r="F2929" s="131"/>
      <c r="G2929" s="131"/>
      <c r="H2929" s="144">
        <f>TRUNC((J2929*$J$7),2)</f>
        <v>25.45</v>
      </c>
      <c r="J2929" s="145">
        <v>32.64</v>
      </c>
    </row>
    <row r="2930" spans="2:10" x14ac:dyDescent="0.2">
      <c r="B2930" s="131" t="s">
        <v>2468</v>
      </c>
      <c r="C2930" s="131"/>
      <c r="D2930" s="131"/>
      <c r="E2930" s="131"/>
      <c r="F2930" s="131"/>
      <c r="G2930" s="131"/>
      <c r="H2930" s="132">
        <f>TRUNC((J2930*$J$7),2)</f>
        <v>0</v>
      </c>
      <c r="J2930" s="133">
        <v>0</v>
      </c>
    </row>
    <row r="2931" spans="2:10" x14ac:dyDescent="0.2">
      <c r="B2931" s="131" t="s">
        <v>2467</v>
      </c>
      <c r="C2931" s="131"/>
      <c r="D2931" s="131"/>
      <c r="E2931" s="131"/>
      <c r="F2931" s="131"/>
      <c r="G2931" s="131"/>
      <c r="H2931" s="144">
        <f>TRUNC((J2931*$J$7),2)</f>
        <v>25.45</v>
      </c>
      <c r="J2931" s="145">
        <v>32.64</v>
      </c>
    </row>
    <row r="2932" spans="2:10" s="134" customFormat="1" ht="24.75" customHeight="1" x14ac:dyDescent="0.2">
      <c r="B2932" s="118" t="s">
        <v>2968</v>
      </c>
      <c r="C2932" s="118"/>
      <c r="D2932" s="118"/>
      <c r="E2932" s="118"/>
      <c r="F2932" s="118"/>
      <c r="G2932" s="118"/>
      <c r="H2932" s="118" t="s">
        <v>2909</v>
      </c>
      <c r="J2932" s="119" t="s">
        <v>2909</v>
      </c>
    </row>
    <row r="2933" spans="2:10" x14ac:dyDescent="0.2">
      <c r="B2933" s="120" t="s">
        <v>2503</v>
      </c>
      <c r="C2933" s="120" t="s">
        <v>2514</v>
      </c>
      <c r="D2933" s="120" t="s">
        <v>2513</v>
      </c>
      <c r="E2933" s="120"/>
      <c r="F2933" s="120" t="s">
        <v>2512</v>
      </c>
      <c r="G2933" s="120" t="s">
        <v>2499</v>
      </c>
      <c r="H2933" s="120" t="s">
        <v>2511</v>
      </c>
      <c r="J2933" s="121" t="s">
        <v>2511</v>
      </c>
    </row>
    <row r="2934" spans="2:10" x14ac:dyDescent="0.2">
      <c r="B2934" s="122" t="s">
        <v>2687</v>
      </c>
      <c r="C2934" s="122" t="s">
        <v>2686</v>
      </c>
      <c r="D2934" s="123">
        <v>20.8</v>
      </c>
      <c r="E2934" s="123"/>
      <c r="F2934" s="124">
        <v>117.99</v>
      </c>
      <c r="G2934" s="125">
        <v>0.46</v>
      </c>
      <c r="H2934" s="126">
        <f>TRUNC((J2934*$J$7),2)</f>
        <v>7.46</v>
      </c>
      <c r="J2934" s="127">
        <v>9.57</v>
      </c>
    </row>
    <row r="2935" spans="2:10" x14ac:dyDescent="0.2">
      <c r="B2935" s="122" t="s">
        <v>2567</v>
      </c>
      <c r="C2935" s="122" t="s">
        <v>2566</v>
      </c>
      <c r="D2935" s="123">
        <v>14.54</v>
      </c>
      <c r="E2935" s="123"/>
      <c r="F2935" s="124">
        <v>117.99</v>
      </c>
      <c r="G2935" s="125">
        <v>0.46</v>
      </c>
      <c r="H2935" s="126">
        <f>TRUNC((J2935*$J$7),2)</f>
        <v>5.21</v>
      </c>
      <c r="J2935" s="127">
        <v>6.69</v>
      </c>
    </row>
    <row r="2936" spans="2:10" x14ac:dyDescent="0.2">
      <c r="B2936" s="128" t="s">
        <v>2504</v>
      </c>
      <c r="C2936" s="128"/>
      <c r="D2936" s="128"/>
      <c r="E2936" s="128"/>
      <c r="F2936" s="128"/>
      <c r="G2936" s="128"/>
      <c r="H2936" s="142">
        <f>TRUNC((J2936*$J$7),2)</f>
        <v>12.68</v>
      </c>
      <c r="J2936" s="143">
        <v>16.260000000000002</v>
      </c>
    </row>
    <row r="2937" spans="2:10" ht="21" x14ac:dyDescent="0.2">
      <c r="B2937" s="120" t="s">
        <v>2503</v>
      </c>
      <c r="C2937" s="120" t="s">
        <v>2502</v>
      </c>
      <c r="D2937" s="120"/>
      <c r="E2937" s="146" t="s">
        <v>2501</v>
      </c>
      <c r="F2937" s="120" t="s">
        <v>2500</v>
      </c>
      <c r="G2937" s="120" t="s">
        <v>2499</v>
      </c>
      <c r="H2937" s="120" t="s">
        <v>2498</v>
      </c>
      <c r="J2937" s="121" t="s">
        <v>2498</v>
      </c>
    </row>
    <row r="2938" spans="2:10" ht="22.5" x14ac:dyDescent="0.2">
      <c r="B2938" s="122" t="s">
        <v>2967</v>
      </c>
      <c r="C2938" s="122" t="s">
        <v>2966</v>
      </c>
      <c r="D2938" s="122"/>
      <c r="E2938" s="147" t="s">
        <v>2471</v>
      </c>
      <c r="F2938" s="123">
        <v>30.27</v>
      </c>
      <c r="G2938" s="125">
        <v>1</v>
      </c>
      <c r="H2938" s="123">
        <f>TRUNC((J2938*$J$7),2)</f>
        <v>23.61</v>
      </c>
      <c r="J2938" s="141">
        <v>30.27</v>
      </c>
    </row>
    <row r="2939" spans="2:10" x14ac:dyDescent="0.2">
      <c r="B2939" s="128" t="s">
        <v>2470</v>
      </c>
      <c r="C2939" s="128"/>
      <c r="D2939" s="128"/>
      <c r="E2939" s="128"/>
      <c r="F2939" s="128"/>
      <c r="G2939" s="128"/>
      <c r="H2939" s="142">
        <f>TRUNC((J2939*$J$7),2)</f>
        <v>23.61</v>
      </c>
      <c r="J2939" s="143">
        <v>30.27</v>
      </c>
    </row>
    <row r="2940" spans="2:10" x14ac:dyDescent="0.2">
      <c r="B2940" s="131" t="s">
        <v>2469</v>
      </c>
      <c r="C2940" s="131"/>
      <c r="D2940" s="131"/>
      <c r="E2940" s="131"/>
      <c r="F2940" s="131"/>
      <c r="G2940" s="131"/>
      <c r="H2940" s="144">
        <f>TRUNC((J2940*$J$7),2)</f>
        <v>36.29</v>
      </c>
      <c r="J2940" s="145">
        <v>46.53</v>
      </c>
    </row>
    <row r="2941" spans="2:10" x14ac:dyDescent="0.2">
      <c r="B2941" s="131" t="s">
        <v>2468</v>
      </c>
      <c r="C2941" s="131"/>
      <c r="D2941" s="131"/>
      <c r="E2941" s="131"/>
      <c r="F2941" s="131"/>
      <c r="G2941" s="131"/>
      <c r="H2941" s="132">
        <f>TRUNC((J2941*$J$7),2)</f>
        <v>0</v>
      </c>
      <c r="J2941" s="133">
        <v>0</v>
      </c>
    </row>
    <row r="2942" spans="2:10" x14ac:dyDescent="0.2">
      <c r="B2942" s="131" t="s">
        <v>2467</v>
      </c>
      <c r="C2942" s="131"/>
      <c r="D2942" s="131"/>
      <c r="E2942" s="131"/>
      <c r="F2942" s="131"/>
      <c r="G2942" s="131"/>
      <c r="H2942" s="144">
        <f>TRUNC((J2942*$J$7),2)</f>
        <v>36.29</v>
      </c>
      <c r="J2942" s="145">
        <v>46.53</v>
      </c>
    </row>
    <row r="2943" spans="2:10" s="134" customFormat="1" ht="24.75" customHeight="1" x14ac:dyDescent="0.2">
      <c r="B2943" s="118" t="s">
        <v>2965</v>
      </c>
      <c r="C2943" s="118"/>
      <c r="D2943" s="118"/>
      <c r="E2943" s="118"/>
      <c r="F2943" s="118"/>
      <c r="G2943" s="118"/>
      <c r="H2943" s="118" t="s">
        <v>2909</v>
      </c>
      <c r="J2943" s="119" t="s">
        <v>2909</v>
      </c>
    </row>
    <row r="2944" spans="2:10" x14ac:dyDescent="0.2">
      <c r="B2944" s="120" t="s">
        <v>2503</v>
      </c>
      <c r="C2944" s="120" t="s">
        <v>2514</v>
      </c>
      <c r="D2944" s="120" t="s">
        <v>2513</v>
      </c>
      <c r="E2944" s="120"/>
      <c r="F2944" s="120" t="s">
        <v>2512</v>
      </c>
      <c r="G2944" s="120" t="s">
        <v>2499</v>
      </c>
      <c r="H2944" s="120" t="s">
        <v>2511</v>
      </c>
      <c r="J2944" s="121" t="s">
        <v>2511</v>
      </c>
    </row>
    <row r="2945" spans="2:10" x14ac:dyDescent="0.2">
      <c r="B2945" s="122" t="s">
        <v>2687</v>
      </c>
      <c r="C2945" s="122" t="s">
        <v>2686</v>
      </c>
      <c r="D2945" s="123">
        <v>20.8</v>
      </c>
      <c r="E2945" s="123"/>
      <c r="F2945" s="124">
        <v>117.99</v>
      </c>
      <c r="G2945" s="125">
        <v>0.14000000000000001</v>
      </c>
      <c r="H2945" s="126">
        <f>TRUNC((J2945*$J$7),2)</f>
        <v>2.2599999999999998</v>
      </c>
      <c r="J2945" s="127">
        <v>2.91</v>
      </c>
    </row>
    <row r="2946" spans="2:10" x14ac:dyDescent="0.2">
      <c r="B2946" s="122" t="s">
        <v>2567</v>
      </c>
      <c r="C2946" s="122" t="s">
        <v>2566</v>
      </c>
      <c r="D2946" s="123">
        <v>14.54</v>
      </c>
      <c r="E2946" s="123"/>
      <c r="F2946" s="124">
        <v>117.99</v>
      </c>
      <c r="G2946" s="125">
        <v>0.14000000000000001</v>
      </c>
      <c r="H2946" s="126">
        <f>TRUNC((J2946*$J$7),2)</f>
        <v>1.59</v>
      </c>
      <c r="J2946" s="127">
        <v>2.04</v>
      </c>
    </row>
    <row r="2947" spans="2:10" x14ac:dyDescent="0.2">
      <c r="B2947" s="128" t="s">
        <v>2504</v>
      </c>
      <c r="C2947" s="128"/>
      <c r="D2947" s="128"/>
      <c r="E2947" s="128"/>
      <c r="F2947" s="128"/>
      <c r="G2947" s="128"/>
      <c r="H2947" s="129">
        <f>TRUNC((J2947*$J$7),2)</f>
        <v>3.86</v>
      </c>
      <c r="J2947" s="130">
        <v>4.95</v>
      </c>
    </row>
    <row r="2948" spans="2:10" ht="21" x14ac:dyDescent="0.2">
      <c r="B2948" s="120" t="s">
        <v>2503</v>
      </c>
      <c r="C2948" s="120" t="s">
        <v>2502</v>
      </c>
      <c r="D2948" s="120"/>
      <c r="E2948" s="146" t="s">
        <v>2501</v>
      </c>
      <c r="F2948" s="120" t="s">
        <v>2500</v>
      </c>
      <c r="G2948" s="120" t="s">
        <v>2499</v>
      </c>
      <c r="H2948" s="120" t="s">
        <v>2498</v>
      </c>
      <c r="J2948" s="121" t="s">
        <v>2498</v>
      </c>
    </row>
    <row r="2949" spans="2:10" ht="22.5" x14ac:dyDescent="0.2">
      <c r="B2949" s="122" t="s">
        <v>2964</v>
      </c>
      <c r="C2949" s="122" t="s">
        <v>2963</v>
      </c>
      <c r="D2949" s="122"/>
      <c r="E2949" s="147" t="s">
        <v>2471</v>
      </c>
      <c r="F2949" s="126">
        <v>1.94</v>
      </c>
      <c r="G2949" s="125">
        <v>1</v>
      </c>
      <c r="H2949" s="126">
        <f>TRUNC((J2949*$J$7),2)</f>
        <v>1.51</v>
      </c>
      <c r="J2949" s="127">
        <v>1.94</v>
      </c>
    </row>
    <row r="2950" spans="2:10" x14ac:dyDescent="0.2">
      <c r="B2950" s="128" t="s">
        <v>2470</v>
      </c>
      <c r="C2950" s="128"/>
      <c r="D2950" s="128"/>
      <c r="E2950" s="128"/>
      <c r="F2950" s="128"/>
      <c r="G2950" s="128"/>
      <c r="H2950" s="129">
        <f>TRUNC((J2950*$J$7),2)</f>
        <v>1.51</v>
      </c>
      <c r="J2950" s="130">
        <v>1.94</v>
      </c>
    </row>
    <row r="2951" spans="2:10" x14ac:dyDescent="0.2">
      <c r="B2951" s="131" t="s">
        <v>2469</v>
      </c>
      <c r="C2951" s="131"/>
      <c r="D2951" s="131"/>
      <c r="E2951" s="131"/>
      <c r="F2951" s="131"/>
      <c r="G2951" s="131"/>
      <c r="H2951" s="132">
        <f>TRUNC((J2951*$J$7),2)</f>
        <v>5.37</v>
      </c>
      <c r="J2951" s="133">
        <v>6.89</v>
      </c>
    </row>
    <row r="2952" spans="2:10" x14ac:dyDescent="0.2">
      <c r="B2952" s="131" t="s">
        <v>2468</v>
      </c>
      <c r="C2952" s="131"/>
      <c r="D2952" s="131"/>
      <c r="E2952" s="131"/>
      <c r="F2952" s="131"/>
      <c r="G2952" s="131"/>
      <c r="H2952" s="132">
        <f>TRUNC((J2952*$J$7),2)</f>
        <v>0</v>
      </c>
      <c r="J2952" s="133">
        <v>0</v>
      </c>
    </row>
    <row r="2953" spans="2:10" x14ac:dyDescent="0.2">
      <c r="B2953" s="131" t="s">
        <v>2467</v>
      </c>
      <c r="C2953" s="131"/>
      <c r="D2953" s="131"/>
      <c r="E2953" s="131"/>
      <c r="F2953" s="131"/>
      <c r="G2953" s="131"/>
      <c r="H2953" s="132">
        <f>TRUNC((J2953*$J$7),2)</f>
        <v>5.37</v>
      </c>
      <c r="J2953" s="133">
        <v>6.89</v>
      </c>
    </row>
    <row r="2954" spans="2:10" s="134" customFormat="1" ht="24.75" customHeight="1" x14ac:dyDescent="0.2">
      <c r="B2954" s="118" t="s">
        <v>2962</v>
      </c>
      <c r="C2954" s="118"/>
      <c r="D2954" s="118"/>
      <c r="E2954" s="118"/>
      <c r="F2954" s="118"/>
      <c r="G2954" s="118"/>
      <c r="H2954" s="118" t="s">
        <v>2909</v>
      </c>
      <c r="J2954" s="119" t="s">
        <v>2909</v>
      </c>
    </row>
    <row r="2955" spans="2:10" x14ac:dyDescent="0.2">
      <c r="B2955" s="120" t="s">
        <v>2503</v>
      </c>
      <c r="C2955" s="120" t="s">
        <v>2514</v>
      </c>
      <c r="D2955" s="120" t="s">
        <v>2513</v>
      </c>
      <c r="E2955" s="120"/>
      <c r="F2955" s="120" t="s">
        <v>2512</v>
      </c>
      <c r="G2955" s="120" t="s">
        <v>2499</v>
      </c>
      <c r="H2955" s="120" t="s">
        <v>2511</v>
      </c>
      <c r="J2955" s="121" t="s">
        <v>2511</v>
      </c>
    </row>
    <row r="2956" spans="2:10" x14ac:dyDescent="0.2">
      <c r="B2956" s="122" t="s">
        <v>2567</v>
      </c>
      <c r="C2956" s="122" t="s">
        <v>2566</v>
      </c>
      <c r="D2956" s="123">
        <v>14.54</v>
      </c>
      <c r="E2956" s="123"/>
      <c r="F2956" s="124">
        <v>117.99</v>
      </c>
      <c r="G2956" s="125">
        <v>0.14000000000000001</v>
      </c>
      <c r="H2956" s="126">
        <f>TRUNC((J2956*$J$7),2)</f>
        <v>1.59</v>
      </c>
      <c r="J2956" s="127">
        <v>2.04</v>
      </c>
    </row>
    <row r="2957" spans="2:10" x14ac:dyDescent="0.2">
      <c r="B2957" s="122" t="s">
        <v>2687</v>
      </c>
      <c r="C2957" s="122" t="s">
        <v>2686</v>
      </c>
      <c r="D2957" s="123">
        <v>20.8</v>
      </c>
      <c r="E2957" s="123"/>
      <c r="F2957" s="124">
        <v>117.99</v>
      </c>
      <c r="G2957" s="125">
        <v>0.14000000000000001</v>
      </c>
      <c r="H2957" s="126">
        <f>TRUNC((J2957*$J$7),2)</f>
        <v>2.2599999999999998</v>
      </c>
      <c r="J2957" s="127">
        <v>2.91</v>
      </c>
    </row>
    <row r="2958" spans="2:10" x14ac:dyDescent="0.2">
      <c r="B2958" s="128" t="s">
        <v>2504</v>
      </c>
      <c r="C2958" s="128"/>
      <c r="D2958" s="128"/>
      <c r="E2958" s="128"/>
      <c r="F2958" s="128"/>
      <c r="G2958" s="128"/>
      <c r="H2958" s="129">
        <f>TRUNC((J2958*$J$7),2)</f>
        <v>3.86</v>
      </c>
      <c r="J2958" s="130">
        <v>4.95</v>
      </c>
    </row>
    <row r="2959" spans="2:10" ht="21" x14ac:dyDescent="0.2">
      <c r="B2959" s="120" t="s">
        <v>2503</v>
      </c>
      <c r="C2959" s="120" t="s">
        <v>2502</v>
      </c>
      <c r="D2959" s="120"/>
      <c r="E2959" s="146" t="s">
        <v>2501</v>
      </c>
      <c r="F2959" s="120" t="s">
        <v>2500</v>
      </c>
      <c r="G2959" s="120" t="s">
        <v>2499</v>
      </c>
      <c r="H2959" s="120" t="s">
        <v>2498</v>
      </c>
      <c r="J2959" s="121" t="s">
        <v>2498</v>
      </c>
    </row>
    <row r="2960" spans="2:10" ht="22.5" x14ac:dyDescent="0.2">
      <c r="B2960" s="122" t="s">
        <v>2961</v>
      </c>
      <c r="C2960" s="122" t="s">
        <v>2960</v>
      </c>
      <c r="D2960" s="122"/>
      <c r="E2960" s="147" t="s">
        <v>2471</v>
      </c>
      <c r="F2960" s="126">
        <v>3.23</v>
      </c>
      <c r="G2960" s="125">
        <v>1</v>
      </c>
      <c r="H2960" s="126">
        <f>TRUNC((J2960*$J$7),2)</f>
        <v>2.5099999999999998</v>
      </c>
      <c r="J2960" s="127">
        <v>3.23</v>
      </c>
    </row>
    <row r="2961" spans="2:10" x14ac:dyDescent="0.2">
      <c r="B2961" s="128" t="s">
        <v>2470</v>
      </c>
      <c r="C2961" s="128"/>
      <c r="D2961" s="128"/>
      <c r="E2961" s="128"/>
      <c r="F2961" s="128"/>
      <c r="G2961" s="128"/>
      <c r="H2961" s="129">
        <f>TRUNC((J2961*$J$7),2)</f>
        <v>2.5099999999999998</v>
      </c>
      <c r="J2961" s="130">
        <v>3.23</v>
      </c>
    </row>
    <row r="2962" spans="2:10" x14ac:dyDescent="0.2">
      <c r="B2962" s="131" t="s">
        <v>2469</v>
      </c>
      <c r="C2962" s="131"/>
      <c r="D2962" s="131"/>
      <c r="E2962" s="131"/>
      <c r="F2962" s="131"/>
      <c r="G2962" s="131"/>
      <c r="H2962" s="132">
        <f>TRUNC((J2962*$J$7),2)</f>
        <v>6.38</v>
      </c>
      <c r="J2962" s="133">
        <v>8.18</v>
      </c>
    </row>
    <row r="2963" spans="2:10" x14ac:dyDescent="0.2">
      <c r="B2963" s="131" t="s">
        <v>2468</v>
      </c>
      <c r="C2963" s="131"/>
      <c r="D2963" s="131"/>
      <c r="E2963" s="131"/>
      <c r="F2963" s="131"/>
      <c r="G2963" s="131"/>
      <c r="H2963" s="132">
        <f>TRUNC((J2963*$J$7),2)</f>
        <v>0</v>
      </c>
      <c r="J2963" s="133">
        <v>0</v>
      </c>
    </row>
    <row r="2964" spans="2:10" x14ac:dyDescent="0.2">
      <c r="B2964" s="131" t="s">
        <v>2467</v>
      </c>
      <c r="C2964" s="131"/>
      <c r="D2964" s="131"/>
      <c r="E2964" s="131"/>
      <c r="F2964" s="131"/>
      <c r="G2964" s="131"/>
      <c r="H2964" s="132">
        <f>TRUNC((J2964*$J$7),2)</f>
        <v>6.38</v>
      </c>
      <c r="J2964" s="133">
        <v>8.18</v>
      </c>
    </row>
    <row r="2965" spans="2:10" s="134" customFormat="1" ht="24.75" customHeight="1" x14ac:dyDescent="0.2">
      <c r="B2965" s="118" t="s">
        <v>2959</v>
      </c>
      <c r="C2965" s="118"/>
      <c r="D2965" s="118"/>
      <c r="E2965" s="118"/>
      <c r="F2965" s="118"/>
      <c r="G2965" s="118"/>
      <c r="H2965" s="118" t="s">
        <v>2909</v>
      </c>
      <c r="J2965" s="119" t="s">
        <v>2909</v>
      </c>
    </row>
    <row r="2966" spans="2:10" x14ac:dyDescent="0.2">
      <c r="B2966" s="120" t="s">
        <v>2503</v>
      </c>
      <c r="C2966" s="120" t="s">
        <v>2514</v>
      </c>
      <c r="D2966" s="120" t="s">
        <v>2513</v>
      </c>
      <c r="E2966" s="120"/>
      <c r="F2966" s="120" t="s">
        <v>2512</v>
      </c>
      <c r="G2966" s="120" t="s">
        <v>2499</v>
      </c>
      <c r="H2966" s="120" t="s">
        <v>2511</v>
      </c>
      <c r="J2966" s="121" t="s">
        <v>2511</v>
      </c>
    </row>
    <row r="2967" spans="2:10" x14ac:dyDescent="0.2">
      <c r="B2967" s="122" t="s">
        <v>2567</v>
      </c>
      <c r="C2967" s="122" t="s">
        <v>2566</v>
      </c>
      <c r="D2967" s="123">
        <v>14.54</v>
      </c>
      <c r="E2967" s="123"/>
      <c r="F2967" s="124">
        <v>117.99</v>
      </c>
      <c r="G2967" s="125">
        <v>0.23</v>
      </c>
      <c r="H2967" s="126">
        <f>TRUNC((J2967*$J$7),2)</f>
        <v>2.6</v>
      </c>
      <c r="J2967" s="127">
        <v>3.34</v>
      </c>
    </row>
    <row r="2968" spans="2:10" x14ac:dyDescent="0.2">
      <c r="B2968" s="122" t="s">
        <v>2687</v>
      </c>
      <c r="C2968" s="122" t="s">
        <v>2686</v>
      </c>
      <c r="D2968" s="123">
        <v>20.8</v>
      </c>
      <c r="E2968" s="123"/>
      <c r="F2968" s="124">
        <v>117.99</v>
      </c>
      <c r="G2968" s="125">
        <v>0.23</v>
      </c>
      <c r="H2968" s="126">
        <f>TRUNC((J2968*$J$7),2)</f>
        <v>3.72</v>
      </c>
      <c r="J2968" s="127">
        <v>4.78</v>
      </c>
    </row>
    <row r="2969" spans="2:10" x14ac:dyDescent="0.2">
      <c r="B2969" s="128" t="s">
        <v>2504</v>
      </c>
      <c r="C2969" s="128"/>
      <c r="D2969" s="128"/>
      <c r="E2969" s="128"/>
      <c r="F2969" s="128"/>
      <c r="G2969" s="128"/>
      <c r="H2969" s="129">
        <f>TRUNC((J2969*$J$7),2)</f>
        <v>6.33</v>
      </c>
      <c r="J2969" s="130">
        <v>8.1199999999999992</v>
      </c>
    </row>
    <row r="2970" spans="2:10" ht="21" x14ac:dyDescent="0.2">
      <c r="B2970" s="120" t="s">
        <v>2503</v>
      </c>
      <c r="C2970" s="120" t="s">
        <v>2502</v>
      </c>
      <c r="D2970" s="120"/>
      <c r="E2970" s="146" t="s">
        <v>2501</v>
      </c>
      <c r="F2970" s="120" t="s">
        <v>2500</v>
      </c>
      <c r="G2970" s="120" t="s">
        <v>2499</v>
      </c>
      <c r="H2970" s="120" t="s">
        <v>2498</v>
      </c>
      <c r="J2970" s="121" t="s">
        <v>2498</v>
      </c>
    </row>
    <row r="2971" spans="2:10" ht="22.5" x14ac:dyDescent="0.2">
      <c r="B2971" s="122" t="s">
        <v>2958</v>
      </c>
      <c r="C2971" s="122" t="s">
        <v>1281</v>
      </c>
      <c r="D2971" s="122"/>
      <c r="E2971" s="147" t="s">
        <v>2471</v>
      </c>
      <c r="F2971" s="126">
        <v>7.14</v>
      </c>
      <c r="G2971" s="125">
        <v>1</v>
      </c>
      <c r="H2971" s="126">
        <f>TRUNC((J2971*$J$7),2)</f>
        <v>5.56</v>
      </c>
      <c r="J2971" s="127">
        <v>7.14</v>
      </c>
    </row>
    <row r="2972" spans="2:10" x14ac:dyDescent="0.2">
      <c r="B2972" s="128" t="s">
        <v>2470</v>
      </c>
      <c r="C2972" s="128"/>
      <c r="D2972" s="128"/>
      <c r="E2972" s="128"/>
      <c r="F2972" s="128"/>
      <c r="G2972" s="128"/>
      <c r="H2972" s="129">
        <f>TRUNC((J2972*$J$7),2)</f>
        <v>5.56</v>
      </c>
      <c r="J2972" s="130">
        <v>7.14</v>
      </c>
    </row>
    <row r="2973" spans="2:10" x14ac:dyDescent="0.2">
      <c r="B2973" s="131" t="s">
        <v>2469</v>
      </c>
      <c r="C2973" s="131"/>
      <c r="D2973" s="131"/>
      <c r="E2973" s="131"/>
      <c r="F2973" s="131"/>
      <c r="G2973" s="131"/>
      <c r="H2973" s="144">
        <f>TRUNC((J2973*$J$7),2)</f>
        <v>11.9</v>
      </c>
      <c r="J2973" s="145">
        <v>15.26</v>
      </c>
    </row>
    <row r="2974" spans="2:10" x14ac:dyDescent="0.2">
      <c r="B2974" s="131" t="s">
        <v>2468</v>
      </c>
      <c r="C2974" s="131"/>
      <c r="D2974" s="131"/>
      <c r="E2974" s="131"/>
      <c r="F2974" s="131"/>
      <c r="G2974" s="131"/>
      <c r="H2974" s="132">
        <f>TRUNC((J2974*$J$7),2)</f>
        <v>0</v>
      </c>
      <c r="J2974" s="133">
        <v>0</v>
      </c>
    </row>
    <row r="2975" spans="2:10" x14ac:dyDescent="0.2">
      <c r="B2975" s="131" t="s">
        <v>2467</v>
      </c>
      <c r="C2975" s="131"/>
      <c r="D2975" s="131"/>
      <c r="E2975" s="131"/>
      <c r="F2975" s="131"/>
      <c r="G2975" s="131"/>
      <c r="H2975" s="144">
        <f>TRUNC((J2975*$J$7),2)</f>
        <v>11.9</v>
      </c>
      <c r="J2975" s="145">
        <v>15.26</v>
      </c>
    </row>
    <row r="2976" spans="2:10" s="134" customFormat="1" ht="24.75" customHeight="1" x14ac:dyDescent="0.2">
      <c r="B2976" s="118" t="s">
        <v>2957</v>
      </c>
      <c r="C2976" s="118"/>
      <c r="D2976" s="118"/>
      <c r="E2976" s="118"/>
      <c r="F2976" s="118"/>
      <c r="G2976" s="118"/>
      <c r="H2976" s="118" t="s">
        <v>2909</v>
      </c>
      <c r="J2976" s="119" t="s">
        <v>2909</v>
      </c>
    </row>
    <row r="2977" spans="2:10" x14ac:dyDescent="0.2">
      <c r="B2977" s="120" t="s">
        <v>2503</v>
      </c>
      <c r="C2977" s="120" t="s">
        <v>2514</v>
      </c>
      <c r="D2977" s="120" t="s">
        <v>2513</v>
      </c>
      <c r="E2977" s="120"/>
      <c r="F2977" s="120" t="s">
        <v>2512</v>
      </c>
      <c r="G2977" s="120" t="s">
        <v>2499</v>
      </c>
      <c r="H2977" s="120" t="s">
        <v>2511</v>
      </c>
      <c r="J2977" s="121" t="s">
        <v>2511</v>
      </c>
    </row>
    <row r="2978" spans="2:10" x14ac:dyDescent="0.2">
      <c r="B2978" s="122" t="s">
        <v>2687</v>
      </c>
      <c r="C2978" s="122" t="s">
        <v>2686</v>
      </c>
      <c r="D2978" s="123">
        <v>20.8</v>
      </c>
      <c r="E2978" s="123"/>
      <c r="F2978" s="124">
        <v>117.99</v>
      </c>
      <c r="G2978" s="125">
        <v>0.4</v>
      </c>
      <c r="H2978" s="126">
        <f>TRUNC((J2978*$J$7),2)</f>
        <v>6.48</v>
      </c>
      <c r="J2978" s="127">
        <v>8.32</v>
      </c>
    </row>
    <row r="2979" spans="2:10" x14ac:dyDescent="0.2">
      <c r="B2979" s="122" t="s">
        <v>2567</v>
      </c>
      <c r="C2979" s="122" t="s">
        <v>2566</v>
      </c>
      <c r="D2979" s="123">
        <v>14.54</v>
      </c>
      <c r="E2979" s="123"/>
      <c r="F2979" s="124">
        <v>117.99</v>
      </c>
      <c r="G2979" s="125">
        <v>0.4</v>
      </c>
      <c r="H2979" s="126">
        <f>TRUNC((J2979*$J$7),2)</f>
        <v>4.53</v>
      </c>
      <c r="J2979" s="127">
        <v>5.82</v>
      </c>
    </row>
    <row r="2980" spans="2:10" x14ac:dyDescent="0.2">
      <c r="B2980" s="128" t="s">
        <v>2504</v>
      </c>
      <c r="C2980" s="128"/>
      <c r="D2980" s="128"/>
      <c r="E2980" s="128"/>
      <c r="F2980" s="128"/>
      <c r="G2980" s="128"/>
      <c r="H2980" s="142">
        <f>TRUNC((J2980*$J$7),2)</f>
        <v>11.02</v>
      </c>
      <c r="J2980" s="143">
        <v>14.14</v>
      </c>
    </row>
    <row r="2981" spans="2:10" ht="21" x14ac:dyDescent="0.2">
      <c r="B2981" s="120" t="s">
        <v>2503</v>
      </c>
      <c r="C2981" s="120" t="s">
        <v>2502</v>
      </c>
      <c r="D2981" s="120"/>
      <c r="E2981" s="146" t="s">
        <v>2501</v>
      </c>
      <c r="F2981" s="120" t="s">
        <v>2500</v>
      </c>
      <c r="G2981" s="120" t="s">
        <v>2499</v>
      </c>
      <c r="H2981" s="120" t="s">
        <v>2498</v>
      </c>
      <c r="J2981" s="121" t="s">
        <v>2498</v>
      </c>
    </row>
    <row r="2982" spans="2:10" ht="22.5" x14ac:dyDescent="0.2">
      <c r="B2982" s="122" t="s">
        <v>2956</v>
      </c>
      <c r="C2982" s="122" t="s">
        <v>2955</v>
      </c>
      <c r="D2982" s="122"/>
      <c r="E2982" s="147" t="s">
        <v>2471</v>
      </c>
      <c r="F2982" s="126">
        <v>6.23</v>
      </c>
      <c r="G2982" s="125">
        <v>1</v>
      </c>
      <c r="H2982" s="126">
        <f>TRUNC((J2982*$J$7),2)</f>
        <v>4.8499999999999996</v>
      </c>
      <c r="J2982" s="127">
        <v>6.23</v>
      </c>
    </row>
    <row r="2983" spans="2:10" x14ac:dyDescent="0.2">
      <c r="B2983" s="128" t="s">
        <v>2470</v>
      </c>
      <c r="C2983" s="128"/>
      <c r="D2983" s="128"/>
      <c r="E2983" s="128"/>
      <c r="F2983" s="128"/>
      <c r="G2983" s="128"/>
      <c r="H2983" s="129">
        <f>TRUNC((J2983*$J$7),2)</f>
        <v>4.8499999999999996</v>
      </c>
      <c r="J2983" s="130">
        <v>6.23</v>
      </c>
    </row>
    <row r="2984" spans="2:10" x14ac:dyDescent="0.2">
      <c r="B2984" s="131" t="s">
        <v>2469</v>
      </c>
      <c r="C2984" s="131"/>
      <c r="D2984" s="131"/>
      <c r="E2984" s="131"/>
      <c r="F2984" s="131"/>
      <c r="G2984" s="131"/>
      <c r="H2984" s="144">
        <f>TRUNC((J2984*$J$7),2)</f>
        <v>15.88</v>
      </c>
      <c r="J2984" s="145">
        <v>20.37</v>
      </c>
    </row>
    <row r="2985" spans="2:10" x14ac:dyDescent="0.2">
      <c r="B2985" s="131" t="s">
        <v>2468</v>
      </c>
      <c r="C2985" s="131"/>
      <c r="D2985" s="131"/>
      <c r="E2985" s="131"/>
      <c r="F2985" s="131"/>
      <c r="G2985" s="131"/>
      <c r="H2985" s="132">
        <f>TRUNC((J2985*$J$7),2)</f>
        <v>0</v>
      </c>
      <c r="J2985" s="133">
        <v>0</v>
      </c>
    </row>
    <row r="2986" spans="2:10" x14ac:dyDescent="0.2">
      <c r="B2986" s="131" t="s">
        <v>2467</v>
      </c>
      <c r="C2986" s="131"/>
      <c r="D2986" s="131"/>
      <c r="E2986" s="131"/>
      <c r="F2986" s="131"/>
      <c r="G2986" s="131"/>
      <c r="H2986" s="144">
        <f>TRUNC((J2986*$J$7),2)</f>
        <v>15.88</v>
      </c>
      <c r="J2986" s="145">
        <v>20.37</v>
      </c>
    </row>
    <row r="2987" spans="2:10" s="134" customFormat="1" ht="24.75" customHeight="1" x14ac:dyDescent="0.2">
      <c r="B2987" s="118" t="s">
        <v>2954</v>
      </c>
      <c r="C2987" s="118"/>
      <c r="D2987" s="118"/>
      <c r="E2987" s="118"/>
      <c r="F2987" s="118"/>
      <c r="G2987" s="118"/>
      <c r="H2987" s="118" t="s">
        <v>2909</v>
      </c>
      <c r="J2987" s="119" t="s">
        <v>2909</v>
      </c>
    </row>
    <row r="2988" spans="2:10" x14ac:dyDescent="0.2">
      <c r="B2988" s="120" t="s">
        <v>2503</v>
      </c>
      <c r="C2988" s="120" t="s">
        <v>2514</v>
      </c>
      <c r="D2988" s="120" t="s">
        <v>2513</v>
      </c>
      <c r="E2988" s="120"/>
      <c r="F2988" s="120" t="s">
        <v>2512</v>
      </c>
      <c r="G2988" s="120" t="s">
        <v>2499</v>
      </c>
      <c r="H2988" s="120" t="s">
        <v>2511</v>
      </c>
      <c r="J2988" s="121" t="s">
        <v>2511</v>
      </c>
    </row>
    <row r="2989" spans="2:10" x14ac:dyDescent="0.2">
      <c r="B2989" s="122" t="s">
        <v>2567</v>
      </c>
      <c r="C2989" s="122" t="s">
        <v>2566</v>
      </c>
      <c r="D2989" s="123">
        <v>14.54</v>
      </c>
      <c r="E2989" s="123"/>
      <c r="F2989" s="124">
        <v>117.99</v>
      </c>
      <c r="G2989" s="125">
        <v>0.28999999999999998</v>
      </c>
      <c r="H2989" s="126">
        <f>TRUNC((J2989*$J$7),2)</f>
        <v>3.29</v>
      </c>
      <c r="J2989" s="127">
        <v>4.22</v>
      </c>
    </row>
    <row r="2990" spans="2:10" x14ac:dyDescent="0.2">
      <c r="B2990" s="122" t="s">
        <v>2687</v>
      </c>
      <c r="C2990" s="122" t="s">
        <v>2686</v>
      </c>
      <c r="D2990" s="123">
        <v>20.8</v>
      </c>
      <c r="E2990" s="123"/>
      <c r="F2990" s="124">
        <v>117.99</v>
      </c>
      <c r="G2990" s="125">
        <v>0.28999999999999998</v>
      </c>
      <c r="H2990" s="126">
        <f>TRUNC((J2990*$J$7),2)</f>
        <v>4.7</v>
      </c>
      <c r="J2990" s="127">
        <v>6.03</v>
      </c>
    </row>
    <row r="2991" spans="2:10" x14ac:dyDescent="0.2">
      <c r="B2991" s="128" t="s">
        <v>2504</v>
      </c>
      <c r="C2991" s="128"/>
      <c r="D2991" s="128"/>
      <c r="E2991" s="128"/>
      <c r="F2991" s="128"/>
      <c r="G2991" s="128"/>
      <c r="H2991" s="142">
        <f>TRUNC((J2991*$J$7),2)</f>
        <v>7.99</v>
      </c>
      <c r="J2991" s="143">
        <v>10.25</v>
      </c>
    </row>
    <row r="2992" spans="2:10" ht="21" x14ac:dyDescent="0.2">
      <c r="B2992" s="120" t="s">
        <v>2503</v>
      </c>
      <c r="C2992" s="120" t="s">
        <v>2502</v>
      </c>
      <c r="D2992" s="120"/>
      <c r="E2992" s="146" t="s">
        <v>2501</v>
      </c>
      <c r="F2992" s="120" t="s">
        <v>2500</v>
      </c>
      <c r="G2992" s="120" t="s">
        <v>2499</v>
      </c>
      <c r="H2992" s="120" t="s">
        <v>2498</v>
      </c>
      <c r="J2992" s="121" t="s">
        <v>2498</v>
      </c>
    </row>
    <row r="2993" spans="2:10" ht="22.5" x14ac:dyDescent="0.2">
      <c r="B2993" s="122" t="s">
        <v>2953</v>
      </c>
      <c r="C2993" s="122" t="s">
        <v>2952</v>
      </c>
      <c r="D2993" s="122"/>
      <c r="E2993" s="147" t="s">
        <v>2471</v>
      </c>
      <c r="F2993" s="126">
        <v>5.2</v>
      </c>
      <c r="G2993" s="125">
        <v>1</v>
      </c>
      <c r="H2993" s="126">
        <f>TRUNC((J2993*$J$7),2)</f>
        <v>4.05</v>
      </c>
      <c r="J2993" s="127">
        <v>5.2</v>
      </c>
    </row>
    <row r="2994" spans="2:10" x14ac:dyDescent="0.2">
      <c r="B2994" s="128" t="s">
        <v>2470</v>
      </c>
      <c r="C2994" s="128"/>
      <c r="D2994" s="128"/>
      <c r="E2994" s="128"/>
      <c r="F2994" s="128"/>
      <c r="G2994" s="128"/>
      <c r="H2994" s="129">
        <f>TRUNC((J2994*$J$7),2)</f>
        <v>4.05</v>
      </c>
      <c r="J2994" s="130">
        <v>5.2</v>
      </c>
    </row>
    <row r="2995" spans="2:10" x14ac:dyDescent="0.2">
      <c r="B2995" s="131" t="s">
        <v>2469</v>
      </c>
      <c r="C2995" s="131"/>
      <c r="D2995" s="131"/>
      <c r="E2995" s="131"/>
      <c r="F2995" s="131"/>
      <c r="G2995" s="131"/>
      <c r="H2995" s="144">
        <f>TRUNC((J2995*$J$7),2)</f>
        <v>12.05</v>
      </c>
      <c r="J2995" s="145">
        <v>15.45</v>
      </c>
    </row>
    <row r="2996" spans="2:10" x14ac:dyDescent="0.2">
      <c r="B2996" s="131" t="s">
        <v>2468</v>
      </c>
      <c r="C2996" s="131"/>
      <c r="D2996" s="131"/>
      <c r="E2996" s="131"/>
      <c r="F2996" s="131"/>
      <c r="G2996" s="131"/>
      <c r="H2996" s="132">
        <f>TRUNC((J2996*$J$7),2)</f>
        <v>0</v>
      </c>
      <c r="J2996" s="133">
        <v>0</v>
      </c>
    </row>
    <row r="2997" spans="2:10" x14ac:dyDescent="0.2">
      <c r="B2997" s="131" t="s">
        <v>2467</v>
      </c>
      <c r="C2997" s="131"/>
      <c r="D2997" s="131"/>
      <c r="E2997" s="131"/>
      <c r="F2997" s="131"/>
      <c r="G2997" s="131"/>
      <c r="H2997" s="144">
        <f>TRUNC((J2997*$J$7),2)</f>
        <v>12.05</v>
      </c>
      <c r="J2997" s="145">
        <v>15.45</v>
      </c>
    </row>
    <row r="2998" spans="2:10" s="134" customFormat="1" ht="24.75" customHeight="1" x14ac:dyDescent="0.2">
      <c r="B2998" s="118" t="s">
        <v>2951</v>
      </c>
      <c r="C2998" s="118"/>
      <c r="D2998" s="118"/>
      <c r="E2998" s="118"/>
      <c r="F2998" s="118"/>
      <c r="G2998" s="118"/>
      <c r="H2998" s="118" t="s">
        <v>2538</v>
      </c>
      <c r="J2998" s="119" t="s">
        <v>2538</v>
      </c>
    </row>
    <row r="2999" spans="2:10" x14ac:dyDescent="0.2">
      <c r="B2999" s="120" t="s">
        <v>2503</v>
      </c>
      <c r="C2999" s="120" t="s">
        <v>2514</v>
      </c>
      <c r="D2999" s="120" t="s">
        <v>2513</v>
      </c>
      <c r="E2999" s="120"/>
      <c r="F2999" s="120" t="s">
        <v>2512</v>
      </c>
      <c r="G2999" s="120" t="s">
        <v>2499</v>
      </c>
      <c r="H2999" s="120" t="s">
        <v>2511</v>
      </c>
      <c r="J2999" s="121" t="s">
        <v>2511</v>
      </c>
    </row>
    <row r="3000" spans="2:10" x14ac:dyDescent="0.2">
      <c r="B3000" s="122" t="s">
        <v>2567</v>
      </c>
      <c r="C3000" s="122" t="s">
        <v>2566</v>
      </c>
      <c r="D3000" s="123">
        <v>14.54</v>
      </c>
      <c r="E3000" s="123"/>
      <c r="F3000" s="124">
        <v>117.99</v>
      </c>
      <c r="G3000" s="125">
        <v>0.24</v>
      </c>
      <c r="H3000" s="126">
        <f>TRUNC((J3000*$J$7),2)</f>
        <v>2.72</v>
      </c>
      <c r="J3000" s="127">
        <v>3.49</v>
      </c>
    </row>
    <row r="3001" spans="2:10" x14ac:dyDescent="0.2">
      <c r="B3001" s="122" t="s">
        <v>2687</v>
      </c>
      <c r="C3001" s="122" t="s">
        <v>2686</v>
      </c>
      <c r="D3001" s="123">
        <v>20.8</v>
      </c>
      <c r="E3001" s="123"/>
      <c r="F3001" s="124">
        <v>117.99</v>
      </c>
      <c r="G3001" s="125">
        <v>0.24</v>
      </c>
      <c r="H3001" s="126">
        <f>TRUNC((J3001*$J$7),2)</f>
        <v>3.89</v>
      </c>
      <c r="J3001" s="127">
        <v>4.99</v>
      </c>
    </row>
    <row r="3002" spans="2:10" x14ac:dyDescent="0.2">
      <c r="B3002" s="128" t="s">
        <v>2504</v>
      </c>
      <c r="C3002" s="128"/>
      <c r="D3002" s="128"/>
      <c r="E3002" s="128"/>
      <c r="F3002" s="128"/>
      <c r="G3002" s="128"/>
      <c r="H3002" s="129">
        <f>TRUNC((J3002*$J$7),2)</f>
        <v>6.61</v>
      </c>
      <c r="J3002" s="130">
        <v>8.48</v>
      </c>
    </row>
    <row r="3003" spans="2:10" ht="21" x14ac:dyDescent="0.2">
      <c r="B3003" s="120" t="s">
        <v>2503</v>
      </c>
      <c r="C3003" s="120" t="s">
        <v>2502</v>
      </c>
      <c r="D3003" s="120"/>
      <c r="E3003" s="146" t="s">
        <v>2501</v>
      </c>
      <c r="F3003" s="120" t="s">
        <v>2500</v>
      </c>
      <c r="G3003" s="120" t="s">
        <v>2499</v>
      </c>
      <c r="H3003" s="120" t="s">
        <v>2498</v>
      </c>
      <c r="J3003" s="121" t="s">
        <v>2498</v>
      </c>
    </row>
    <row r="3004" spans="2:10" ht="22.5" x14ac:dyDescent="0.2">
      <c r="B3004" s="122" t="s">
        <v>2950</v>
      </c>
      <c r="C3004" s="122" t="s">
        <v>554</v>
      </c>
      <c r="D3004" s="122"/>
      <c r="E3004" s="147" t="s">
        <v>2535</v>
      </c>
      <c r="F3004" s="126">
        <v>6.42</v>
      </c>
      <c r="G3004" s="125">
        <v>1.01</v>
      </c>
      <c r="H3004" s="126">
        <f>TRUNC((J3004*$J$7),2)</f>
        <v>5.05</v>
      </c>
      <c r="J3004" s="127">
        <v>6.48</v>
      </c>
    </row>
    <row r="3005" spans="2:10" x14ac:dyDescent="0.2">
      <c r="B3005" s="128" t="s">
        <v>2470</v>
      </c>
      <c r="C3005" s="128"/>
      <c r="D3005" s="128"/>
      <c r="E3005" s="128"/>
      <c r="F3005" s="128"/>
      <c r="G3005" s="128"/>
      <c r="H3005" s="129">
        <f>TRUNC((J3005*$J$7),2)</f>
        <v>5.05</v>
      </c>
      <c r="J3005" s="130">
        <v>6.48</v>
      </c>
    </row>
    <row r="3006" spans="2:10" x14ac:dyDescent="0.2">
      <c r="B3006" s="131" t="s">
        <v>2469</v>
      </c>
      <c r="C3006" s="131"/>
      <c r="D3006" s="131"/>
      <c r="E3006" s="131"/>
      <c r="F3006" s="131"/>
      <c r="G3006" s="131"/>
      <c r="H3006" s="144">
        <f>TRUNC((J3006*$J$7),2)</f>
        <v>11.66</v>
      </c>
      <c r="J3006" s="145">
        <v>14.96</v>
      </c>
    </row>
    <row r="3007" spans="2:10" x14ac:dyDescent="0.2">
      <c r="B3007" s="131" t="s">
        <v>2468</v>
      </c>
      <c r="C3007" s="131"/>
      <c r="D3007" s="131"/>
      <c r="E3007" s="131"/>
      <c r="F3007" s="131"/>
      <c r="G3007" s="131"/>
      <c r="H3007" s="132">
        <f>TRUNC((J3007*$J$7),2)</f>
        <v>0</v>
      </c>
      <c r="J3007" s="133">
        <v>0</v>
      </c>
    </row>
    <row r="3008" spans="2:10" x14ac:dyDescent="0.2">
      <c r="B3008" s="131" t="s">
        <v>2467</v>
      </c>
      <c r="C3008" s="131"/>
      <c r="D3008" s="131"/>
      <c r="E3008" s="131"/>
      <c r="F3008" s="131"/>
      <c r="G3008" s="131"/>
      <c r="H3008" s="144">
        <f>TRUNC((J3008*$J$7),2)</f>
        <v>11.66</v>
      </c>
      <c r="J3008" s="145">
        <v>14.96</v>
      </c>
    </row>
    <row r="3009" spans="2:10" s="134" customFormat="1" ht="24.75" customHeight="1" x14ac:dyDescent="0.2">
      <c r="B3009" s="118" t="s">
        <v>2949</v>
      </c>
      <c r="C3009" s="118"/>
      <c r="D3009" s="118"/>
      <c r="E3009" s="118"/>
      <c r="F3009" s="118"/>
      <c r="G3009" s="118"/>
      <c r="H3009" s="118" t="s">
        <v>2538</v>
      </c>
      <c r="J3009" s="119" t="s">
        <v>2538</v>
      </c>
    </row>
    <row r="3010" spans="2:10" x14ac:dyDescent="0.2">
      <c r="B3010" s="120" t="s">
        <v>2503</v>
      </c>
      <c r="C3010" s="120" t="s">
        <v>2514</v>
      </c>
      <c r="D3010" s="120" t="s">
        <v>2513</v>
      </c>
      <c r="E3010" s="120"/>
      <c r="F3010" s="120" t="s">
        <v>2512</v>
      </c>
      <c r="G3010" s="120" t="s">
        <v>2499</v>
      </c>
      <c r="H3010" s="120" t="s">
        <v>2511</v>
      </c>
      <c r="J3010" s="121" t="s">
        <v>2511</v>
      </c>
    </row>
    <row r="3011" spans="2:10" x14ac:dyDescent="0.2">
      <c r="B3011" s="122" t="s">
        <v>2687</v>
      </c>
      <c r="C3011" s="122" t="s">
        <v>2686</v>
      </c>
      <c r="D3011" s="123">
        <v>20.8</v>
      </c>
      <c r="E3011" s="123"/>
      <c r="F3011" s="124">
        <v>117.99</v>
      </c>
      <c r="G3011" s="125">
        <v>0.83</v>
      </c>
      <c r="H3011" s="123">
        <f>TRUNC((J3011*$J$7),2)</f>
        <v>13.46</v>
      </c>
      <c r="J3011" s="141">
        <v>17.260000000000002</v>
      </c>
    </row>
    <row r="3012" spans="2:10" x14ac:dyDescent="0.2">
      <c r="B3012" s="122" t="s">
        <v>2567</v>
      </c>
      <c r="C3012" s="122" t="s">
        <v>2566</v>
      </c>
      <c r="D3012" s="123">
        <v>14.54</v>
      </c>
      <c r="E3012" s="123"/>
      <c r="F3012" s="124">
        <v>117.99</v>
      </c>
      <c r="G3012" s="125">
        <v>0.83</v>
      </c>
      <c r="H3012" s="123">
        <f>TRUNC((J3012*$J$7),2)</f>
        <v>9.41</v>
      </c>
      <c r="J3012" s="141">
        <v>12.07</v>
      </c>
    </row>
    <row r="3013" spans="2:10" x14ac:dyDescent="0.2">
      <c r="B3013" s="128" t="s">
        <v>2504</v>
      </c>
      <c r="C3013" s="128"/>
      <c r="D3013" s="128"/>
      <c r="E3013" s="128"/>
      <c r="F3013" s="128"/>
      <c r="G3013" s="128"/>
      <c r="H3013" s="142">
        <f>TRUNC((J3013*$J$7),2)</f>
        <v>22.87</v>
      </c>
      <c r="J3013" s="143">
        <v>29.33</v>
      </c>
    </row>
    <row r="3014" spans="2:10" ht="21" x14ac:dyDescent="0.2">
      <c r="B3014" s="120" t="s">
        <v>2503</v>
      </c>
      <c r="C3014" s="120" t="s">
        <v>2502</v>
      </c>
      <c r="D3014" s="120"/>
      <c r="E3014" s="146" t="s">
        <v>2501</v>
      </c>
      <c r="F3014" s="120" t="s">
        <v>2500</v>
      </c>
      <c r="G3014" s="120" t="s">
        <v>2499</v>
      </c>
      <c r="H3014" s="120" t="s">
        <v>2498</v>
      </c>
      <c r="J3014" s="121" t="s">
        <v>2498</v>
      </c>
    </row>
    <row r="3015" spans="2:10" x14ac:dyDescent="0.2">
      <c r="B3015" s="122" t="s">
        <v>2948</v>
      </c>
      <c r="C3015" s="122" t="s">
        <v>2381</v>
      </c>
      <c r="D3015" s="122"/>
      <c r="E3015" s="147" t="s">
        <v>2535</v>
      </c>
      <c r="F3015" s="124">
        <v>128.58000000000001</v>
      </c>
      <c r="G3015" s="125">
        <v>1.01</v>
      </c>
      <c r="H3015" s="124">
        <f t="shared" ref="H3015:H3020" si="75">TRUNC((J3015*$J$7),2)</f>
        <v>101.29</v>
      </c>
      <c r="J3015" s="136">
        <v>129.87</v>
      </c>
    </row>
    <row r="3016" spans="2:10" x14ac:dyDescent="0.2">
      <c r="B3016" s="122" t="s">
        <v>2908</v>
      </c>
      <c r="C3016" s="122" t="s">
        <v>2907</v>
      </c>
      <c r="D3016" s="122"/>
      <c r="E3016" s="147" t="s">
        <v>2535</v>
      </c>
      <c r="F3016" s="126">
        <v>0.43</v>
      </c>
      <c r="G3016" s="125">
        <v>2.0074999999999998</v>
      </c>
      <c r="H3016" s="126">
        <f t="shared" si="75"/>
        <v>0.67</v>
      </c>
      <c r="J3016" s="127">
        <v>0.86</v>
      </c>
    </row>
    <row r="3017" spans="2:10" x14ac:dyDescent="0.2">
      <c r="B3017" s="128" t="s">
        <v>2470</v>
      </c>
      <c r="C3017" s="128"/>
      <c r="D3017" s="128"/>
      <c r="E3017" s="128"/>
      <c r="F3017" s="128"/>
      <c r="G3017" s="128"/>
      <c r="H3017" s="137">
        <f t="shared" si="75"/>
        <v>101.96</v>
      </c>
      <c r="J3017" s="138">
        <v>130.72999999999999</v>
      </c>
    </row>
    <row r="3018" spans="2:10" x14ac:dyDescent="0.2">
      <c r="B3018" s="131" t="s">
        <v>2469</v>
      </c>
      <c r="C3018" s="131"/>
      <c r="D3018" s="131"/>
      <c r="E3018" s="131"/>
      <c r="F3018" s="131"/>
      <c r="G3018" s="131"/>
      <c r="H3018" s="139">
        <f t="shared" si="75"/>
        <v>124.84</v>
      </c>
      <c r="J3018" s="140">
        <v>160.06</v>
      </c>
    </row>
    <row r="3019" spans="2:10" x14ac:dyDescent="0.2">
      <c r="B3019" s="131" t="s">
        <v>2468</v>
      </c>
      <c r="C3019" s="131"/>
      <c r="D3019" s="131"/>
      <c r="E3019" s="131"/>
      <c r="F3019" s="131"/>
      <c r="G3019" s="131"/>
      <c r="H3019" s="132">
        <f t="shared" si="75"/>
        <v>0</v>
      </c>
      <c r="J3019" s="133">
        <v>0</v>
      </c>
    </row>
    <row r="3020" spans="2:10" x14ac:dyDescent="0.2">
      <c r="B3020" s="131" t="s">
        <v>2467</v>
      </c>
      <c r="C3020" s="131"/>
      <c r="D3020" s="131"/>
      <c r="E3020" s="131"/>
      <c r="F3020" s="131"/>
      <c r="G3020" s="131"/>
      <c r="H3020" s="139">
        <f t="shared" si="75"/>
        <v>124.84</v>
      </c>
      <c r="J3020" s="140">
        <v>160.06</v>
      </c>
    </row>
    <row r="3021" spans="2:10" s="134" customFormat="1" ht="24.75" customHeight="1" x14ac:dyDescent="0.2">
      <c r="B3021" s="118" t="s">
        <v>2947</v>
      </c>
      <c r="C3021" s="118"/>
      <c r="D3021" s="118"/>
      <c r="E3021" s="118"/>
      <c r="F3021" s="118"/>
      <c r="G3021" s="118"/>
      <c r="H3021" s="118" t="s">
        <v>2909</v>
      </c>
      <c r="J3021" s="119" t="s">
        <v>2909</v>
      </c>
    </row>
    <row r="3022" spans="2:10" x14ac:dyDescent="0.2">
      <c r="B3022" s="120" t="s">
        <v>2503</v>
      </c>
      <c r="C3022" s="120" t="s">
        <v>2514</v>
      </c>
      <c r="D3022" s="120" t="s">
        <v>2513</v>
      </c>
      <c r="E3022" s="120"/>
      <c r="F3022" s="120" t="s">
        <v>2512</v>
      </c>
      <c r="G3022" s="120" t="s">
        <v>2499</v>
      </c>
      <c r="H3022" s="120" t="s">
        <v>2511</v>
      </c>
      <c r="J3022" s="121" t="s">
        <v>2511</v>
      </c>
    </row>
    <row r="3023" spans="2:10" x14ac:dyDescent="0.2">
      <c r="B3023" s="122" t="s">
        <v>2510</v>
      </c>
      <c r="C3023" s="122" t="s">
        <v>2509</v>
      </c>
      <c r="D3023" s="123">
        <v>12.47</v>
      </c>
      <c r="E3023" s="123"/>
      <c r="F3023" s="124">
        <v>117.99</v>
      </c>
      <c r="G3023" s="125">
        <v>0.45</v>
      </c>
      <c r="H3023" s="126">
        <f>TRUNC((J3023*$J$7),2)</f>
        <v>4.37</v>
      </c>
      <c r="J3023" s="127">
        <v>5.61</v>
      </c>
    </row>
    <row r="3024" spans="2:10" x14ac:dyDescent="0.2">
      <c r="B3024" s="122" t="s">
        <v>2506</v>
      </c>
      <c r="C3024" s="122" t="s">
        <v>2505</v>
      </c>
      <c r="D3024" s="123">
        <v>20.8</v>
      </c>
      <c r="E3024" s="123"/>
      <c r="F3024" s="124">
        <v>117.99</v>
      </c>
      <c r="G3024" s="125">
        <v>0.45</v>
      </c>
      <c r="H3024" s="126">
        <f>TRUNC((J3024*$J$7),2)</f>
        <v>7.3</v>
      </c>
      <c r="J3024" s="127">
        <v>9.36</v>
      </c>
    </row>
    <row r="3025" spans="2:10" x14ac:dyDescent="0.2">
      <c r="B3025" s="128" t="s">
        <v>2504</v>
      </c>
      <c r="C3025" s="128"/>
      <c r="D3025" s="128"/>
      <c r="E3025" s="128"/>
      <c r="F3025" s="128"/>
      <c r="G3025" s="128"/>
      <c r="H3025" s="142">
        <f>TRUNC((J3025*$J$7),2)</f>
        <v>11.67</v>
      </c>
      <c r="J3025" s="143">
        <v>14.97</v>
      </c>
    </row>
    <row r="3026" spans="2:10" ht="21" x14ac:dyDescent="0.2">
      <c r="B3026" s="120" t="s">
        <v>2503</v>
      </c>
      <c r="C3026" s="120" t="s">
        <v>2502</v>
      </c>
      <c r="D3026" s="120"/>
      <c r="E3026" s="146" t="s">
        <v>2501</v>
      </c>
      <c r="F3026" s="120" t="s">
        <v>2500</v>
      </c>
      <c r="G3026" s="120" t="s">
        <v>2499</v>
      </c>
      <c r="H3026" s="120" t="s">
        <v>2498</v>
      </c>
      <c r="J3026" s="121" t="s">
        <v>2498</v>
      </c>
    </row>
    <row r="3027" spans="2:10" x14ac:dyDescent="0.2">
      <c r="B3027" s="122" t="s">
        <v>2678</v>
      </c>
      <c r="C3027" s="122" t="s">
        <v>2677</v>
      </c>
      <c r="D3027" s="122"/>
      <c r="E3027" s="147" t="s">
        <v>2471</v>
      </c>
      <c r="F3027" s="126">
        <v>0.7</v>
      </c>
      <c r="G3027" s="125">
        <v>2</v>
      </c>
      <c r="H3027" s="126">
        <f t="shared" ref="H3027:H3032" si="76">TRUNC((J3027*$J$7),2)</f>
        <v>1.0900000000000001</v>
      </c>
      <c r="J3027" s="127">
        <v>1.4</v>
      </c>
    </row>
    <row r="3028" spans="2:10" ht="33.75" x14ac:dyDescent="0.2">
      <c r="B3028" s="122" t="s">
        <v>2946</v>
      </c>
      <c r="C3028" s="122" t="s">
        <v>2945</v>
      </c>
      <c r="D3028" s="122"/>
      <c r="E3028" s="147" t="s">
        <v>2471</v>
      </c>
      <c r="F3028" s="124">
        <v>176.15</v>
      </c>
      <c r="G3028" s="125">
        <v>1</v>
      </c>
      <c r="H3028" s="124">
        <f t="shared" si="76"/>
        <v>137.38999999999999</v>
      </c>
      <c r="J3028" s="136">
        <v>176.15</v>
      </c>
    </row>
    <row r="3029" spans="2:10" x14ac:dyDescent="0.2">
      <c r="B3029" s="128" t="s">
        <v>2470</v>
      </c>
      <c r="C3029" s="128"/>
      <c r="D3029" s="128"/>
      <c r="E3029" s="128"/>
      <c r="F3029" s="128"/>
      <c r="G3029" s="128"/>
      <c r="H3029" s="137">
        <f t="shared" si="76"/>
        <v>138.47999999999999</v>
      </c>
      <c r="J3029" s="138">
        <v>177.55</v>
      </c>
    </row>
    <row r="3030" spans="2:10" x14ac:dyDescent="0.2">
      <c r="B3030" s="131" t="s">
        <v>2469</v>
      </c>
      <c r="C3030" s="131"/>
      <c r="D3030" s="131"/>
      <c r="E3030" s="131"/>
      <c r="F3030" s="131"/>
      <c r="G3030" s="131"/>
      <c r="H3030" s="139">
        <f t="shared" si="76"/>
        <v>150.16</v>
      </c>
      <c r="J3030" s="140">
        <v>192.52</v>
      </c>
    </row>
    <row r="3031" spans="2:10" x14ac:dyDescent="0.2">
      <c r="B3031" s="131" t="s">
        <v>2468</v>
      </c>
      <c r="C3031" s="131"/>
      <c r="D3031" s="131"/>
      <c r="E3031" s="131"/>
      <c r="F3031" s="131"/>
      <c r="G3031" s="131"/>
      <c r="H3031" s="132">
        <f t="shared" si="76"/>
        <v>0</v>
      </c>
      <c r="J3031" s="133">
        <v>0</v>
      </c>
    </row>
    <row r="3032" spans="2:10" x14ac:dyDescent="0.2">
      <c r="B3032" s="131" t="s">
        <v>2467</v>
      </c>
      <c r="C3032" s="131"/>
      <c r="D3032" s="131"/>
      <c r="E3032" s="131"/>
      <c r="F3032" s="131"/>
      <c r="G3032" s="131"/>
      <c r="H3032" s="139">
        <f t="shared" si="76"/>
        <v>150.16</v>
      </c>
      <c r="J3032" s="140">
        <v>192.52</v>
      </c>
    </row>
    <row r="3033" spans="2:10" s="134" customFormat="1" ht="24.75" customHeight="1" x14ac:dyDescent="0.2">
      <c r="B3033" s="118" t="s">
        <v>2944</v>
      </c>
      <c r="C3033" s="118"/>
      <c r="D3033" s="118"/>
      <c r="E3033" s="118"/>
      <c r="F3033" s="118"/>
      <c r="G3033" s="118"/>
      <c r="H3033" s="118" t="s">
        <v>2635</v>
      </c>
      <c r="J3033" s="119" t="s">
        <v>2635</v>
      </c>
    </row>
    <row r="3034" spans="2:10" x14ac:dyDescent="0.2">
      <c r="B3034" s="120" t="s">
        <v>2503</v>
      </c>
      <c r="C3034" s="120" t="s">
        <v>2514</v>
      </c>
      <c r="D3034" s="120" t="s">
        <v>2513</v>
      </c>
      <c r="E3034" s="120"/>
      <c r="F3034" s="120" t="s">
        <v>2512</v>
      </c>
      <c r="G3034" s="120" t="s">
        <v>2499</v>
      </c>
      <c r="H3034" s="120" t="s">
        <v>2511</v>
      </c>
      <c r="J3034" s="121" t="s">
        <v>2511</v>
      </c>
    </row>
    <row r="3035" spans="2:10" x14ac:dyDescent="0.2">
      <c r="B3035" s="122" t="s">
        <v>2510</v>
      </c>
      <c r="C3035" s="122" t="s">
        <v>2509</v>
      </c>
      <c r="D3035" s="123">
        <v>12.47</v>
      </c>
      <c r="E3035" s="123"/>
      <c r="F3035" s="124">
        <v>117.99</v>
      </c>
      <c r="G3035" s="125">
        <v>0.45</v>
      </c>
      <c r="H3035" s="126">
        <f>TRUNC((J3035*$J$7),2)</f>
        <v>4.37</v>
      </c>
      <c r="J3035" s="127">
        <v>5.61</v>
      </c>
    </row>
    <row r="3036" spans="2:10" x14ac:dyDescent="0.2">
      <c r="B3036" s="122" t="s">
        <v>2506</v>
      </c>
      <c r="C3036" s="122" t="s">
        <v>2505</v>
      </c>
      <c r="D3036" s="123">
        <v>20.8</v>
      </c>
      <c r="E3036" s="123"/>
      <c r="F3036" s="124">
        <v>117.99</v>
      </c>
      <c r="G3036" s="125">
        <v>0.45</v>
      </c>
      <c r="H3036" s="126">
        <f>TRUNC((J3036*$J$7),2)</f>
        <v>7.3</v>
      </c>
      <c r="J3036" s="127">
        <v>9.36</v>
      </c>
    </row>
    <row r="3037" spans="2:10" x14ac:dyDescent="0.2">
      <c r="B3037" s="128" t="s">
        <v>2504</v>
      </c>
      <c r="C3037" s="128"/>
      <c r="D3037" s="128"/>
      <c r="E3037" s="128"/>
      <c r="F3037" s="128"/>
      <c r="G3037" s="128"/>
      <c r="H3037" s="142">
        <f>TRUNC((J3037*$J$7),2)</f>
        <v>11.67</v>
      </c>
      <c r="J3037" s="143">
        <v>14.97</v>
      </c>
    </row>
    <row r="3038" spans="2:10" ht="21" x14ac:dyDescent="0.2">
      <c r="B3038" s="120" t="s">
        <v>2503</v>
      </c>
      <c r="C3038" s="120" t="s">
        <v>2502</v>
      </c>
      <c r="D3038" s="120"/>
      <c r="E3038" s="146" t="s">
        <v>2501</v>
      </c>
      <c r="F3038" s="120" t="s">
        <v>2500</v>
      </c>
      <c r="G3038" s="120" t="s">
        <v>2499</v>
      </c>
      <c r="H3038" s="120" t="s">
        <v>2498</v>
      </c>
      <c r="J3038" s="121" t="s">
        <v>2498</v>
      </c>
    </row>
    <row r="3039" spans="2:10" x14ac:dyDescent="0.2">
      <c r="B3039" s="122" t="s">
        <v>2678</v>
      </c>
      <c r="C3039" s="122" t="s">
        <v>2677</v>
      </c>
      <c r="D3039" s="122"/>
      <c r="E3039" s="147" t="s">
        <v>2471</v>
      </c>
      <c r="F3039" s="126">
        <v>0.7</v>
      </c>
      <c r="G3039" s="125">
        <v>2</v>
      </c>
      <c r="H3039" s="126">
        <f t="shared" ref="H3039:H3044" si="77">TRUNC((J3039*$J$7),2)</f>
        <v>1.0900000000000001</v>
      </c>
      <c r="J3039" s="127">
        <v>1.4</v>
      </c>
    </row>
    <row r="3040" spans="2:10" ht="33.75" x14ac:dyDescent="0.2">
      <c r="B3040" s="122" t="s">
        <v>2943</v>
      </c>
      <c r="C3040" s="122" t="s">
        <v>2942</v>
      </c>
      <c r="D3040" s="122"/>
      <c r="E3040" s="147" t="s">
        <v>2471</v>
      </c>
      <c r="F3040" s="124">
        <v>204.69</v>
      </c>
      <c r="G3040" s="125">
        <v>1</v>
      </c>
      <c r="H3040" s="124">
        <f t="shared" si="77"/>
        <v>159.65</v>
      </c>
      <c r="J3040" s="136">
        <v>204.69</v>
      </c>
    </row>
    <row r="3041" spans="2:10" x14ac:dyDescent="0.2">
      <c r="B3041" s="128" t="s">
        <v>2470</v>
      </c>
      <c r="C3041" s="128"/>
      <c r="D3041" s="128"/>
      <c r="E3041" s="128"/>
      <c r="F3041" s="128"/>
      <c r="G3041" s="128"/>
      <c r="H3041" s="137">
        <f t="shared" si="77"/>
        <v>160.75</v>
      </c>
      <c r="J3041" s="138">
        <v>206.09</v>
      </c>
    </row>
    <row r="3042" spans="2:10" x14ac:dyDescent="0.2">
      <c r="B3042" s="131" t="s">
        <v>2469</v>
      </c>
      <c r="C3042" s="131"/>
      <c r="D3042" s="131"/>
      <c r="E3042" s="131"/>
      <c r="F3042" s="131"/>
      <c r="G3042" s="131"/>
      <c r="H3042" s="139">
        <f t="shared" si="77"/>
        <v>172.42</v>
      </c>
      <c r="J3042" s="140">
        <v>221.06</v>
      </c>
    </row>
    <row r="3043" spans="2:10" x14ac:dyDescent="0.2">
      <c r="B3043" s="131" t="s">
        <v>2468</v>
      </c>
      <c r="C3043" s="131"/>
      <c r="D3043" s="131"/>
      <c r="E3043" s="131"/>
      <c r="F3043" s="131"/>
      <c r="G3043" s="131"/>
      <c r="H3043" s="132">
        <f t="shared" si="77"/>
        <v>0</v>
      </c>
      <c r="J3043" s="133">
        <v>0</v>
      </c>
    </row>
    <row r="3044" spans="2:10" x14ac:dyDescent="0.2">
      <c r="B3044" s="131" t="s">
        <v>2467</v>
      </c>
      <c r="C3044" s="131"/>
      <c r="D3044" s="131"/>
      <c r="E3044" s="131"/>
      <c r="F3044" s="131"/>
      <c r="G3044" s="131"/>
      <c r="H3044" s="139">
        <f t="shared" si="77"/>
        <v>172.42</v>
      </c>
      <c r="J3044" s="140">
        <v>221.06</v>
      </c>
    </row>
    <row r="3045" spans="2:10" s="134" customFormat="1" ht="24.75" customHeight="1" x14ac:dyDescent="0.2">
      <c r="B3045" s="118" t="s">
        <v>2941</v>
      </c>
      <c r="C3045" s="118"/>
      <c r="D3045" s="118"/>
      <c r="E3045" s="118"/>
      <c r="F3045" s="118"/>
      <c r="G3045" s="118"/>
      <c r="H3045" s="118" t="s">
        <v>2909</v>
      </c>
      <c r="J3045" s="119" t="s">
        <v>2909</v>
      </c>
    </row>
    <row r="3046" spans="2:10" x14ac:dyDescent="0.2">
      <c r="B3046" s="120" t="s">
        <v>2503</v>
      </c>
      <c r="C3046" s="120" t="s">
        <v>2514</v>
      </c>
      <c r="D3046" s="120" t="s">
        <v>2513</v>
      </c>
      <c r="E3046" s="120"/>
      <c r="F3046" s="120" t="s">
        <v>2512</v>
      </c>
      <c r="G3046" s="120" t="s">
        <v>2499</v>
      </c>
      <c r="H3046" s="120" t="s">
        <v>2511</v>
      </c>
      <c r="J3046" s="121" t="s">
        <v>2511</v>
      </c>
    </row>
    <row r="3047" spans="2:10" x14ac:dyDescent="0.2">
      <c r="B3047" s="122" t="s">
        <v>2567</v>
      </c>
      <c r="C3047" s="122" t="s">
        <v>2566</v>
      </c>
      <c r="D3047" s="123">
        <v>14.54</v>
      </c>
      <c r="E3047" s="123"/>
      <c r="F3047" s="124">
        <v>117.99</v>
      </c>
      <c r="G3047" s="125">
        <v>1.03</v>
      </c>
      <c r="H3047" s="123">
        <f>TRUNC((J3047*$J$7),2)</f>
        <v>11.68</v>
      </c>
      <c r="J3047" s="141">
        <v>14.98</v>
      </c>
    </row>
    <row r="3048" spans="2:10" x14ac:dyDescent="0.2">
      <c r="B3048" s="122" t="s">
        <v>2571</v>
      </c>
      <c r="C3048" s="122" t="s">
        <v>2570</v>
      </c>
      <c r="D3048" s="123">
        <v>20.8</v>
      </c>
      <c r="E3048" s="123"/>
      <c r="F3048" s="124">
        <v>117.99</v>
      </c>
      <c r="G3048" s="125">
        <v>3.48</v>
      </c>
      <c r="H3048" s="123">
        <f>TRUNC((J3048*$J$7),2)</f>
        <v>56.45</v>
      </c>
      <c r="J3048" s="141">
        <v>72.38</v>
      </c>
    </row>
    <row r="3049" spans="2:10" x14ac:dyDescent="0.2">
      <c r="B3049" s="122" t="s">
        <v>2506</v>
      </c>
      <c r="C3049" s="122" t="s">
        <v>2505</v>
      </c>
      <c r="D3049" s="123">
        <v>20.8</v>
      </c>
      <c r="E3049" s="123"/>
      <c r="F3049" s="124">
        <v>117.99</v>
      </c>
      <c r="G3049" s="125">
        <v>2.4900000000000002</v>
      </c>
      <c r="H3049" s="123">
        <f>TRUNC((J3049*$J$7),2)</f>
        <v>40.39</v>
      </c>
      <c r="J3049" s="141">
        <v>51.79</v>
      </c>
    </row>
    <row r="3050" spans="2:10" x14ac:dyDescent="0.2">
      <c r="B3050" s="122" t="s">
        <v>2510</v>
      </c>
      <c r="C3050" s="122" t="s">
        <v>2509</v>
      </c>
      <c r="D3050" s="123">
        <v>12.47</v>
      </c>
      <c r="E3050" s="123"/>
      <c r="F3050" s="124">
        <v>117.99</v>
      </c>
      <c r="G3050" s="125">
        <v>2.93</v>
      </c>
      <c r="H3050" s="123">
        <f>TRUNC((J3050*$J$7),2)</f>
        <v>28.5</v>
      </c>
      <c r="J3050" s="141">
        <v>36.54</v>
      </c>
    </row>
    <row r="3051" spans="2:10" x14ac:dyDescent="0.2">
      <c r="B3051" s="128" t="s">
        <v>2504</v>
      </c>
      <c r="C3051" s="128"/>
      <c r="D3051" s="128"/>
      <c r="E3051" s="128"/>
      <c r="F3051" s="128"/>
      <c r="G3051" s="128"/>
      <c r="H3051" s="137">
        <f>TRUNC((J3051*$J$7),2)</f>
        <v>137.03</v>
      </c>
      <c r="J3051" s="138">
        <v>175.69</v>
      </c>
    </row>
    <row r="3052" spans="2:10" ht="21" x14ac:dyDescent="0.2">
      <c r="B3052" s="120" t="s">
        <v>2503</v>
      </c>
      <c r="C3052" s="120" t="s">
        <v>2502</v>
      </c>
      <c r="D3052" s="120"/>
      <c r="E3052" s="146" t="s">
        <v>2501</v>
      </c>
      <c r="F3052" s="120" t="s">
        <v>2500</v>
      </c>
      <c r="G3052" s="120" t="s">
        <v>2499</v>
      </c>
      <c r="H3052" s="120" t="s">
        <v>2498</v>
      </c>
      <c r="J3052" s="121" t="s">
        <v>2498</v>
      </c>
    </row>
    <row r="3053" spans="2:10" ht="33.75" x14ac:dyDescent="0.2">
      <c r="B3053" s="122" t="s">
        <v>2940</v>
      </c>
      <c r="C3053" s="122" t="s">
        <v>2939</v>
      </c>
      <c r="D3053" s="122"/>
      <c r="E3053" s="147" t="s">
        <v>2471</v>
      </c>
      <c r="F3053" s="124">
        <v>340</v>
      </c>
      <c r="G3053" s="125">
        <v>1</v>
      </c>
      <c r="H3053" s="124">
        <f t="shared" ref="H3053:H3069" si="78">TRUNC((J3053*$J$7),2)</f>
        <v>265.2</v>
      </c>
      <c r="J3053" s="136">
        <v>340</v>
      </c>
    </row>
    <row r="3054" spans="2:10" x14ac:dyDescent="0.2">
      <c r="B3054" s="122" t="s">
        <v>2493</v>
      </c>
      <c r="C3054" s="122" t="s">
        <v>2492</v>
      </c>
      <c r="D3054" s="122"/>
      <c r="E3054" s="147" t="s">
        <v>2481</v>
      </c>
      <c r="F3054" s="126">
        <v>0.65</v>
      </c>
      <c r="G3054" s="135">
        <v>14.83</v>
      </c>
      <c r="H3054" s="126">
        <f t="shared" si="78"/>
        <v>7.51</v>
      </c>
      <c r="J3054" s="127">
        <v>9.64</v>
      </c>
    </row>
    <row r="3055" spans="2:10" x14ac:dyDescent="0.2">
      <c r="B3055" s="122" t="s">
        <v>2543</v>
      </c>
      <c r="C3055" s="122" t="s">
        <v>2542</v>
      </c>
      <c r="D3055" s="122"/>
      <c r="E3055" s="147" t="s">
        <v>2481</v>
      </c>
      <c r="F3055" s="126">
        <v>0.99</v>
      </c>
      <c r="G3055" s="135">
        <v>16.239999999999998</v>
      </c>
      <c r="H3055" s="123">
        <f t="shared" si="78"/>
        <v>12.54</v>
      </c>
      <c r="J3055" s="141">
        <v>16.079999999999998</v>
      </c>
    </row>
    <row r="3056" spans="2:10" x14ac:dyDescent="0.2">
      <c r="B3056" s="122" t="s">
        <v>2518</v>
      </c>
      <c r="C3056" s="122" t="s">
        <v>2517</v>
      </c>
      <c r="D3056" s="122"/>
      <c r="E3056" s="147" t="s">
        <v>2476</v>
      </c>
      <c r="F3056" s="124">
        <v>184.48</v>
      </c>
      <c r="G3056" s="125">
        <v>0.1</v>
      </c>
      <c r="H3056" s="123">
        <f t="shared" si="78"/>
        <v>14.39</v>
      </c>
      <c r="J3056" s="141">
        <v>18.45</v>
      </c>
    </row>
    <row r="3057" spans="2:10" x14ac:dyDescent="0.2">
      <c r="B3057" s="122" t="s">
        <v>2485</v>
      </c>
      <c r="C3057" s="122" t="s">
        <v>2484</v>
      </c>
      <c r="D3057" s="122"/>
      <c r="E3057" s="147" t="s">
        <v>2471</v>
      </c>
      <c r="F3057" s="126">
        <v>2.76</v>
      </c>
      <c r="G3057" s="125">
        <v>0.11</v>
      </c>
      <c r="H3057" s="126">
        <f t="shared" si="78"/>
        <v>0.23</v>
      </c>
      <c r="J3057" s="127">
        <v>0.3</v>
      </c>
    </row>
    <row r="3058" spans="2:10" x14ac:dyDescent="0.2">
      <c r="B3058" s="122" t="s">
        <v>2659</v>
      </c>
      <c r="C3058" s="122" t="s">
        <v>2658</v>
      </c>
      <c r="D3058" s="122"/>
      <c r="E3058" s="147" t="s">
        <v>2481</v>
      </c>
      <c r="F3058" s="126">
        <v>2.69</v>
      </c>
      <c r="G3058" s="125">
        <v>1.34</v>
      </c>
      <c r="H3058" s="126">
        <f t="shared" si="78"/>
        <v>2.8</v>
      </c>
      <c r="J3058" s="127">
        <v>3.6</v>
      </c>
    </row>
    <row r="3059" spans="2:10" x14ac:dyDescent="0.2">
      <c r="B3059" s="122" t="s">
        <v>2555</v>
      </c>
      <c r="C3059" s="122" t="s">
        <v>2554</v>
      </c>
      <c r="D3059" s="122"/>
      <c r="E3059" s="147" t="s">
        <v>2471</v>
      </c>
      <c r="F3059" s="126">
        <v>1.1100000000000001</v>
      </c>
      <c r="G3059" s="125">
        <v>0.48</v>
      </c>
      <c r="H3059" s="126">
        <f t="shared" si="78"/>
        <v>0.41</v>
      </c>
      <c r="J3059" s="127">
        <v>0.53</v>
      </c>
    </row>
    <row r="3060" spans="2:10" x14ac:dyDescent="0.2">
      <c r="B3060" s="122" t="s">
        <v>2597</v>
      </c>
      <c r="C3060" s="122" t="s">
        <v>2596</v>
      </c>
      <c r="D3060" s="122"/>
      <c r="E3060" s="147" t="s">
        <v>2545</v>
      </c>
      <c r="F3060" s="123">
        <v>20.61</v>
      </c>
      <c r="G3060" s="125">
        <v>0.09</v>
      </c>
      <c r="H3060" s="126">
        <f t="shared" si="78"/>
        <v>1.44</v>
      </c>
      <c r="J3060" s="127">
        <v>1.85</v>
      </c>
    </row>
    <row r="3061" spans="2:10" x14ac:dyDescent="0.2">
      <c r="B3061" s="122" t="s">
        <v>2938</v>
      </c>
      <c r="C3061" s="122" t="s">
        <v>2937</v>
      </c>
      <c r="D3061" s="122"/>
      <c r="E3061" s="147" t="s">
        <v>2471</v>
      </c>
      <c r="F3061" s="126">
        <v>0.7</v>
      </c>
      <c r="G3061" s="135">
        <v>48.88</v>
      </c>
      <c r="H3061" s="123">
        <f t="shared" si="78"/>
        <v>26.69</v>
      </c>
      <c r="J3061" s="141">
        <v>34.22</v>
      </c>
    </row>
    <row r="3062" spans="2:10" x14ac:dyDescent="0.2">
      <c r="B3062" s="122" t="s">
        <v>2595</v>
      </c>
      <c r="C3062" s="122" t="s">
        <v>2594</v>
      </c>
      <c r="D3062" s="122"/>
      <c r="E3062" s="147" t="s">
        <v>2545</v>
      </c>
      <c r="F3062" s="123">
        <v>34.58</v>
      </c>
      <c r="G3062" s="125">
        <v>0.43</v>
      </c>
      <c r="H3062" s="123">
        <f t="shared" si="78"/>
        <v>11.59</v>
      </c>
      <c r="J3062" s="141">
        <v>14.87</v>
      </c>
    </row>
    <row r="3063" spans="2:10" x14ac:dyDescent="0.2">
      <c r="B3063" s="122" t="s">
        <v>2656</v>
      </c>
      <c r="C3063" s="122" t="s">
        <v>2655</v>
      </c>
      <c r="D3063" s="122"/>
      <c r="E3063" s="147" t="s">
        <v>2545</v>
      </c>
      <c r="F3063" s="123">
        <v>23.48</v>
      </c>
      <c r="G3063" s="125">
        <v>0.33</v>
      </c>
      <c r="H3063" s="126">
        <f t="shared" si="78"/>
        <v>6.04</v>
      </c>
      <c r="J3063" s="127">
        <v>7.75</v>
      </c>
    </row>
    <row r="3064" spans="2:10" x14ac:dyDescent="0.2">
      <c r="B3064" s="122" t="s">
        <v>2653</v>
      </c>
      <c r="C3064" s="122" t="s">
        <v>2652</v>
      </c>
      <c r="D3064" s="122"/>
      <c r="E3064" s="147" t="s">
        <v>2545</v>
      </c>
      <c r="F3064" s="126">
        <v>9.6999999999999993</v>
      </c>
      <c r="G3064" s="125">
        <v>0.23</v>
      </c>
      <c r="H3064" s="126">
        <f t="shared" si="78"/>
        <v>1.73</v>
      </c>
      <c r="J3064" s="127">
        <v>2.23</v>
      </c>
    </row>
    <row r="3065" spans="2:10" ht="22.5" x14ac:dyDescent="0.2">
      <c r="B3065" s="122" t="s">
        <v>2936</v>
      </c>
      <c r="C3065" s="122" t="s">
        <v>2935</v>
      </c>
      <c r="D3065" s="122"/>
      <c r="E3065" s="147" t="s">
        <v>2519</v>
      </c>
      <c r="F3065" s="124">
        <v>194.42</v>
      </c>
      <c r="G3065" s="125">
        <v>0.06</v>
      </c>
      <c r="H3065" s="123">
        <f t="shared" si="78"/>
        <v>9.1</v>
      </c>
      <c r="J3065" s="141">
        <v>11.67</v>
      </c>
    </row>
    <row r="3066" spans="2:10" x14ac:dyDescent="0.2">
      <c r="B3066" s="128" t="s">
        <v>2470</v>
      </c>
      <c r="C3066" s="128"/>
      <c r="D3066" s="128"/>
      <c r="E3066" s="128"/>
      <c r="F3066" s="128"/>
      <c r="G3066" s="128"/>
      <c r="H3066" s="137">
        <f t="shared" si="78"/>
        <v>359.72</v>
      </c>
      <c r="J3066" s="138">
        <v>461.19</v>
      </c>
    </row>
    <row r="3067" spans="2:10" x14ac:dyDescent="0.2">
      <c r="B3067" s="131" t="s">
        <v>2469</v>
      </c>
      <c r="C3067" s="131"/>
      <c r="D3067" s="131"/>
      <c r="E3067" s="131"/>
      <c r="F3067" s="131"/>
      <c r="G3067" s="131"/>
      <c r="H3067" s="139">
        <f t="shared" si="78"/>
        <v>496.76</v>
      </c>
      <c r="J3067" s="140">
        <v>636.88</v>
      </c>
    </row>
    <row r="3068" spans="2:10" x14ac:dyDescent="0.2">
      <c r="B3068" s="131" t="s">
        <v>2468</v>
      </c>
      <c r="C3068" s="131"/>
      <c r="D3068" s="131"/>
      <c r="E3068" s="131"/>
      <c r="F3068" s="131"/>
      <c r="G3068" s="131"/>
      <c r="H3068" s="132">
        <f t="shared" si="78"/>
        <v>0</v>
      </c>
      <c r="J3068" s="133">
        <v>0</v>
      </c>
    </row>
    <row r="3069" spans="2:10" x14ac:dyDescent="0.2">
      <c r="B3069" s="131" t="s">
        <v>2467</v>
      </c>
      <c r="C3069" s="131"/>
      <c r="D3069" s="131"/>
      <c r="E3069" s="131"/>
      <c r="F3069" s="131"/>
      <c r="G3069" s="131"/>
      <c r="H3069" s="139">
        <f t="shared" si="78"/>
        <v>496.76</v>
      </c>
      <c r="J3069" s="140">
        <v>636.88</v>
      </c>
    </row>
    <row r="3070" spans="2:10" s="134" customFormat="1" ht="24.75" customHeight="1" x14ac:dyDescent="0.2">
      <c r="B3070" s="118" t="s">
        <v>2934</v>
      </c>
      <c r="C3070" s="118"/>
      <c r="D3070" s="118"/>
      <c r="E3070" s="118"/>
      <c r="F3070" s="118"/>
      <c r="G3070" s="118"/>
      <c r="H3070" s="118" t="s">
        <v>2598</v>
      </c>
      <c r="J3070" s="119" t="s">
        <v>2598</v>
      </c>
    </row>
    <row r="3071" spans="2:10" x14ac:dyDescent="0.2">
      <c r="B3071" s="120" t="s">
        <v>2503</v>
      </c>
      <c r="C3071" s="120" t="s">
        <v>2514</v>
      </c>
      <c r="D3071" s="120" t="s">
        <v>2513</v>
      </c>
      <c r="E3071" s="120"/>
      <c r="F3071" s="120" t="s">
        <v>2512</v>
      </c>
      <c r="G3071" s="120" t="s">
        <v>2499</v>
      </c>
      <c r="H3071" s="120" t="s">
        <v>2511</v>
      </c>
      <c r="J3071" s="121" t="s">
        <v>2511</v>
      </c>
    </row>
    <row r="3072" spans="2:10" x14ac:dyDescent="0.2">
      <c r="B3072" s="122" t="s">
        <v>2687</v>
      </c>
      <c r="C3072" s="122" t="s">
        <v>2686</v>
      </c>
      <c r="D3072" s="123">
        <v>20.8</v>
      </c>
      <c r="E3072" s="123"/>
      <c r="F3072" s="124">
        <v>117.99</v>
      </c>
      <c r="G3072" s="125">
        <v>0.2</v>
      </c>
      <c r="H3072" s="126">
        <f>TRUNC((J3072*$J$7),2)</f>
        <v>3.24</v>
      </c>
      <c r="J3072" s="127">
        <v>4.16</v>
      </c>
    </row>
    <row r="3073" spans="2:10" x14ac:dyDescent="0.2">
      <c r="B3073" s="122" t="s">
        <v>2567</v>
      </c>
      <c r="C3073" s="122" t="s">
        <v>2566</v>
      </c>
      <c r="D3073" s="123">
        <v>14.54</v>
      </c>
      <c r="E3073" s="123"/>
      <c r="F3073" s="124">
        <v>117.99</v>
      </c>
      <c r="G3073" s="125">
        <v>0.2</v>
      </c>
      <c r="H3073" s="126">
        <f>TRUNC((J3073*$J$7),2)</f>
        <v>2.2599999999999998</v>
      </c>
      <c r="J3073" s="127">
        <v>2.91</v>
      </c>
    </row>
    <row r="3074" spans="2:10" x14ac:dyDescent="0.2">
      <c r="B3074" s="128" t="s">
        <v>2504</v>
      </c>
      <c r="C3074" s="128"/>
      <c r="D3074" s="128"/>
      <c r="E3074" s="128"/>
      <c r="F3074" s="128"/>
      <c r="G3074" s="128"/>
      <c r="H3074" s="129">
        <f>TRUNC((J3074*$J$7),2)</f>
        <v>5.51</v>
      </c>
      <c r="J3074" s="130">
        <v>7.07</v>
      </c>
    </row>
    <row r="3075" spans="2:10" ht="21" x14ac:dyDescent="0.2">
      <c r="B3075" s="120" t="s">
        <v>2503</v>
      </c>
      <c r="C3075" s="120" t="s">
        <v>2502</v>
      </c>
      <c r="D3075" s="120"/>
      <c r="E3075" s="146" t="s">
        <v>2501</v>
      </c>
      <c r="F3075" s="120" t="s">
        <v>2500</v>
      </c>
      <c r="G3075" s="120" t="s">
        <v>2499</v>
      </c>
      <c r="H3075" s="120" t="s">
        <v>2498</v>
      </c>
      <c r="J3075" s="121" t="s">
        <v>2498</v>
      </c>
    </row>
    <row r="3076" spans="2:10" ht="22.5" x14ac:dyDescent="0.2">
      <c r="B3076" s="122" t="s">
        <v>2933</v>
      </c>
      <c r="C3076" s="122" t="s">
        <v>2932</v>
      </c>
      <c r="D3076" s="122"/>
      <c r="E3076" s="147" t="s">
        <v>2931</v>
      </c>
      <c r="F3076" s="124">
        <v>424.38</v>
      </c>
      <c r="G3076" s="125">
        <v>1</v>
      </c>
      <c r="H3076" s="124">
        <f>TRUNC((J3076*$J$7),2)</f>
        <v>331.01</v>
      </c>
      <c r="J3076" s="136">
        <v>424.38</v>
      </c>
    </row>
    <row r="3077" spans="2:10" x14ac:dyDescent="0.2">
      <c r="B3077" s="128" t="s">
        <v>2470</v>
      </c>
      <c r="C3077" s="128"/>
      <c r="D3077" s="128"/>
      <c r="E3077" s="128"/>
      <c r="F3077" s="128"/>
      <c r="G3077" s="128"/>
      <c r="H3077" s="137">
        <f>TRUNC((J3077*$J$7),2)</f>
        <v>331.01</v>
      </c>
      <c r="J3077" s="138">
        <v>424.38</v>
      </c>
    </row>
    <row r="3078" spans="2:10" x14ac:dyDescent="0.2">
      <c r="B3078" s="131" t="s">
        <v>2469</v>
      </c>
      <c r="C3078" s="131"/>
      <c r="D3078" s="131"/>
      <c r="E3078" s="131"/>
      <c r="F3078" s="131"/>
      <c r="G3078" s="131"/>
      <c r="H3078" s="139">
        <f>TRUNC((J3078*$J$7),2)</f>
        <v>336.53</v>
      </c>
      <c r="J3078" s="140">
        <v>431.45</v>
      </c>
    </row>
    <row r="3079" spans="2:10" x14ac:dyDescent="0.2">
      <c r="B3079" s="131" t="s">
        <v>2468</v>
      </c>
      <c r="C3079" s="131"/>
      <c r="D3079" s="131"/>
      <c r="E3079" s="131"/>
      <c r="F3079" s="131"/>
      <c r="G3079" s="131"/>
      <c r="H3079" s="132">
        <f>TRUNC((J3079*$J$7),2)</f>
        <v>0</v>
      </c>
      <c r="J3079" s="133">
        <v>0</v>
      </c>
    </row>
    <row r="3080" spans="2:10" x14ac:dyDescent="0.2">
      <c r="B3080" s="131" t="s">
        <v>2467</v>
      </c>
      <c r="C3080" s="131"/>
      <c r="D3080" s="131"/>
      <c r="E3080" s="131"/>
      <c r="F3080" s="131"/>
      <c r="G3080" s="131"/>
      <c r="H3080" s="139">
        <f>TRUNC((J3080*$J$7),2)</f>
        <v>336.53</v>
      </c>
      <c r="J3080" s="140">
        <v>431.45</v>
      </c>
    </row>
    <row r="3081" spans="2:10" s="134" customFormat="1" ht="24.75" customHeight="1" x14ac:dyDescent="0.2">
      <c r="B3081" s="118" t="s">
        <v>2930</v>
      </c>
      <c r="C3081" s="118"/>
      <c r="D3081" s="118"/>
      <c r="E3081" s="118"/>
      <c r="F3081" s="118"/>
      <c r="G3081" s="118"/>
      <c r="H3081" s="118" t="s">
        <v>2909</v>
      </c>
      <c r="J3081" s="119" t="s">
        <v>2909</v>
      </c>
    </row>
    <row r="3082" spans="2:10" x14ac:dyDescent="0.2">
      <c r="B3082" s="120" t="s">
        <v>2503</v>
      </c>
      <c r="C3082" s="120" t="s">
        <v>2514</v>
      </c>
      <c r="D3082" s="120" t="s">
        <v>2513</v>
      </c>
      <c r="E3082" s="120"/>
      <c r="F3082" s="120" t="s">
        <v>2512</v>
      </c>
      <c r="G3082" s="120" t="s">
        <v>2499</v>
      </c>
      <c r="H3082" s="120" t="s">
        <v>2511</v>
      </c>
      <c r="J3082" s="121" t="s">
        <v>2511</v>
      </c>
    </row>
    <row r="3083" spans="2:10" x14ac:dyDescent="0.2">
      <c r="B3083" s="122" t="s">
        <v>2567</v>
      </c>
      <c r="C3083" s="122" t="s">
        <v>2566</v>
      </c>
      <c r="D3083" s="123">
        <v>14.54</v>
      </c>
      <c r="E3083" s="123"/>
      <c r="F3083" s="124">
        <v>117.99</v>
      </c>
      <c r="G3083" s="125">
        <v>8.3299999999999999E-2</v>
      </c>
      <c r="H3083" s="126">
        <f>TRUNC((J3083*$J$7),2)</f>
        <v>0.94</v>
      </c>
      <c r="J3083" s="127">
        <v>1.21</v>
      </c>
    </row>
    <row r="3084" spans="2:10" x14ac:dyDescent="0.2">
      <c r="B3084" s="122" t="s">
        <v>2687</v>
      </c>
      <c r="C3084" s="122" t="s">
        <v>2686</v>
      </c>
      <c r="D3084" s="123">
        <v>20.8</v>
      </c>
      <c r="E3084" s="123"/>
      <c r="F3084" s="124">
        <v>117.99</v>
      </c>
      <c r="G3084" s="125">
        <v>8.3299999999999999E-2</v>
      </c>
      <c r="H3084" s="126">
        <f>TRUNC((J3084*$J$7),2)</f>
        <v>1.34</v>
      </c>
      <c r="J3084" s="127">
        <v>1.73</v>
      </c>
    </row>
    <row r="3085" spans="2:10" x14ac:dyDescent="0.2">
      <c r="B3085" s="128" t="s">
        <v>2504</v>
      </c>
      <c r="C3085" s="128"/>
      <c r="D3085" s="128"/>
      <c r="E3085" s="128"/>
      <c r="F3085" s="128"/>
      <c r="G3085" s="128"/>
      <c r="H3085" s="129">
        <f>TRUNC((J3085*$J$7),2)</f>
        <v>2.29</v>
      </c>
      <c r="J3085" s="130">
        <v>2.94</v>
      </c>
    </row>
    <row r="3086" spans="2:10" ht="21" x14ac:dyDescent="0.2">
      <c r="B3086" s="120" t="s">
        <v>2503</v>
      </c>
      <c r="C3086" s="120" t="s">
        <v>2502</v>
      </c>
      <c r="D3086" s="120"/>
      <c r="E3086" s="146" t="s">
        <v>2501</v>
      </c>
      <c r="F3086" s="120" t="s">
        <v>2500</v>
      </c>
      <c r="G3086" s="120" t="s">
        <v>2499</v>
      </c>
      <c r="H3086" s="120" t="s">
        <v>2498</v>
      </c>
      <c r="J3086" s="121" t="s">
        <v>2498</v>
      </c>
    </row>
    <row r="3087" spans="2:10" x14ac:dyDescent="0.2">
      <c r="B3087" s="122" t="s">
        <v>2929</v>
      </c>
      <c r="C3087" s="122" t="s">
        <v>2391</v>
      </c>
      <c r="D3087" s="122"/>
      <c r="E3087" s="147" t="s">
        <v>2471</v>
      </c>
      <c r="F3087" s="124">
        <v>226.78</v>
      </c>
      <c r="G3087" s="125">
        <v>1</v>
      </c>
      <c r="H3087" s="124">
        <f>TRUNC((J3087*$J$7),2)</f>
        <v>176.88</v>
      </c>
      <c r="J3087" s="136">
        <v>226.78</v>
      </c>
    </row>
    <row r="3088" spans="2:10" x14ac:dyDescent="0.2">
      <c r="B3088" s="128" t="s">
        <v>2470</v>
      </c>
      <c r="C3088" s="128"/>
      <c r="D3088" s="128"/>
      <c r="E3088" s="128"/>
      <c r="F3088" s="128"/>
      <c r="G3088" s="128"/>
      <c r="H3088" s="137">
        <f>TRUNC((J3088*$J$7),2)</f>
        <v>176.88</v>
      </c>
      <c r="J3088" s="138">
        <v>226.78</v>
      </c>
    </row>
    <row r="3089" spans="2:10" x14ac:dyDescent="0.2">
      <c r="B3089" s="131" t="s">
        <v>2469</v>
      </c>
      <c r="C3089" s="131"/>
      <c r="D3089" s="131"/>
      <c r="E3089" s="131"/>
      <c r="F3089" s="131"/>
      <c r="G3089" s="131"/>
      <c r="H3089" s="139">
        <f>TRUNC((J3089*$J$7),2)</f>
        <v>179.18</v>
      </c>
      <c r="J3089" s="140">
        <v>229.72</v>
      </c>
    </row>
    <row r="3090" spans="2:10" x14ac:dyDescent="0.2">
      <c r="B3090" s="131" t="s">
        <v>2468</v>
      </c>
      <c r="C3090" s="131"/>
      <c r="D3090" s="131"/>
      <c r="E3090" s="131"/>
      <c r="F3090" s="131"/>
      <c r="G3090" s="131"/>
      <c r="H3090" s="132">
        <f>TRUNC((J3090*$J$7),2)</f>
        <v>0</v>
      </c>
      <c r="J3090" s="133">
        <v>0</v>
      </c>
    </row>
    <row r="3091" spans="2:10" x14ac:dyDescent="0.2">
      <c r="B3091" s="131" t="s">
        <v>2467</v>
      </c>
      <c r="C3091" s="131"/>
      <c r="D3091" s="131"/>
      <c r="E3091" s="131"/>
      <c r="F3091" s="131"/>
      <c r="G3091" s="131"/>
      <c r="H3091" s="139">
        <f>TRUNC((J3091*$J$7),2)</f>
        <v>179.18</v>
      </c>
      <c r="J3091" s="140">
        <v>229.72</v>
      </c>
    </row>
    <row r="3092" spans="2:10" s="134" customFormat="1" ht="24.75" customHeight="1" x14ac:dyDescent="0.2">
      <c r="B3092" s="118" t="s">
        <v>2928</v>
      </c>
      <c r="C3092" s="118"/>
      <c r="D3092" s="118"/>
      <c r="E3092" s="118"/>
      <c r="F3092" s="118"/>
      <c r="G3092" s="118"/>
      <c r="H3092" s="118" t="s">
        <v>2909</v>
      </c>
      <c r="J3092" s="119" t="s">
        <v>2909</v>
      </c>
    </row>
    <row r="3093" spans="2:10" x14ac:dyDescent="0.2">
      <c r="B3093" s="120" t="s">
        <v>2503</v>
      </c>
      <c r="C3093" s="120" t="s">
        <v>2514</v>
      </c>
      <c r="D3093" s="120" t="s">
        <v>2513</v>
      </c>
      <c r="E3093" s="120"/>
      <c r="F3093" s="120" t="s">
        <v>2512</v>
      </c>
      <c r="G3093" s="120" t="s">
        <v>2499</v>
      </c>
      <c r="H3093" s="120" t="s">
        <v>2511</v>
      </c>
      <c r="J3093" s="121" t="s">
        <v>2511</v>
      </c>
    </row>
    <row r="3094" spans="2:10" x14ac:dyDescent="0.2">
      <c r="B3094" s="122" t="s">
        <v>2687</v>
      </c>
      <c r="C3094" s="122" t="s">
        <v>2686</v>
      </c>
      <c r="D3094" s="123">
        <v>20.8</v>
      </c>
      <c r="E3094" s="123"/>
      <c r="F3094" s="124">
        <v>117.99</v>
      </c>
      <c r="G3094" s="125">
        <v>0.15</v>
      </c>
      <c r="H3094" s="126">
        <f>TRUNC((J3094*$J$7),2)</f>
        <v>2.4300000000000002</v>
      </c>
      <c r="J3094" s="127">
        <v>3.12</v>
      </c>
    </row>
    <row r="3095" spans="2:10" x14ac:dyDescent="0.2">
      <c r="B3095" s="122" t="s">
        <v>2567</v>
      </c>
      <c r="C3095" s="122" t="s">
        <v>2566</v>
      </c>
      <c r="D3095" s="123">
        <v>14.54</v>
      </c>
      <c r="E3095" s="123"/>
      <c r="F3095" s="124">
        <v>117.99</v>
      </c>
      <c r="G3095" s="125">
        <v>0.15</v>
      </c>
      <c r="H3095" s="126">
        <f>TRUNC((J3095*$J$7),2)</f>
        <v>1.7</v>
      </c>
      <c r="J3095" s="127">
        <v>2.1800000000000002</v>
      </c>
    </row>
    <row r="3096" spans="2:10" x14ac:dyDescent="0.2">
      <c r="B3096" s="128" t="s">
        <v>2504</v>
      </c>
      <c r="C3096" s="128"/>
      <c r="D3096" s="128"/>
      <c r="E3096" s="128"/>
      <c r="F3096" s="128"/>
      <c r="G3096" s="128"/>
      <c r="H3096" s="129">
        <f>TRUNC((J3096*$J$7),2)</f>
        <v>4.13</v>
      </c>
      <c r="J3096" s="130">
        <v>5.3</v>
      </c>
    </row>
    <row r="3097" spans="2:10" ht="21" x14ac:dyDescent="0.2">
      <c r="B3097" s="120" t="s">
        <v>2503</v>
      </c>
      <c r="C3097" s="120" t="s">
        <v>2502</v>
      </c>
      <c r="D3097" s="120"/>
      <c r="E3097" s="146" t="s">
        <v>2501</v>
      </c>
      <c r="F3097" s="120" t="s">
        <v>2500</v>
      </c>
      <c r="G3097" s="120" t="s">
        <v>2499</v>
      </c>
      <c r="H3097" s="120" t="s">
        <v>2498</v>
      </c>
      <c r="J3097" s="121" t="s">
        <v>2498</v>
      </c>
    </row>
    <row r="3098" spans="2:10" ht="22.5" x14ac:dyDescent="0.2">
      <c r="B3098" s="122" t="s">
        <v>2927</v>
      </c>
      <c r="C3098" s="122" t="s">
        <v>2393</v>
      </c>
      <c r="D3098" s="122"/>
      <c r="E3098" s="147" t="s">
        <v>2471</v>
      </c>
      <c r="F3098" s="123">
        <v>49.95</v>
      </c>
      <c r="G3098" s="125">
        <v>1</v>
      </c>
      <c r="H3098" s="123">
        <f>TRUNC((J3098*$J$7),2)</f>
        <v>38.96</v>
      </c>
      <c r="J3098" s="141">
        <v>49.95</v>
      </c>
    </row>
    <row r="3099" spans="2:10" x14ac:dyDescent="0.2">
      <c r="B3099" s="128" t="s">
        <v>2470</v>
      </c>
      <c r="C3099" s="128"/>
      <c r="D3099" s="128"/>
      <c r="E3099" s="128"/>
      <c r="F3099" s="128"/>
      <c r="G3099" s="128"/>
      <c r="H3099" s="142">
        <f>TRUNC((J3099*$J$7),2)</f>
        <v>38.96</v>
      </c>
      <c r="J3099" s="143">
        <v>49.95</v>
      </c>
    </row>
    <row r="3100" spans="2:10" x14ac:dyDescent="0.2">
      <c r="B3100" s="131" t="s">
        <v>2469</v>
      </c>
      <c r="C3100" s="131"/>
      <c r="D3100" s="131"/>
      <c r="E3100" s="131"/>
      <c r="F3100" s="131"/>
      <c r="G3100" s="131"/>
      <c r="H3100" s="144">
        <f>TRUNC((J3100*$J$7),2)</f>
        <v>43.09</v>
      </c>
      <c r="J3100" s="145">
        <v>55.25</v>
      </c>
    </row>
    <row r="3101" spans="2:10" x14ac:dyDescent="0.2">
      <c r="B3101" s="131" t="s">
        <v>2468</v>
      </c>
      <c r="C3101" s="131"/>
      <c r="D3101" s="131"/>
      <c r="E3101" s="131"/>
      <c r="F3101" s="131"/>
      <c r="G3101" s="131"/>
      <c r="H3101" s="132">
        <f>TRUNC((J3101*$J$7),2)</f>
        <v>0</v>
      </c>
      <c r="J3101" s="133">
        <v>0</v>
      </c>
    </row>
    <row r="3102" spans="2:10" x14ac:dyDescent="0.2">
      <c r="B3102" s="131" t="s">
        <v>2467</v>
      </c>
      <c r="C3102" s="131"/>
      <c r="D3102" s="131"/>
      <c r="E3102" s="131"/>
      <c r="F3102" s="131"/>
      <c r="G3102" s="131"/>
      <c r="H3102" s="144">
        <f>TRUNC((J3102*$J$7),2)</f>
        <v>43.09</v>
      </c>
      <c r="J3102" s="145">
        <v>55.25</v>
      </c>
    </row>
    <row r="3103" spans="2:10" s="134" customFormat="1" ht="24.75" customHeight="1" x14ac:dyDescent="0.2">
      <c r="B3103" s="118" t="s">
        <v>2926</v>
      </c>
      <c r="C3103" s="118"/>
      <c r="D3103" s="118"/>
      <c r="E3103" s="118"/>
      <c r="F3103" s="118"/>
      <c r="G3103" s="118"/>
      <c r="H3103" s="118" t="s">
        <v>2909</v>
      </c>
      <c r="J3103" s="119" t="s">
        <v>2909</v>
      </c>
    </row>
    <row r="3104" spans="2:10" x14ac:dyDescent="0.2">
      <c r="B3104" s="120" t="s">
        <v>2503</v>
      </c>
      <c r="C3104" s="120" t="s">
        <v>2514</v>
      </c>
      <c r="D3104" s="120" t="s">
        <v>2513</v>
      </c>
      <c r="E3104" s="120"/>
      <c r="F3104" s="120" t="s">
        <v>2512</v>
      </c>
      <c r="G3104" s="120" t="s">
        <v>2499</v>
      </c>
      <c r="H3104" s="120" t="s">
        <v>2511</v>
      </c>
      <c r="J3104" s="121" t="s">
        <v>2511</v>
      </c>
    </row>
    <row r="3105" spans="2:10" x14ac:dyDescent="0.2">
      <c r="B3105" s="122" t="s">
        <v>2567</v>
      </c>
      <c r="C3105" s="122" t="s">
        <v>2566</v>
      </c>
      <c r="D3105" s="123">
        <v>14.54</v>
      </c>
      <c r="E3105" s="123"/>
      <c r="F3105" s="124">
        <v>117.99</v>
      </c>
      <c r="G3105" s="125">
        <v>0.5</v>
      </c>
      <c r="H3105" s="126">
        <f>TRUNC((J3105*$J$7),2)</f>
        <v>5.67</v>
      </c>
      <c r="J3105" s="127">
        <v>7.27</v>
      </c>
    </row>
    <row r="3106" spans="2:10" x14ac:dyDescent="0.2">
      <c r="B3106" s="122" t="s">
        <v>2687</v>
      </c>
      <c r="C3106" s="122" t="s">
        <v>2686</v>
      </c>
      <c r="D3106" s="123">
        <v>20.8</v>
      </c>
      <c r="E3106" s="123"/>
      <c r="F3106" s="124">
        <v>117.99</v>
      </c>
      <c r="G3106" s="125">
        <v>0.5</v>
      </c>
      <c r="H3106" s="123">
        <f>TRUNC((J3106*$J$7),2)</f>
        <v>8.11</v>
      </c>
      <c r="J3106" s="141">
        <v>10.4</v>
      </c>
    </row>
    <row r="3107" spans="2:10" x14ac:dyDescent="0.2">
      <c r="B3107" s="128" t="s">
        <v>2504</v>
      </c>
      <c r="C3107" s="128"/>
      <c r="D3107" s="128"/>
      <c r="E3107" s="128"/>
      <c r="F3107" s="128"/>
      <c r="G3107" s="128"/>
      <c r="H3107" s="142">
        <f>TRUNC((J3107*$J$7),2)</f>
        <v>13.78</v>
      </c>
      <c r="J3107" s="143">
        <v>17.670000000000002</v>
      </c>
    </row>
    <row r="3108" spans="2:10" ht="21" x14ac:dyDescent="0.2">
      <c r="B3108" s="120" t="s">
        <v>2503</v>
      </c>
      <c r="C3108" s="120" t="s">
        <v>2502</v>
      </c>
      <c r="D3108" s="120"/>
      <c r="E3108" s="146" t="s">
        <v>2501</v>
      </c>
      <c r="F3108" s="120" t="s">
        <v>2500</v>
      </c>
      <c r="G3108" s="120" t="s">
        <v>2499</v>
      </c>
      <c r="H3108" s="120" t="s">
        <v>2498</v>
      </c>
      <c r="J3108" s="121" t="s">
        <v>2498</v>
      </c>
    </row>
    <row r="3109" spans="2:10" x14ac:dyDescent="0.2">
      <c r="B3109" s="122" t="s">
        <v>2908</v>
      </c>
      <c r="C3109" s="122" t="s">
        <v>2907</v>
      </c>
      <c r="D3109" s="122"/>
      <c r="E3109" s="147" t="s">
        <v>2535</v>
      </c>
      <c r="F3109" s="126">
        <v>0.43</v>
      </c>
      <c r="G3109" s="125">
        <v>1</v>
      </c>
      <c r="H3109" s="126">
        <f t="shared" ref="H3109:H3114" si="79">TRUNC((J3109*$J$7),2)</f>
        <v>0.33</v>
      </c>
      <c r="J3109" s="127">
        <v>0.43</v>
      </c>
    </row>
    <row r="3110" spans="2:10" x14ac:dyDescent="0.2">
      <c r="B3110" s="122" t="s">
        <v>2925</v>
      </c>
      <c r="C3110" s="122" t="s">
        <v>2395</v>
      </c>
      <c r="D3110" s="122"/>
      <c r="E3110" s="147" t="s">
        <v>2471</v>
      </c>
      <c r="F3110" s="124">
        <v>275.22000000000003</v>
      </c>
      <c r="G3110" s="125">
        <v>1</v>
      </c>
      <c r="H3110" s="124">
        <f t="shared" si="79"/>
        <v>214.67</v>
      </c>
      <c r="J3110" s="136">
        <v>275.22000000000003</v>
      </c>
    </row>
    <row r="3111" spans="2:10" x14ac:dyDescent="0.2">
      <c r="B3111" s="128" t="s">
        <v>2470</v>
      </c>
      <c r="C3111" s="128"/>
      <c r="D3111" s="128"/>
      <c r="E3111" s="128"/>
      <c r="F3111" s="128"/>
      <c r="G3111" s="128"/>
      <c r="H3111" s="137">
        <f t="shared" si="79"/>
        <v>215</v>
      </c>
      <c r="J3111" s="138">
        <v>275.64999999999998</v>
      </c>
    </row>
    <row r="3112" spans="2:10" x14ac:dyDescent="0.2">
      <c r="B3112" s="131" t="s">
        <v>2469</v>
      </c>
      <c r="C3112" s="131"/>
      <c r="D3112" s="131"/>
      <c r="E3112" s="131"/>
      <c r="F3112" s="131"/>
      <c r="G3112" s="131"/>
      <c r="H3112" s="139">
        <f t="shared" si="79"/>
        <v>228.78</v>
      </c>
      <c r="J3112" s="140">
        <v>293.32</v>
      </c>
    </row>
    <row r="3113" spans="2:10" x14ac:dyDescent="0.2">
      <c r="B3113" s="131" t="s">
        <v>2468</v>
      </c>
      <c r="C3113" s="131"/>
      <c r="D3113" s="131"/>
      <c r="E3113" s="131"/>
      <c r="F3113" s="131"/>
      <c r="G3113" s="131"/>
      <c r="H3113" s="132">
        <f t="shared" si="79"/>
        <v>0</v>
      </c>
      <c r="J3113" s="133">
        <v>0</v>
      </c>
    </row>
    <row r="3114" spans="2:10" x14ac:dyDescent="0.2">
      <c r="B3114" s="131" t="s">
        <v>2467</v>
      </c>
      <c r="C3114" s="131"/>
      <c r="D3114" s="131"/>
      <c r="E3114" s="131"/>
      <c r="F3114" s="131"/>
      <c r="G3114" s="131"/>
      <c r="H3114" s="139">
        <f t="shared" si="79"/>
        <v>228.78</v>
      </c>
      <c r="J3114" s="140">
        <v>293.32</v>
      </c>
    </row>
    <row r="3115" spans="2:10" s="134" customFormat="1" ht="24.75" customHeight="1" x14ac:dyDescent="0.2">
      <c r="B3115" s="118" t="s">
        <v>2924</v>
      </c>
      <c r="C3115" s="118"/>
      <c r="D3115" s="118"/>
      <c r="E3115" s="118"/>
      <c r="F3115" s="118"/>
      <c r="G3115" s="118"/>
      <c r="H3115" s="118" t="s">
        <v>2909</v>
      </c>
      <c r="J3115" s="119" t="s">
        <v>2909</v>
      </c>
    </row>
    <row r="3116" spans="2:10" x14ac:dyDescent="0.2">
      <c r="B3116" s="120" t="s">
        <v>2503</v>
      </c>
      <c r="C3116" s="120" t="s">
        <v>2514</v>
      </c>
      <c r="D3116" s="120" t="s">
        <v>2513</v>
      </c>
      <c r="E3116" s="120"/>
      <c r="F3116" s="120" t="s">
        <v>2512</v>
      </c>
      <c r="G3116" s="120" t="s">
        <v>2499</v>
      </c>
      <c r="H3116" s="120" t="s">
        <v>2511</v>
      </c>
      <c r="J3116" s="121" t="s">
        <v>2511</v>
      </c>
    </row>
    <row r="3117" spans="2:10" x14ac:dyDescent="0.2">
      <c r="B3117" s="122" t="s">
        <v>2687</v>
      </c>
      <c r="C3117" s="122" t="s">
        <v>2686</v>
      </c>
      <c r="D3117" s="123">
        <v>20.8</v>
      </c>
      <c r="E3117" s="123"/>
      <c r="F3117" s="124">
        <v>117.99</v>
      </c>
      <c r="G3117" s="125">
        <v>0.15</v>
      </c>
      <c r="H3117" s="126">
        <f>TRUNC((J3117*$J$7),2)</f>
        <v>2.4300000000000002</v>
      </c>
      <c r="J3117" s="127">
        <v>3.12</v>
      </c>
    </row>
    <row r="3118" spans="2:10" x14ac:dyDescent="0.2">
      <c r="B3118" s="122" t="s">
        <v>2567</v>
      </c>
      <c r="C3118" s="122" t="s">
        <v>2566</v>
      </c>
      <c r="D3118" s="123">
        <v>14.54</v>
      </c>
      <c r="E3118" s="123"/>
      <c r="F3118" s="124">
        <v>117.99</v>
      </c>
      <c r="G3118" s="125">
        <v>0.15</v>
      </c>
      <c r="H3118" s="126">
        <f>TRUNC((J3118*$J$7),2)</f>
        <v>1.7</v>
      </c>
      <c r="J3118" s="127">
        <v>2.1800000000000002</v>
      </c>
    </row>
    <row r="3119" spans="2:10" x14ac:dyDescent="0.2">
      <c r="B3119" s="128" t="s">
        <v>2504</v>
      </c>
      <c r="C3119" s="128"/>
      <c r="D3119" s="128"/>
      <c r="E3119" s="128"/>
      <c r="F3119" s="128"/>
      <c r="G3119" s="128"/>
      <c r="H3119" s="129">
        <f>TRUNC((J3119*$J$7),2)</f>
        <v>4.13</v>
      </c>
      <c r="J3119" s="130">
        <v>5.3</v>
      </c>
    </row>
    <row r="3120" spans="2:10" ht="21" x14ac:dyDescent="0.2">
      <c r="B3120" s="120" t="s">
        <v>2503</v>
      </c>
      <c r="C3120" s="120" t="s">
        <v>2502</v>
      </c>
      <c r="D3120" s="120"/>
      <c r="E3120" s="146" t="s">
        <v>2501</v>
      </c>
      <c r="F3120" s="120" t="s">
        <v>2500</v>
      </c>
      <c r="G3120" s="120" t="s">
        <v>2499</v>
      </c>
      <c r="H3120" s="120" t="s">
        <v>2498</v>
      </c>
      <c r="J3120" s="121" t="s">
        <v>2498</v>
      </c>
    </row>
    <row r="3121" spans="2:10" x14ac:dyDescent="0.2">
      <c r="B3121" s="122" t="s">
        <v>2923</v>
      </c>
      <c r="C3121" s="122" t="s">
        <v>2397</v>
      </c>
      <c r="D3121" s="122"/>
      <c r="E3121" s="147" t="s">
        <v>2471</v>
      </c>
      <c r="F3121" s="124">
        <v>146.97</v>
      </c>
      <c r="G3121" s="125">
        <v>1</v>
      </c>
      <c r="H3121" s="124">
        <f>TRUNC((J3121*$J$7),2)</f>
        <v>114.63</v>
      </c>
      <c r="J3121" s="136">
        <v>146.97</v>
      </c>
    </row>
    <row r="3122" spans="2:10" x14ac:dyDescent="0.2">
      <c r="B3122" s="128" t="s">
        <v>2470</v>
      </c>
      <c r="C3122" s="128"/>
      <c r="D3122" s="128"/>
      <c r="E3122" s="128"/>
      <c r="F3122" s="128"/>
      <c r="G3122" s="128"/>
      <c r="H3122" s="137">
        <f>TRUNC((J3122*$J$7),2)</f>
        <v>114.63</v>
      </c>
      <c r="J3122" s="138">
        <v>146.97</v>
      </c>
    </row>
    <row r="3123" spans="2:10" x14ac:dyDescent="0.2">
      <c r="B3123" s="131" t="s">
        <v>2469</v>
      </c>
      <c r="C3123" s="131"/>
      <c r="D3123" s="131"/>
      <c r="E3123" s="131"/>
      <c r="F3123" s="131"/>
      <c r="G3123" s="131"/>
      <c r="H3123" s="139">
        <f>TRUNC((J3123*$J$7),2)</f>
        <v>118.77</v>
      </c>
      <c r="J3123" s="140">
        <v>152.27000000000001</v>
      </c>
    </row>
    <row r="3124" spans="2:10" x14ac:dyDescent="0.2">
      <c r="B3124" s="131" t="s">
        <v>2468</v>
      </c>
      <c r="C3124" s="131"/>
      <c r="D3124" s="131"/>
      <c r="E3124" s="131"/>
      <c r="F3124" s="131"/>
      <c r="G3124" s="131"/>
      <c r="H3124" s="132">
        <f>TRUNC((J3124*$J$7),2)</f>
        <v>0</v>
      </c>
      <c r="J3124" s="133">
        <v>0</v>
      </c>
    </row>
    <row r="3125" spans="2:10" x14ac:dyDescent="0.2">
      <c r="B3125" s="131" t="s">
        <v>2467</v>
      </c>
      <c r="C3125" s="131"/>
      <c r="D3125" s="131"/>
      <c r="E3125" s="131"/>
      <c r="F3125" s="131"/>
      <c r="G3125" s="131"/>
      <c r="H3125" s="139">
        <f>TRUNC((J3125*$J$7),2)</f>
        <v>118.77</v>
      </c>
      <c r="J3125" s="140">
        <v>152.27000000000001</v>
      </c>
    </row>
    <row r="3126" spans="2:10" s="134" customFormat="1" ht="24.75" customHeight="1" x14ac:dyDescent="0.2">
      <c r="B3126" s="118" t="s">
        <v>2922</v>
      </c>
      <c r="C3126" s="118"/>
      <c r="D3126" s="118"/>
      <c r="E3126" s="118"/>
      <c r="F3126" s="118"/>
      <c r="G3126" s="118"/>
      <c r="H3126" s="118" t="s">
        <v>2909</v>
      </c>
      <c r="J3126" s="119" t="s">
        <v>2909</v>
      </c>
    </row>
    <row r="3127" spans="2:10" x14ac:dyDescent="0.2">
      <c r="B3127" s="120" t="s">
        <v>2503</v>
      </c>
      <c r="C3127" s="120" t="s">
        <v>2514</v>
      </c>
      <c r="D3127" s="120" t="s">
        <v>2513</v>
      </c>
      <c r="E3127" s="120"/>
      <c r="F3127" s="120" t="s">
        <v>2512</v>
      </c>
      <c r="G3127" s="120" t="s">
        <v>2499</v>
      </c>
      <c r="H3127" s="120" t="s">
        <v>2511</v>
      </c>
      <c r="J3127" s="121" t="s">
        <v>2511</v>
      </c>
    </row>
    <row r="3128" spans="2:10" x14ac:dyDescent="0.2">
      <c r="B3128" s="122" t="s">
        <v>2567</v>
      </c>
      <c r="C3128" s="122" t="s">
        <v>2566</v>
      </c>
      <c r="D3128" s="123">
        <v>14.54</v>
      </c>
      <c r="E3128" s="123"/>
      <c r="F3128" s="124">
        <v>117.99</v>
      </c>
      <c r="G3128" s="125">
        <v>0.65</v>
      </c>
      <c r="H3128" s="126">
        <f>TRUNC((J3128*$J$7),2)</f>
        <v>7.37</v>
      </c>
      <c r="J3128" s="127">
        <v>9.4499999999999993</v>
      </c>
    </row>
    <row r="3129" spans="2:10" x14ac:dyDescent="0.2">
      <c r="B3129" s="122" t="s">
        <v>2687</v>
      </c>
      <c r="C3129" s="122" t="s">
        <v>2686</v>
      </c>
      <c r="D3129" s="123">
        <v>20.8</v>
      </c>
      <c r="E3129" s="123"/>
      <c r="F3129" s="124">
        <v>117.99</v>
      </c>
      <c r="G3129" s="125">
        <v>0.65</v>
      </c>
      <c r="H3129" s="123">
        <f>TRUNC((J3129*$J$7),2)</f>
        <v>10.54</v>
      </c>
      <c r="J3129" s="141">
        <v>13.52</v>
      </c>
    </row>
    <row r="3130" spans="2:10" x14ac:dyDescent="0.2">
      <c r="B3130" s="128" t="s">
        <v>2504</v>
      </c>
      <c r="C3130" s="128"/>
      <c r="D3130" s="128"/>
      <c r="E3130" s="128"/>
      <c r="F3130" s="128"/>
      <c r="G3130" s="128"/>
      <c r="H3130" s="142">
        <f>TRUNC((J3130*$J$7),2)</f>
        <v>17.91</v>
      </c>
      <c r="J3130" s="143">
        <v>22.97</v>
      </c>
    </row>
    <row r="3131" spans="2:10" ht="21" x14ac:dyDescent="0.2">
      <c r="B3131" s="120" t="s">
        <v>2503</v>
      </c>
      <c r="C3131" s="120" t="s">
        <v>2502</v>
      </c>
      <c r="D3131" s="120"/>
      <c r="E3131" s="146" t="s">
        <v>2501</v>
      </c>
      <c r="F3131" s="120" t="s">
        <v>2500</v>
      </c>
      <c r="G3131" s="120" t="s">
        <v>2499</v>
      </c>
      <c r="H3131" s="120" t="s">
        <v>2498</v>
      </c>
      <c r="J3131" s="121" t="s">
        <v>2498</v>
      </c>
    </row>
    <row r="3132" spans="2:10" x14ac:dyDescent="0.2">
      <c r="B3132" s="122" t="s">
        <v>2921</v>
      </c>
      <c r="C3132" s="122" t="s">
        <v>2399</v>
      </c>
      <c r="D3132" s="122"/>
      <c r="E3132" s="147" t="s">
        <v>2471</v>
      </c>
      <c r="F3132" s="124">
        <v>240</v>
      </c>
      <c r="G3132" s="125">
        <v>1</v>
      </c>
      <c r="H3132" s="124">
        <f t="shared" ref="H3132:H3137" si="80">TRUNC((J3132*$J$7),2)</f>
        <v>187.2</v>
      </c>
      <c r="J3132" s="136">
        <v>240</v>
      </c>
    </row>
    <row r="3133" spans="2:10" x14ac:dyDescent="0.2">
      <c r="B3133" s="122" t="s">
        <v>2908</v>
      </c>
      <c r="C3133" s="122" t="s">
        <v>2907</v>
      </c>
      <c r="D3133" s="122"/>
      <c r="E3133" s="147" t="s">
        <v>2535</v>
      </c>
      <c r="F3133" s="126">
        <v>0.43</v>
      </c>
      <c r="G3133" s="125">
        <v>0.2</v>
      </c>
      <c r="H3133" s="126">
        <f t="shared" si="80"/>
        <v>7.0000000000000007E-2</v>
      </c>
      <c r="J3133" s="127">
        <v>0.09</v>
      </c>
    </row>
    <row r="3134" spans="2:10" x14ac:dyDescent="0.2">
      <c r="B3134" s="128" t="s">
        <v>2470</v>
      </c>
      <c r="C3134" s="128"/>
      <c r="D3134" s="128"/>
      <c r="E3134" s="128"/>
      <c r="F3134" s="128"/>
      <c r="G3134" s="128"/>
      <c r="H3134" s="137">
        <f t="shared" si="80"/>
        <v>187.27</v>
      </c>
      <c r="J3134" s="138">
        <v>240.09</v>
      </c>
    </row>
    <row r="3135" spans="2:10" x14ac:dyDescent="0.2">
      <c r="B3135" s="131" t="s">
        <v>2469</v>
      </c>
      <c r="C3135" s="131"/>
      <c r="D3135" s="131"/>
      <c r="E3135" s="131"/>
      <c r="F3135" s="131"/>
      <c r="G3135" s="131"/>
      <c r="H3135" s="139">
        <f t="shared" si="80"/>
        <v>205.18</v>
      </c>
      <c r="J3135" s="140">
        <v>263.06</v>
      </c>
    </row>
    <row r="3136" spans="2:10" x14ac:dyDescent="0.2">
      <c r="B3136" s="131" t="s">
        <v>2468</v>
      </c>
      <c r="C3136" s="131"/>
      <c r="D3136" s="131"/>
      <c r="E3136" s="131"/>
      <c r="F3136" s="131"/>
      <c r="G3136" s="131"/>
      <c r="H3136" s="132">
        <f t="shared" si="80"/>
        <v>0</v>
      </c>
      <c r="J3136" s="133">
        <v>0</v>
      </c>
    </row>
    <row r="3137" spans="2:10" x14ac:dyDescent="0.2">
      <c r="B3137" s="131" t="s">
        <v>2467</v>
      </c>
      <c r="C3137" s="131"/>
      <c r="D3137" s="131"/>
      <c r="E3137" s="131"/>
      <c r="F3137" s="131"/>
      <c r="G3137" s="131"/>
      <c r="H3137" s="139">
        <f t="shared" si="80"/>
        <v>205.18</v>
      </c>
      <c r="J3137" s="140">
        <v>263.06</v>
      </c>
    </row>
    <row r="3138" spans="2:10" s="134" customFormat="1" ht="24.75" customHeight="1" x14ac:dyDescent="0.2">
      <c r="B3138" s="118" t="s">
        <v>2920</v>
      </c>
      <c r="C3138" s="118"/>
      <c r="D3138" s="118"/>
      <c r="E3138" s="118"/>
      <c r="F3138" s="118"/>
      <c r="G3138" s="118"/>
      <c r="H3138" s="118" t="s">
        <v>2909</v>
      </c>
      <c r="J3138" s="119" t="s">
        <v>2909</v>
      </c>
    </row>
    <row r="3139" spans="2:10" x14ac:dyDescent="0.2">
      <c r="B3139" s="120" t="s">
        <v>2503</v>
      </c>
      <c r="C3139" s="120" t="s">
        <v>2514</v>
      </c>
      <c r="D3139" s="120" t="s">
        <v>2513</v>
      </c>
      <c r="E3139" s="120"/>
      <c r="F3139" s="120" t="s">
        <v>2512</v>
      </c>
      <c r="G3139" s="120" t="s">
        <v>2499</v>
      </c>
      <c r="H3139" s="120" t="s">
        <v>2511</v>
      </c>
      <c r="J3139" s="121" t="s">
        <v>2511</v>
      </c>
    </row>
    <row r="3140" spans="2:10" x14ac:dyDescent="0.2">
      <c r="B3140" s="122" t="s">
        <v>2687</v>
      </c>
      <c r="C3140" s="122" t="s">
        <v>2686</v>
      </c>
      <c r="D3140" s="123">
        <v>20.8</v>
      </c>
      <c r="E3140" s="123"/>
      <c r="F3140" s="124">
        <v>117.99</v>
      </c>
      <c r="G3140" s="125">
        <v>0.65</v>
      </c>
      <c r="H3140" s="123">
        <f>TRUNC((J3140*$J$7),2)</f>
        <v>10.54</v>
      </c>
      <c r="J3140" s="141">
        <v>13.52</v>
      </c>
    </row>
    <row r="3141" spans="2:10" x14ac:dyDescent="0.2">
      <c r="B3141" s="122" t="s">
        <v>2567</v>
      </c>
      <c r="C3141" s="122" t="s">
        <v>2566</v>
      </c>
      <c r="D3141" s="123">
        <v>14.54</v>
      </c>
      <c r="E3141" s="123"/>
      <c r="F3141" s="124">
        <v>117.99</v>
      </c>
      <c r="G3141" s="125">
        <v>0.65</v>
      </c>
      <c r="H3141" s="126">
        <f>TRUNC((J3141*$J$7),2)</f>
        <v>7.37</v>
      </c>
      <c r="J3141" s="127">
        <v>9.4499999999999993</v>
      </c>
    </row>
    <row r="3142" spans="2:10" x14ac:dyDescent="0.2">
      <c r="B3142" s="128" t="s">
        <v>2504</v>
      </c>
      <c r="C3142" s="128"/>
      <c r="D3142" s="128"/>
      <c r="E3142" s="128"/>
      <c r="F3142" s="128"/>
      <c r="G3142" s="128"/>
      <c r="H3142" s="142">
        <f>TRUNC((J3142*$J$7),2)</f>
        <v>17.91</v>
      </c>
      <c r="J3142" s="143">
        <v>22.97</v>
      </c>
    </row>
    <row r="3143" spans="2:10" ht="21" x14ac:dyDescent="0.2">
      <c r="B3143" s="120" t="s">
        <v>2503</v>
      </c>
      <c r="C3143" s="120" t="s">
        <v>2502</v>
      </c>
      <c r="D3143" s="120"/>
      <c r="E3143" s="146" t="s">
        <v>2501</v>
      </c>
      <c r="F3143" s="120" t="s">
        <v>2500</v>
      </c>
      <c r="G3143" s="120" t="s">
        <v>2499</v>
      </c>
      <c r="H3143" s="120" t="s">
        <v>2498</v>
      </c>
      <c r="J3143" s="121" t="s">
        <v>2498</v>
      </c>
    </row>
    <row r="3144" spans="2:10" x14ac:dyDescent="0.2">
      <c r="B3144" s="122" t="s">
        <v>2908</v>
      </c>
      <c r="C3144" s="122" t="s">
        <v>2907</v>
      </c>
      <c r="D3144" s="122"/>
      <c r="E3144" s="147" t="s">
        <v>2535</v>
      </c>
      <c r="F3144" s="126">
        <v>0.43</v>
      </c>
      <c r="G3144" s="125">
        <v>0.2</v>
      </c>
      <c r="H3144" s="126">
        <f t="shared" ref="H3144:H3149" si="81">TRUNC((J3144*$J$7),2)</f>
        <v>7.0000000000000007E-2</v>
      </c>
      <c r="J3144" s="127">
        <v>0.09</v>
      </c>
    </row>
    <row r="3145" spans="2:10" x14ac:dyDescent="0.2">
      <c r="B3145" s="122" t="s">
        <v>2919</v>
      </c>
      <c r="C3145" s="122" t="s">
        <v>2401</v>
      </c>
      <c r="D3145" s="122"/>
      <c r="E3145" s="147" t="s">
        <v>2471</v>
      </c>
      <c r="F3145" s="123">
        <v>84.73</v>
      </c>
      <c r="G3145" s="125">
        <v>1</v>
      </c>
      <c r="H3145" s="123">
        <f t="shared" si="81"/>
        <v>66.08</v>
      </c>
      <c r="J3145" s="141">
        <v>84.73</v>
      </c>
    </row>
    <row r="3146" spans="2:10" x14ac:dyDescent="0.2">
      <c r="B3146" s="128" t="s">
        <v>2470</v>
      </c>
      <c r="C3146" s="128"/>
      <c r="D3146" s="128"/>
      <c r="E3146" s="128"/>
      <c r="F3146" s="128"/>
      <c r="G3146" s="128"/>
      <c r="H3146" s="142">
        <f t="shared" si="81"/>
        <v>66.150000000000006</v>
      </c>
      <c r="J3146" s="143">
        <v>84.82</v>
      </c>
    </row>
    <row r="3147" spans="2:10" x14ac:dyDescent="0.2">
      <c r="B3147" s="131" t="s">
        <v>2469</v>
      </c>
      <c r="C3147" s="131"/>
      <c r="D3147" s="131"/>
      <c r="E3147" s="131"/>
      <c r="F3147" s="131"/>
      <c r="G3147" s="131"/>
      <c r="H3147" s="139">
        <f t="shared" si="81"/>
        <v>84.07</v>
      </c>
      <c r="J3147" s="140">
        <v>107.79</v>
      </c>
    </row>
    <row r="3148" spans="2:10" x14ac:dyDescent="0.2">
      <c r="B3148" s="131" t="s">
        <v>2468</v>
      </c>
      <c r="C3148" s="131"/>
      <c r="D3148" s="131"/>
      <c r="E3148" s="131"/>
      <c r="F3148" s="131"/>
      <c r="G3148" s="131"/>
      <c r="H3148" s="132">
        <f t="shared" si="81"/>
        <v>0</v>
      </c>
      <c r="J3148" s="133">
        <v>0</v>
      </c>
    </row>
    <row r="3149" spans="2:10" x14ac:dyDescent="0.2">
      <c r="B3149" s="131" t="s">
        <v>2467</v>
      </c>
      <c r="C3149" s="131"/>
      <c r="D3149" s="131"/>
      <c r="E3149" s="131"/>
      <c r="F3149" s="131"/>
      <c r="G3149" s="131"/>
      <c r="H3149" s="139">
        <f t="shared" si="81"/>
        <v>84.07</v>
      </c>
      <c r="J3149" s="140">
        <v>107.79</v>
      </c>
    </row>
    <row r="3150" spans="2:10" s="134" customFormat="1" ht="24.75" customHeight="1" x14ac:dyDescent="0.2">
      <c r="B3150" s="118" t="s">
        <v>2918</v>
      </c>
      <c r="C3150" s="118"/>
      <c r="D3150" s="118"/>
      <c r="E3150" s="118"/>
      <c r="F3150" s="118"/>
      <c r="G3150" s="118"/>
      <c r="H3150" s="118" t="s">
        <v>2909</v>
      </c>
      <c r="J3150" s="119" t="s">
        <v>2909</v>
      </c>
    </row>
    <row r="3151" spans="2:10" x14ac:dyDescent="0.2">
      <c r="B3151" s="120" t="s">
        <v>2503</v>
      </c>
      <c r="C3151" s="120" t="s">
        <v>2514</v>
      </c>
      <c r="D3151" s="120" t="s">
        <v>2513</v>
      </c>
      <c r="E3151" s="120"/>
      <c r="F3151" s="120" t="s">
        <v>2512</v>
      </c>
      <c r="G3151" s="120" t="s">
        <v>2499</v>
      </c>
      <c r="H3151" s="120" t="s">
        <v>2511</v>
      </c>
      <c r="J3151" s="121" t="s">
        <v>2511</v>
      </c>
    </row>
    <row r="3152" spans="2:10" x14ac:dyDescent="0.2">
      <c r="B3152" s="122" t="s">
        <v>2567</v>
      </c>
      <c r="C3152" s="122" t="s">
        <v>2566</v>
      </c>
      <c r="D3152" s="123">
        <v>14.54</v>
      </c>
      <c r="E3152" s="123"/>
      <c r="F3152" s="124">
        <v>117.99</v>
      </c>
      <c r="G3152" s="125">
        <v>0.65</v>
      </c>
      <c r="H3152" s="126">
        <f>TRUNC((J3152*$J$7),2)</f>
        <v>7.37</v>
      </c>
      <c r="J3152" s="127">
        <v>9.4499999999999993</v>
      </c>
    </row>
    <row r="3153" spans="2:10" x14ac:dyDescent="0.2">
      <c r="B3153" s="122" t="s">
        <v>2687</v>
      </c>
      <c r="C3153" s="122" t="s">
        <v>2686</v>
      </c>
      <c r="D3153" s="123">
        <v>20.8</v>
      </c>
      <c r="E3153" s="123"/>
      <c r="F3153" s="124">
        <v>117.99</v>
      </c>
      <c r="G3153" s="125">
        <v>0.65</v>
      </c>
      <c r="H3153" s="123">
        <f>TRUNC((J3153*$J$7),2)</f>
        <v>10.54</v>
      </c>
      <c r="J3153" s="141">
        <v>13.52</v>
      </c>
    </row>
    <row r="3154" spans="2:10" x14ac:dyDescent="0.2">
      <c r="B3154" s="128" t="s">
        <v>2504</v>
      </c>
      <c r="C3154" s="128"/>
      <c r="D3154" s="128"/>
      <c r="E3154" s="128"/>
      <c r="F3154" s="128"/>
      <c r="G3154" s="128"/>
      <c r="H3154" s="142">
        <f>TRUNC((J3154*$J$7),2)</f>
        <v>17.91</v>
      </c>
      <c r="J3154" s="143">
        <v>22.97</v>
      </c>
    </row>
    <row r="3155" spans="2:10" ht="21" x14ac:dyDescent="0.2">
      <c r="B3155" s="120" t="s">
        <v>2503</v>
      </c>
      <c r="C3155" s="120" t="s">
        <v>2502</v>
      </c>
      <c r="D3155" s="120"/>
      <c r="E3155" s="146" t="s">
        <v>2501</v>
      </c>
      <c r="F3155" s="120" t="s">
        <v>2500</v>
      </c>
      <c r="G3155" s="120" t="s">
        <v>2499</v>
      </c>
      <c r="H3155" s="120" t="s">
        <v>2498</v>
      </c>
      <c r="J3155" s="121" t="s">
        <v>2498</v>
      </c>
    </row>
    <row r="3156" spans="2:10" x14ac:dyDescent="0.2">
      <c r="B3156" s="122" t="s">
        <v>2908</v>
      </c>
      <c r="C3156" s="122" t="s">
        <v>2907</v>
      </c>
      <c r="D3156" s="122"/>
      <c r="E3156" s="147" t="s">
        <v>2535</v>
      </c>
      <c r="F3156" s="126">
        <v>0.43</v>
      </c>
      <c r="G3156" s="125">
        <v>0.2</v>
      </c>
      <c r="H3156" s="126">
        <f t="shared" ref="H3156:H3161" si="82">TRUNC((J3156*$J$7),2)</f>
        <v>7.0000000000000007E-2</v>
      </c>
      <c r="J3156" s="127">
        <v>0.09</v>
      </c>
    </row>
    <row r="3157" spans="2:10" x14ac:dyDescent="0.2">
      <c r="B3157" s="122" t="s">
        <v>2917</v>
      </c>
      <c r="C3157" s="122" t="s">
        <v>2403</v>
      </c>
      <c r="D3157" s="122"/>
      <c r="E3157" s="147" t="s">
        <v>2471</v>
      </c>
      <c r="F3157" s="124">
        <v>138.13</v>
      </c>
      <c r="G3157" s="125">
        <v>1</v>
      </c>
      <c r="H3157" s="124">
        <f t="shared" si="82"/>
        <v>107.74</v>
      </c>
      <c r="J3157" s="136">
        <v>138.13</v>
      </c>
    </row>
    <row r="3158" spans="2:10" x14ac:dyDescent="0.2">
      <c r="B3158" s="128" t="s">
        <v>2470</v>
      </c>
      <c r="C3158" s="128"/>
      <c r="D3158" s="128"/>
      <c r="E3158" s="128"/>
      <c r="F3158" s="128"/>
      <c r="G3158" s="128"/>
      <c r="H3158" s="137">
        <f t="shared" si="82"/>
        <v>107.81</v>
      </c>
      <c r="J3158" s="138">
        <v>138.22</v>
      </c>
    </row>
    <row r="3159" spans="2:10" x14ac:dyDescent="0.2">
      <c r="B3159" s="131" t="s">
        <v>2469</v>
      </c>
      <c r="C3159" s="131"/>
      <c r="D3159" s="131"/>
      <c r="E3159" s="131"/>
      <c r="F3159" s="131"/>
      <c r="G3159" s="131"/>
      <c r="H3159" s="139">
        <f t="shared" si="82"/>
        <v>125.72</v>
      </c>
      <c r="J3159" s="140">
        <v>161.19</v>
      </c>
    </row>
    <row r="3160" spans="2:10" x14ac:dyDescent="0.2">
      <c r="B3160" s="131" t="s">
        <v>2468</v>
      </c>
      <c r="C3160" s="131"/>
      <c r="D3160" s="131"/>
      <c r="E3160" s="131"/>
      <c r="F3160" s="131"/>
      <c r="G3160" s="131"/>
      <c r="H3160" s="132">
        <f t="shared" si="82"/>
        <v>0</v>
      </c>
      <c r="J3160" s="133">
        <v>0</v>
      </c>
    </row>
    <row r="3161" spans="2:10" x14ac:dyDescent="0.2">
      <c r="B3161" s="131" t="s">
        <v>2467</v>
      </c>
      <c r="C3161" s="131"/>
      <c r="D3161" s="131"/>
      <c r="E3161" s="131"/>
      <c r="F3161" s="131"/>
      <c r="G3161" s="131"/>
      <c r="H3161" s="139">
        <f t="shared" si="82"/>
        <v>125.72</v>
      </c>
      <c r="J3161" s="140">
        <v>161.19</v>
      </c>
    </row>
    <row r="3162" spans="2:10" s="134" customFormat="1" ht="24.75" customHeight="1" x14ac:dyDescent="0.2">
      <c r="B3162" s="118" t="s">
        <v>2916</v>
      </c>
      <c r="C3162" s="118"/>
      <c r="D3162" s="118"/>
      <c r="E3162" s="118"/>
      <c r="F3162" s="118"/>
      <c r="G3162" s="118"/>
      <c r="H3162" s="118" t="s">
        <v>2909</v>
      </c>
      <c r="J3162" s="119" t="s">
        <v>2909</v>
      </c>
    </row>
    <row r="3163" spans="2:10" x14ac:dyDescent="0.2">
      <c r="B3163" s="120" t="s">
        <v>2503</v>
      </c>
      <c r="C3163" s="120" t="s">
        <v>2514</v>
      </c>
      <c r="D3163" s="120" t="s">
        <v>2513</v>
      </c>
      <c r="E3163" s="120"/>
      <c r="F3163" s="120" t="s">
        <v>2512</v>
      </c>
      <c r="G3163" s="120" t="s">
        <v>2499</v>
      </c>
      <c r="H3163" s="120" t="s">
        <v>2511</v>
      </c>
      <c r="J3163" s="121" t="s">
        <v>2511</v>
      </c>
    </row>
    <row r="3164" spans="2:10" x14ac:dyDescent="0.2">
      <c r="B3164" s="122" t="s">
        <v>2687</v>
      </c>
      <c r="C3164" s="122" t="s">
        <v>2686</v>
      </c>
      <c r="D3164" s="123">
        <v>20.8</v>
      </c>
      <c r="E3164" s="123"/>
      <c r="F3164" s="124">
        <v>117.99</v>
      </c>
      <c r="G3164" s="125">
        <v>0.4</v>
      </c>
      <c r="H3164" s="126">
        <f>TRUNC((J3164*$J$7),2)</f>
        <v>6.48</v>
      </c>
      <c r="J3164" s="127">
        <v>8.32</v>
      </c>
    </row>
    <row r="3165" spans="2:10" x14ac:dyDescent="0.2">
      <c r="B3165" s="122" t="s">
        <v>2567</v>
      </c>
      <c r="C3165" s="122" t="s">
        <v>2566</v>
      </c>
      <c r="D3165" s="123">
        <v>14.54</v>
      </c>
      <c r="E3165" s="123"/>
      <c r="F3165" s="124">
        <v>117.99</v>
      </c>
      <c r="G3165" s="125">
        <v>0.4</v>
      </c>
      <c r="H3165" s="126">
        <f>TRUNC((J3165*$J$7),2)</f>
        <v>4.53</v>
      </c>
      <c r="J3165" s="127">
        <v>5.82</v>
      </c>
    </row>
    <row r="3166" spans="2:10" x14ac:dyDescent="0.2">
      <c r="B3166" s="128" t="s">
        <v>2504</v>
      </c>
      <c r="C3166" s="128"/>
      <c r="D3166" s="128"/>
      <c r="E3166" s="128"/>
      <c r="F3166" s="128"/>
      <c r="G3166" s="128"/>
      <c r="H3166" s="142">
        <f>TRUNC((J3166*$J$7),2)</f>
        <v>11.02</v>
      </c>
      <c r="J3166" s="143">
        <v>14.14</v>
      </c>
    </row>
    <row r="3167" spans="2:10" ht="21" x14ac:dyDescent="0.2">
      <c r="B3167" s="120" t="s">
        <v>2503</v>
      </c>
      <c r="C3167" s="120" t="s">
        <v>2502</v>
      </c>
      <c r="D3167" s="120"/>
      <c r="E3167" s="146" t="s">
        <v>2501</v>
      </c>
      <c r="F3167" s="120" t="s">
        <v>2500</v>
      </c>
      <c r="G3167" s="120" t="s">
        <v>2499</v>
      </c>
      <c r="H3167" s="120" t="s">
        <v>2498</v>
      </c>
      <c r="J3167" s="121" t="s">
        <v>2498</v>
      </c>
    </row>
    <row r="3168" spans="2:10" ht="22.5" x14ac:dyDescent="0.2">
      <c r="B3168" s="122" t="s">
        <v>2915</v>
      </c>
      <c r="C3168" s="122" t="s">
        <v>2914</v>
      </c>
      <c r="D3168" s="122"/>
      <c r="E3168" s="147" t="s">
        <v>2471</v>
      </c>
      <c r="F3168" s="123">
        <v>39.86</v>
      </c>
      <c r="G3168" s="125">
        <v>1</v>
      </c>
      <c r="H3168" s="123">
        <f t="shared" ref="H3168:H3173" si="83">TRUNC((J3168*$J$7),2)</f>
        <v>31.09</v>
      </c>
      <c r="J3168" s="141">
        <v>39.86</v>
      </c>
    </row>
    <row r="3169" spans="2:10" x14ac:dyDescent="0.2">
      <c r="B3169" s="122" t="s">
        <v>2908</v>
      </c>
      <c r="C3169" s="122" t="s">
        <v>2907</v>
      </c>
      <c r="D3169" s="122"/>
      <c r="E3169" s="147" t="s">
        <v>2535</v>
      </c>
      <c r="F3169" s="126">
        <v>0.43</v>
      </c>
      <c r="G3169" s="125">
        <v>1</v>
      </c>
      <c r="H3169" s="126">
        <f t="shared" si="83"/>
        <v>0.33</v>
      </c>
      <c r="J3169" s="127">
        <v>0.43</v>
      </c>
    </row>
    <row r="3170" spans="2:10" x14ac:dyDescent="0.2">
      <c r="B3170" s="128" t="s">
        <v>2470</v>
      </c>
      <c r="C3170" s="128"/>
      <c r="D3170" s="128"/>
      <c r="E3170" s="128"/>
      <c r="F3170" s="128"/>
      <c r="G3170" s="128"/>
      <c r="H3170" s="142">
        <f t="shared" si="83"/>
        <v>31.42</v>
      </c>
      <c r="J3170" s="143">
        <v>40.29</v>
      </c>
    </row>
    <row r="3171" spans="2:10" x14ac:dyDescent="0.2">
      <c r="B3171" s="131" t="s">
        <v>2469</v>
      </c>
      <c r="C3171" s="131"/>
      <c r="D3171" s="131"/>
      <c r="E3171" s="131"/>
      <c r="F3171" s="131"/>
      <c r="G3171" s="131"/>
      <c r="H3171" s="144">
        <f t="shared" si="83"/>
        <v>42.45</v>
      </c>
      <c r="J3171" s="145">
        <v>54.43</v>
      </c>
    </row>
    <row r="3172" spans="2:10" x14ac:dyDescent="0.2">
      <c r="B3172" s="131" t="s">
        <v>2468</v>
      </c>
      <c r="C3172" s="131"/>
      <c r="D3172" s="131"/>
      <c r="E3172" s="131"/>
      <c r="F3172" s="131"/>
      <c r="G3172" s="131"/>
      <c r="H3172" s="132">
        <f t="shared" si="83"/>
        <v>0</v>
      </c>
      <c r="J3172" s="133">
        <v>0</v>
      </c>
    </row>
    <row r="3173" spans="2:10" x14ac:dyDescent="0.2">
      <c r="B3173" s="131" t="s">
        <v>2467</v>
      </c>
      <c r="C3173" s="131"/>
      <c r="D3173" s="131"/>
      <c r="E3173" s="131"/>
      <c r="F3173" s="131"/>
      <c r="G3173" s="131"/>
      <c r="H3173" s="144">
        <f t="shared" si="83"/>
        <v>42.45</v>
      </c>
      <c r="J3173" s="145">
        <v>54.43</v>
      </c>
    </row>
    <row r="3174" spans="2:10" s="134" customFormat="1" ht="24.75" customHeight="1" x14ac:dyDescent="0.2">
      <c r="B3174" s="118" t="s">
        <v>2913</v>
      </c>
      <c r="C3174" s="118"/>
      <c r="D3174" s="118"/>
      <c r="E3174" s="118"/>
      <c r="F3174" s="118"/>
      <c r="G3174" s="118"/>
      <c r="H3174" s="118" t="s">
        <v>2635</v>
      </c>
      <c r="J3174" s="119" t="s">
        <v>2635</v>
      </c>
    </row>
    <row r="3175" spans="2:10" x14ac:dyDescent="0.2">
      <c r="B3175" s="120" t="s">
        <v>2503</v>
      </c>
      <c r="C3175" s="120" t="s">
        <v>2514</v>
      </c>
      <c r="D3175" s="120" t="s">
        <v>2513</v>
      </c>
      <c r="E3175" s="120"/>
      <c r="F3175" s="120" t="s">
        <v>2512</v>
      </c>
      <c r="G3175" s="120" t="s">
        <v>2499</v>
      </c>
      <c r="H3175" s="120" t="s">
        <v>2511</v>
      </c>
      <c r="J3175" s="121" t="s">
        <v>2511</v>
      </c>
    </row>
    <row r="3176" spans="2:10" x14ac:dyDescent="0.2">
      <c r="B3176" s="122" t="s">
        <v>2567</v>
      </c>
      <c r="C3176" s="122" t="s">
        <v>2566</v>
      </c>
      <c r="D3176" s="123">
        <v>14.54</v>
      </c>
      <c r="E3176" s="123"/>
      <c r="F3176" s="124">
        <v>117.99</v>
      </c>
      <c r="G3176" s="125">
        <v>0.93</v>
      </c>
      <c r="H3176" s="123">
        <f>TRUNC((J3176*$J$7),2)</f>
        <v>10.54</v>
      </c>
      <c r="J3176" s="141">
        <v>13.52</v>
      </c>
    </row>
    <row r="3177" spans="2:10" x14ac:dyDescent="0.2">
      <c r="B3177" s="122" t="s">
        <v>2687</v>
      </c>
      <c r="C3177" s="122" t="s">
        <v>2686</v>
      </c>
      <c r="D3177" s="123">
        <v>20.8</v>
      </c>
      <c r="E3177" s="123"/>
      <c r="F3177" s="124">
        <v>117.99</v>
      </c>
      <c r="G3177" s="125">
        <v>0.93</v>
      </c>
      <c r="H3177" s="123">
        <f>TRUNC((J3177*$J$7),2)</f>
        <v>15.08</v>
      </c>
      <c r="J3177" s="141">
        <v>19.34</v>
      </c>
    </row>
    <row r="3178" spans="2:10" x14ac:dyDescent="0.2">
      <c r="B3178" s="128" t="s">
        <v>2504</v>
      </c>
      <c r="C3178" s="128"/>
      <c r="D3178" s="128"/>
      <c r="E3178" s="128"/>
      <c r="F3178" s="128"/>
      <c r="G3178" s="128"/>
      <c r="H3178" s="142">
        <f>TRUNC((J3178*$J$7),2)</f>
        <v>25.63</v>
      </c>
      <c r="J3178" s="143">
        <v>32.86</v>
      </c>
    </row>
    <row r="3179" spans="2:10" ht="21" x14ac:dyDescent="0.2">
      <c r="B3179" s="120" t="s">
        <v>2503</v>
      </c>
      <c r="C3179" s="120" t="s">
        <v>2502</v>
      </c>
      <c r="D3179" s="120"/>
      <c r="E3179" s="146" t="s">
        <v>2501</v>
      </c>
      <c r="F3179" s="120" t="s">
        <v>2500</v>
      </c>
      <c r="G3179" s="120" t="s">
        <v>2499</v>
      </c>
      <c r="H3179" s="120" t="s">
        <v>2498</v>
      </c>
      <c r="J3179" s="121" t="s">
        <v>2498</v>
      </c>
    </row>
    <row r="3180" spans="2:10" x14ac:dyDescent="0.2">
      <c r="B3180" s="122" t="s">
        <v>2908</v>
      </c>
      <c r="C3180" s="122" t="s">
        <v>2907</v>
      </c>
      <c r="D3180" s="122"/>
      <c r="E3180" s="147" t="s">
        <v>2535</v>
      </c>
      <c r="F3180" s="126">
        <v>0.43</v>
      </c>
      <c r="G3180" s="125">
        <v>1.9</v>
      </c>
      <c r="H3180" s="126">
        <f t="shared" ref="H3180:H3185" si="84">TRUNC((J3180*$J$7),2)</f>
        <v>0.63</v>
      </c>
      <c r="J3180" s="127">
        <v>0.82</v>
      </c>
    </row>
    <row r="3181" spans="2:10" x14ac:dyDescent="0.2">
      <c r="B3181" s="122" t="s">
        <v>2912</v>
      </c>
      <c r="C3181" s="122" t="s">
        <v>2911</v>
      </c>
      <c r="D3181" s="122"/>
      <c r="E3181" s="147" t="s">
        <v>2471</v>
      </c>
      <c r="F3181" s="123">
        <v>87.16</v>
      </c>
      <c r="G3181" s="125">
        <v>1</v>
      </c>
      <c r="H3181" s="123">
        <f t="shared" si="84"/>
        <v>67.98</v>
      </c>
      <c r="J3181" s="141">
        <v>87.16</v>
      </c>
    </row>
    <row r="3182" spans="2:10" x14ac:dyDescent="0.2">
      <c r="B3182" s="128" t="s">
        <v>2470</v>
      </c>
      <c r="C3182" s="128"/>
      <c r="D3182" s="128"/>
      <c r="E3182" s="128"/>
      <c r="F3182" s="128"/>
      <c r="G3182" s="128"/>
      <c r="H3182" s="142">
        <f t="shared" si="84"/>
        <v>68.62</v>
      </c>
      <c r="J3182" s="143">
        <v>87.98</v>
      </c>
    </row>
    <row r="3183" spans="2:10" x14ac:dyDescent="0.2">
      <c r="B3183" s="131" t="s">
        <v>2469</v>
      </c>
      <c r="C3183" s="131"/>
      <c r="D3183" s="131"/>
      <c r="E3183" s="131"/>
      <c r="F3183" s="131"/>
      <c r="G3183" s="131"/>
      <c r="H3183" s="139">
        <f t="shared" si="84"/>
        <v>94.25</v>
      </c>
      <c r="J3183" s="140">
        <v>120.84</v>
      </c>
    </row>
    <row r="3184" spans="2:10" x14ac:dyDescent="0.2">
      <c r="B3184" s="131" t="s">
        <v>2468</v>
      </c>
      <c r="C3184" s="131"/>
      <c r="D3184" s="131"/>
      <c r="E3184" s="131"/>
      <c r="F3184" s="131"/>
      <c r="G3184" s="131"/>
      <c r="H3184" s="132">
        <f t="shared" si="84"/>
        <v>0</v>
      </c>
      <c r="J3184" s="133">
        <v>0</v>
      </c>
    </row>
    <row r="3185" spans="2:10" x14ac:dyDescent="0.2">
      <c r="B3185" s="131" t="s">
        <v>2467</v>
      </c>
      <c r="C3185" s="131"/>
      <c r="D3185" s="131"/>
      <c r="E3185" s="131"/>
      <c r="F3185" s="131"/>
      <c r="G3185" s="131"/>
      <c r="H3185" s="139">
        <f t="shared" si="84"/>
        <v>94.25</v>
      </c>
      <c r="J3185" s="140">
        <v>120.84</v>
      </c>
    </row>
    <row r="3186" spans="2:10" s="134" customFormat="1" ht="24.75" customHeight="1" x14ac:dyDescent="0.2">
      <c r="B3186" s="118" t="s">
        <v>2910</v>
      </c>
      <c r="C3186" s="118"/>
      <c r="D3186" s="118"/>
      <c r="E3186" s="118"/>
      <c r="F3186" s="118"/>
      <c r="G3186" s="118"/>
      <c r="H3186" s="118" t="s">
        <v>2909</v>
      </c>
      <c r="J3186" s="119" t="s">
        <v>2909</v>
      </c>
    </row>
    <row r="3187" spans="2:10" x14ac:dyDescent="0.2">
      <c r="B3187" s="120" t="s">
        <v>2503</v>
      </c>
      <c r="C3187" s="120" t="s">
        <v>2514</v>
      </c>
      <c r="D3187" s="120" t="s">
        <v>2513</v>
      </c>
      <c r="E3187" s="120"/>
      <c r="F3187" s="120" t="s">
        <v>2512</v>
      </c>
      <c r="G3187" s="120" t="s">
        <v>2499</v>
      </c>
      <c r="H3187" s="120" t="s">
        <v>2511</v>
      </c>
      <c r="J3187" s="121" t="s">
        <v>2511</v>
      </c>
    </row>
    <row r="3188" spans="2:10" x14ac:dyDescent="0.2">
      <c r="B3188" s="122" t="s">
        <v>2567</v>
      </c>
      <c r="C3188" s="122" t="s">
        <v>2566</v>
      </c>
      <c r="D3188" s="123">
        <v>14.54</v>
      </c>
      <c r="E3188" s="123"/>
      <c r="F3188" s="124">
        <v>117.99</v>
      </c>
      <c r="G3188" s="125">
        <v>1.1499999999999999</v>
      </c>
      <c r="H3188" s="123">
        <f>TRUNC((J3188*$J$7),2)</f>
        <v>13.04</v>
      </c>
      <c r="J3188" s="141">
        <v>16.72</v>
      </c>
    </row>
    <row r="3189" spans="2:10" x14ac:dyDescent="0.2">
      <c r="B3189" s="122" t="s">
        <v>2687</v>
      </c>
      <c r="C3189" s="122" t="s">
        <v>2686</v>
      </c>
      <c r="D3189" s="123">
        <v>20.8</v>
      </c>
      <c r="E3189" s="123"/>
      <c r="F3189" s="124">
        <v>117.99</v>
      </c>
      <c r="G3189" s="125">
        <v>1.1499999999999999</v>
      </c>
      <c r="H3189" s="123">
        <f>TRUNC((J3189*$J$7),2)</f>
        <v>18.649999999999999</v>
      </c>
      <c r="J3189" s="141">
        <v>23.92</v>
      </c>
    </row>
    <row r="3190" spans="2:10" x14ac:dyDescent="0.2">
      <c r="B3190" s="128" t="s">
        <v>2504</v>
      </c>
      <c r="C3190" s="128"/>
      <c r="D3190" s="128"/>
      <c r="E3190" s="128"/>
      <c r="F3190" s="128"/>
      <c r="G3190" s="128"/>
      <c r="H3190" s="142">
        <f>TRUNC((J3190*$J$7),2)</f>
        <v>31.69</v>
      </c>
      <c r="J3190" s="143">
        <v>40.64</v>
      </c>
    </row>
    <row r="3191" spans="2:10" ht="21" x14ac:dyDescent="0.2">
      <c r="B3191" s="120" t="s">
        <v>2503</v>
      </c>
      <c r="C3191" s="120" t="s">
        <v>2502</v>
      </c>
      <c r="D3191" s="120"/>
      <c r="E3191" s="146" t="s">
        <v>2501</v>
      </c>
      <c r="F3191" s="120" t="s">
        <v>2500</v>
      </c>
      <c r="G3191" s="120" t="s">
        <v>2499</v>
      </c>
      <c r="H3191" s="120" t="s">
        <v>2498</v>
      </c>
      <c r="J3191" s="121" t="s">
        <v>2498</v>
      </c>
    </row>
    <row r="3192" spans="2:10" x14ac:dyDescent="0.2">
      <c r="B3192" s="122" t="s">
        <v>2908</v>
      </c>
      <c r="C3192" s="122" t="s">
        <v>2907</v>
      </c>
      <c r="D3192" s="122"/>
      <c r="E3192" s="147" t="s">
        <v>2535</v>
      </c>
      <c r="F3192" s="126">
        <v>0.43</v>
      </c>
      <c r="G3192" s="125">
        <v>1</v>
      </c>
      <c r="H3192" s="126">
        <f t="shared" ref="H3192:H3197" si="85">TRUNC((J3192*$J$7),2)</f>
        <v>0.33</v>
      </c>
      <c r="J3192" s="127">
        <v>0.43</v>
      </c>
    </row>
    <row r="3193" spans="2:10" ht="22.5" x14ac:dyDescent="0.2">
      <c r="B3193" s="122" t="s">
        <v>2906</v>
      </c>
      <c r="C3193" s="122" t="s">
        <v>2409</v>
      </c>
      <c r="D3193" s="122"/>
      <c r="E3193" s="147" t="s">
        <v>2471</v>
      </c>
      <c r="F3193" s="124">
        <v>451.86</v>
      </c>
      <c r="G3193" s="125">
        <v>1</v>
      </c>
      <c r="H3193" s="124">
        <f t="shared" si="85"/>
        <v>352.45</v>
      </c>
      <c r="J3193" s="136">
        <v>451.86</v>
      </c>
    </row>
    <row r="3194" spans="2:10" x14ac:dyDescent="0.2">
      <c r="B3194" s="128" t="s">
        <v>2470</v>
      </c>
      <c r="C3194" s="128"/>
      <c r="D3194" s="128"/>
      <c r="E3194" s="128"/>
      <c r="F3194" s="128"/>
      <c r="G3194" s="128"/>
      <c r="H3194" s="137">
        <f t="shared" si="85"/>
        <v>352.78</v>
      </c>
      <c r="J3194" s="138">
        <v>452.29</v>
      </c>
    </row>
    <row r="3195" spans="2:10" x14ac:dyDescent="0.2">
      <c r="B3195" s="131" t="s">
        <v>2469</v>
      </c>
      <c r="C3195" s="131"/>
      <c r="D3195" s="131"/>
      <c r="E3195" s="131"/>
      <c r="F3195" s="131"/>
      <c r="G3195" s="131"/>
      <c r="H3195" s="139">
        <f t="shared" si="85"/>
        <v>384.48</v>
      </c>
      <c r="J3195" s="140">
        <v>492.93</v>
      </c>
    </row>
    <row r="3196" spans="2:10" x14ac:dyDescent="0.2">
      <c r="B3196" s="131" t="s">
        <v>2468</v>
      </c>
      <c r="C3196" s="131"/>
      <c r="D3196" s="131"/>
      <c r="E3196" s="131"/>
      <c r="F3196" s="131"/>
      <c r="G3196" s="131"/>
      <c r="H3196" s="132">
        <f t="shared" si="85"/>
        <v>0</v>
      </c>
      <c r="J3196" s="133">
        <v>0</v>
      </c>
    </row>
    <row r="3197" spans="2:10" x14ac:dyDescent="0.2">
      <c r="B3197" s="131" t="s">
        <v>2467</v>
      </c>
      <c r="C3197" s="131"/>
      <c r="D3197" s="131"/>
      <c r="E3197" s="131"/>
      <c r="F3197" s="131"/>
      <c r="G3197" s="131"/>
      <c r="H3197" s="139">
        <f t="shared" si="85"/>
        <v>384.48</v>
      </c>
      <c r="J3197" s="140">
        <v>492.93</v>
      </c>
    </row>
    <row r="3198" spans="2:10" s="134" customFormat="1" ht="24.75" customHeight="1" x14ac:dyDescent="0.2">
      <c r="B3198" s="118" t="s">
        <v>2905</v>
      </c>
      <c r="C3198" s="118"/>
      <c r="D3198" s="118"/>
      <c r="E3198" s="118"/>
      <c r="F3198" s="118"/>
      <c r="G3198" s="118"/>
      <c r="H3198" s="118" t="s">
        <v>2522</v>
      </c>
      <c r="J3198" s="119" t="s">
        <v>2522</v>
      </c>
    </row>
    <row r="3199" spans="2:10" x14ac:dyDescent="0.2">
      <c r="B3199" s="120" t="s">
        <v>2503</v>
      </c>
      <c r="C3199" s="120" t="s">
        <v>2514</v>
      </c>
      <c r="D3199" s="120" t="s">
        <v>2513</v>
      </c>
      <c r="E3199" s="120"/>
      <c r="F3199" s="120" t="s">
        <v>2512</v>
      </c>
      <c r="G3199" s="120" t="s">
        <v>2499</v>
      </c>
      <c r="H3199" s="120" t="s">
        <v>2511</v>
      </c>
      <c r="J3199" s="121" t="s">
        <v>2511</v>
      </c>
    </row>
    <row r="3200" spans="2:10" x14ac:dyDescent="0.2">
      <c r="B3200" s="122" t="s">
        <v>2506</v>
      </c>
      <c r="C3200" s="122" t="s">
        <v>2505</v>
      </c>
      <c r="D3200" s="123">
        <v>20.8</v>
      </c>
      <c r="E3200" s="123"/>
      <c r="F3200" s="124">
        <v>117.99</v>
      </c>
      <c r="G3200" s="125">
        <v>1.0951</v>
      </c>
      <c r="H3200" s="123">
        <f>TRUNC((J3200*$J$7),2)</f>
        <v>17.760000000000002</v>
      </c>
      <c r="J3200" s="141">
        <v>22.78</v>
      </c>
    </row>
    <row r="3201" spans="2:10" x14ac:dyDescent="0.2">
      <c r="B3201" s="122" t="s">
        <v>2510</v>
      </c>
      <c r="C3201" s="122" t="s">
        <v>2509</v>
      </c>
      <c r="D3201" s="123">
        <v>12.47</v>
      </c>
      <c r="E3201" s="123"/>
      <c r="F3201" s="124">
        <v>117.99</v>
      </c>
      <c r="G3201" s="125">
        <v>1.2084999999999999</v>
      </c>
      <c r="H3201" s="123">
        <f>TRUNC((J3201*$J$7),2)</f>
        <v>11.75</v>
      </c>
      <c r="J3201" s="141">
        <v>15.07</v>
      </c>
    </row>
    <row r="3202" spans="2:10" x14ac:dyDescent="0.2">
      <c r="B3202" s="128" t="s">
        <v>2504</v>
      </c>
      <c r="C3202" s="128"/>
      <c r="D3202" s="128"/>
      <c r="E3202" s="128"/>
      <c r="F3202" s="128"/>
      <c r="G3202" s="128"/>
      <c r="H3202" s="142">
        <f>TRUNC((J3202*$J$7),2)</f>
        <v>29.52</v>
      </c>
      <c r="J3202" s="143">
        <v>37.85</v>
      </c>
    </row>
    <row r="3203" spans="2:10" ht="21" x14ac:dyDescent="0.2">
      <c r="B3203" s="120" t="s">
        <v>2503</v>
      </c>
      <c r="C3203" s="120" t="s">
        <v>2502</v>
      </c>
      <c r="D3203" s="120"/>
      <c r="E3203" s="146" t="s">
        <v>2501</v>
      </c>
      <c r="F3203" s="120" t="s">
        <v>2500</v>
      </c>
      <c r="G3203" s="120" t="s">
        <v>2499</v>
      </c>
      <c r="H3203" s="120" t="s">
        <v>2498</v>
      </c>
      <c r="J3203" s="121" t="s">
        <v>2498</v>
      </c>
    </row>
    <row r="3204" spans="2:10" x14ac:dyDescent="0.2">
      <c r="B3204" s="122" t="s">
        <v>2541</v>
      </c>
      <c r="C3204" s="122" t="s">
        <v>2540</v>
      </c>
      <c r="D3204" s="122"/>
      <c r="E3204" s="147" t="s">
        <v>2471</v>
      </c>
      <c r="F3204" s="126">
        <v>0.41</v>
      </c>
      <c r="G3204" s="135">
        <v>84</v>
      </c>
      <c r="H3204" s="123">
        <f t="shared" ref="H3204:H3211" si="86">TRUNC((J3204*$J$7),2)</f>
        <v>26.86</v>
      </c>
      <c r="J3204" s="141">
        <v>34.44</v>
      </c>
    </row>
    <row r="3205" spans="2:10" x14ac:dyDescent="0.2">
      <c r="B3205" s="122" t="s">
        <v>2518</v>
      </c>
      <c r="C3205" s="122" t="s">
        <v>2517</v>
      </c>
      <c r="D3205" s="122"/>
      <c r="E3205" s="147" t="s">
        <v>2476</v>
      </c>
      <c r="F3205" s="124">
        <v>184.48</v>
      </c>
      <c r="G3205" s="125">
        <v>3.04E-2</v>
      </c>
      <c r="H3205" s="126">
        <f t="shared" si="86"/>
        <v>4.37</v>
      </c>
      <c r="J3205" s="127">
        <v>5.61</v>
      </c>
    </row>
    <row r="3206" spans="2:10" x14ac:dyDescent="0.2">
      <c r="B3206" s="122" t="s">
        <v>2493</v>
      </c>
      <c r="C3206" s="122" t="s">
        <v>2492</v>
      </c>
      <c r="D3206" s="122"/>
      <c r="E3206" s="147" t="s">
        <v>2481</v>
      </c>
      <c r="F3206" s="126">
        <v>0.65</v>
      </c>
      <c r="G3206" s="125">
        <v>4.55</v>
      </c>
      <c r="H3206" s="126">
        <f t="shared" si="86"/>
        <v>2.2999999999999998</v>
      </c>
      <c r="J3206" s="127">
        <v>2.96</v>
      </c>
    </row>
    <row r="3207" spans="2:10" x14ac:dyDescent="0.2">
      <c r="B3207" s="122" t="s">
        <v>2543</v>
      </c>
      <c r="C3207" s="122" t="s">
        <v>2542</v>
      </c>
      <c r="D3207" s="122"/>
      <c r="E3207" s="147" t="s">
        <v>2481</v>
      </c>
      <c r="F3207" s="126">
        <v>0.99</v>
      </c>
      <c r="G3207" s="125">
        <v>4.55</v>
      </c>
      <c r="H3207" s="126">
        <f t="shared" si="86"/>
        <v>3.51</v>
      </c>
      <c r="J3207" s="127">
        <v>4.5</v>
      </c>
    </row>
    <row r="3208" spans="2:10" x14ac:dyDescent="0.2">
      <c r="B3208" s="128" t="s">
        <v>2470</v>
      </c>
      <c r="C3208" s="128"/>
      <c r="D3208" s="128"/>
      <c r="E3208" s="128"/>
      <c r="F3208" s="128"/>
      <c r="G3208" s="128"/>
      <c r="H3208" s="142">
        <f t="shared" si="86"/>
        <v>37.049999999999997</v>
      </c>
      <c r="J3208" s="143">
        <v>47.51</v>
      </c>
    </row>
    <row r="3209" spans="2:10" x14ac:dyDescent="0.2">
      <c r="B3209" s="131" t="s">
        <v>2469</v>
      </c>
      <c r="C3209" s="131"/>
      <c r="D3209" s="131"/>
      <c r="E3209" s="131"/>
      <c r="F3209" s="131"/>
      <c r="G3209" s="131"/>
      <c r="H3209" s="144">
        <f t="shared" si="86"/>
        <v>66.58</v>
      </c>
      <c r="J3209" s="145">
        <v>85.36</v>
      </c>
    </row>
    <row r="3210" spans="2:10" x14ac:dyDescent="0.2">
      <c r="B3210" s="131" t="s">
        <v>2468</v>
      </c>
      <c r="C3210" s="131"/>
      <c r="D3210" s="131"/>
      <c r="E3210" s="131"/>
      <c r="F3210" s="131"/>
      <c r="G3210" s="131"/>
      <c r="H3210" s="132">
        <f t="shared" si="86"/>
        <v>0</v>
      </c>
      <c r="J3210" s="133">
        <v>0</v>
      </c>
    </row>
    <row r="3211" spans="2:10" x14ac:dyDescent="0.2">
      <c r="B3211" s="131" t="s">
        <v>2467</v>
      </c>
      <c r="C3211" s="131"/>
      <c r="D3211" s="131"/>
      <c r="E3211" s="131"/>
      <c r="F3211" s="131"/>
      <c r="G3211" s="131"/>
      <c r="H3211" s="144">
        <f t="shared" si="86"/>
        <v>66.58</v>
      </c>
      <c r="J3211" s="145">
        <v>85.36</v>
      </c>
    </row>
    <row r="3212" spans="2:10" s="134" customFormat="1" ht="24.75" customHeight="1" x14ac:dyDescent="0.2">
      <c r="B3212" s="118" t="s">
        <v>2904</v>
      </c>
      <c r="C3212" s="118"/>
      <c r="D3212" s="118"/>
      <c r="E3212" s="118"/>
      <c r="F3212" s="118"/>
      <c r="G3212" s="118"/>
      <c r="H3212" s="118" t="s">
        <v>2522</v>
      </c>
      <c r="J3212" s="119" t="s">
        <v>2522</v>
      </c>
    </row>
    <row r="3213" spans="2:10" x14ac:dyDescent="0.2">
      <c r="B3213" s="120" t="s">
        <v>2503</v>
      </c>
      <c r="C3213" s="120" t="s">
        <v>2514</v>
      </c>
      <c r="D3213" s="120" t="s">
        <v>2513</v>
      </c>
      <c r="E3213" s="120"/>
      <c r="F3213" s="120" t="s">
        <v>2512</v>
      </c>
      <c r="G3213" s="120" t="s">
        <v>2499</v>
      </c>
      <c r="H3213" s="120" t="s">
        <v>2511</v>
      </c>
      <c r="J3213" s="121" t="s">
        <v>2511</v>
      </c>
    </row>
    <row r="3214" spans="2:10" x14ac:dyDescent="0.2">
      <c r="B3214" s="122" t="s">
        <v>2510</v>
      </c>
      <c r="C3214" s="122" t="s">
        <v>2509</v>
      </c>
      <c r="D3214" s="123">
        <v>12.47</v>
      </c>
      <c r="E3214" s="123"/>
      <c r="F3214" s="124">
        <v>117.99</v>
      </c>
      <c r="G3214" s="125">
        <v>0.86209999999999998</v>
      </c>
      <c r="H3214" s="123">
        <f>TRUNC((J3214*$J$7),2)</f>
        <v>8.3800000000000008</v>
      </c>
      <c r="J3214" s="141">
        <v>10.75</v>
      </c>
    </row>
    <row r="3215" spans="2:10" x14ac:dyDescent="0.2">
      <c r="B3215" s="122" t="s">
        <v>2506</v>
      </c>
      <c r="C3215" s="122" t="s">
        <v>2505</v>
      </c>
      <c r="D3215" s="123">
        <v>20.8</v>
      </c>
      <c r="E3215" s="123"/>
      <c r="F3215" s="124">
        <v>117.99</v>
      </c>
      <c r="G3215" s="125">
        <v>0.73660000000000003</v>
      </c>
      <c r="H3215" s="123">
        <f>TRUNC((J3215*$J$7),2)</f>
        <v>11.94</v>
      </c>
      <c r="J3215" s="141">
        <v>15.32</v>
      </c>
    </row>
    <row r="3216" spans="2:10" x14ac:dyDescent="0.2">
      <c r="B3216" s="128" t="s">
        <v>2504</v>
      </c>
      <c r="C3216" s="128"/>
      <c r="D3216" s="128"/>
      <c r="E3216" s="128"/>
      <c r="F3216" s="128"/>
      <c r="G3216" s="128"/>
      <c r="H3216" s="142">
        <f>TRUNC((J3216*$J$7),2)</f>
        <v>20.329999999999998</v>
      </c>
      <c r="J3216" s="143">
        <v>26.07</v>
      </c>
    </row>
    <row r="3217" spans="2:10" ht="21" x14ac:dyDescent="0.2">
      <c r="B3217" s="120" t="s">
        <v>2503</v>
      </c>
      <c r="C3217" s="120" t="s">
        <v>2502</v>
      </c>
      <c r="D3217" s="120"/>
      <c r="E3217" s="146" t="s">
        <v>2501</v>
      </c>
      <c r="F3217" s="120" t="s">
        <v>2500</v>
      </c>
      <c r="G3217" s="120" t="s">
        <v>2499</v>
      </c>
      <c r="H3217" s="120" t="s">
        <v>2498</v>
      </c>
      <c r="J3217" s="121" t="s">
        <v>2498</v>
      </c>
    </row>
    <row r="3218" spans="2:10" x14ac:dyDescent="0.2">
      <c r="B3218" s="122" t="s">
        <v>2543</v>
      </c>
      <c r="C3218" s="122" t="s">
        <v>2542</v>
      </c>
      <c r="D3218" s="122"/>
      <c r="E3218" s="147" t="s">
        <v>2481</v>
      </c>
      <c r="F3218" s="126">
        <v>0.99</v>
      </c>
      <c r="G3218" s="125">
        <v>2.0030000000000001</v>
      </c>
      <c r="H3218" s="126">
        <f t="shared" ref="H3218:H3225" si="87">TRUNC((J3218*$J$7),2)</f>
        <v>1.54</v>
      </c>
      <c r="J3218" s="127">
        <v>1.98</v>
      </c>
    </row>
    <row r="3219" spans="2:10" x14ac:dyDescent="0.2">
      <c r="B3219" s="122" t="s">
        <v>2493</v>
      </c>
      <c r="C3219" s="122" t="s">
        <v>2492</v>
      </c>
      <c r="D3219" s="122"/>
      <c r="E3219" s="147" t="s">
        <v>2481</v>
      </c>
      <c r="F3219" s="126">
        <v>0.65</v>
      </c>
      <c r="G3219" s="125">
        <v>1.2</v>
      </c>
      <c r="H3219" s="126">
        <f t="shared" si="87"/>
        <v>0.6</v>
      </c>
      <c r="J3219" s="127">
        <v>0.78</v>
      </c>
    </row>
    <row r="3220" spans="2:10" x14ac:dyDescent="0.2">
      <c r="B3220" s="122" t="s">
        <v>2518</v>
      </c>
      <c r="C3220" s="122" t="s">
        <v>2517</v>
      </c>
      <c r="D3220" s="122"/>
      <c r="E3220" s="147" t="s">
        <v>2476</v>
      </c>
      <c r="F3220" s="124">
        <v>184.48</v>
      </c>
      <c r="G3220" s="125">
        <v>1.34E-2</v>
      </c>
      <c r="H3220" s="126">
        <f t="shared" si="87"/>
        <v>1.92</v>
      </c>
      <c r="J3220" s="127">
        <v>2.4700000000000002</v>
      </c>
    </row>
    <row r="3221" spans="2:10" x14ac:dyDescent="0.2">
      <c r="B3221" s="122" t="s">
        <v>2903</v>
      </c>
      <c r="C3221" s="122" t="s">
        <v>2902</v>
      </c>
      <c r="D3221" s="122"/>
      <c r="E3221" s="147" t="s">
        <v>2471</v>
      </c>
      <c r="F3221" s="126">
        <v>0.77</v>
      </c>
      <c r="G3221" s="135">
        <v>23</v>
      </c>
      <c r="H3221" s="123">
        <f t="shared" si="87"/>
        <v>13.81</v>
      </c>
      <c r="J3221" s="141">
        <v>17.71</v>
      </c>
    </row>
    <row r="3222" spans="2:10" x14ac:dyDescent="0.2">
      <c r="B3222" s="128" t="s">
        <v>2470</v>
      </c>
      <c r="C3222" s="128"/>
      <c r="D3222" s="128"/>
      <c r="E3222" s="128"/>
      <c r="F3222" s="128"/>
      <c r="G3222" s="128"/>
      <c r="H3222" s="142">
        <f t="shared" si="87"/>
        <v>17.89</v>
      </c>
      <c r="J3222" s="143">
        <v>22.94</v>
      </c>
    </row>
    <row r="3223" spans="2:10" x14ac:dyDescent="0.2">
      <c r="B3223" s="131" t="s">
        <v>2469</v>
      </c>
      <c r="C3223" s="131"/>
      <c r="D3223" s="131"/>
      <c r="E3223" s="131"/>
      <c r="F3223" s="131"/>
      <c r="G3223" s="131"/>
      <c r="H3223" s="144">
        <f t="shared" si="87"/>
        <v>38.22</v>
      </c>
      <c r="J3223" s="145">
        <v>49.01</v>
      </c>
    </row>
    <row r="3224" spans="2:10" x14ac:dyDescent="0.2">
      <c r="B3224" s="131" t="s">
        <v>2468</v>
      </c>
      <c r="C3224" s="131"/>
      <c r="D3224" s="131"/>
      <c r="E3224" s="131"/>
      <c r="F3224" s="131"/>
      <c r="G3224" s="131"/>
      <c r="H3224" s="132">
        <f t="shared" si="87"/>
        <v>0</v>
      </c>
      <c r="J3224" s="133">
        <v>0</v>
      </c>
    </row>
    <row r="3225" spans="2:10" x14ac:dyDescent="0.2">
      <c r="B3225" s="131" t="s">
        <v>2467</v>
      </c>
      <c r="C3225" s="131"/>
      <c r="D3225" s="131"/>
      <c r="E3225" s="131"/>
      <c r="F3225" s="131"/>
      <c r="G3225" s="131"/>
      <c r="H3225" s="144">
        <f t="shared" si="87"/>
        <v>38.22</v>
      </c>
      <c r="J3225" s="145">
        <v>49.01</v>
      </c>
    </row>
    <row r="3226" spans="2:10" s="134" customFormat="1" ht="24.75" customHeight="1" x14ac:dyDescent="0.2">
      <c r="B3226" s="118" t="s">
        <v>2901</v>
      </c>
      <c r="C3226" s="118"/>
      <c r="D3226" s="118"/>
      <c r="E3226" s="118"/>
      <c r="F3226" s="118"/>
      <c r="G3226" s="118"/>
      <c r="H3226" s="118" t="s">
        <v>2522</v>
      </c>
      <c r="J3226" s="119" t="s">
        <v>2522</v>
      </c>
    </row>
    <row r="3227" spans="2:10" x14ac:dyDescent="0.2">
      <c r="B3227" s="120" t="s">
        <v>2503</v>
      </c>
      <c r="C3227" s="120" t="s">
        <v>2514</v>
      </c>
      <c r="D3227" s="120" t="s">
        <v>2513</v>
      </c>
      <c r="E3227" s="120"/>
      <c r="F3227" s="120" t="s">
        <v>2512</v>
      </c>
      <c r="G3227" s="120" t="s">
        <v>2499</v>
      </c>
      <c r="H3227" s="120" t="s">
        <v>2511</v>
      </c>
      <c r="J3227" s="121" t="s">
        <v>2511</v>
      </c>
    </row>
    <row r="3228" spans="2:10" x14ac:dyDescent="0.2">
      <c r="B3228" s="122" t="s">
        <v>2510</v>
      </c>
      <c r="C3228" s="122" t="s">
        <v>2509</v>
      </c>
      <c r="D3228" s="123">
        <v>12.47</v>
      </c>
      <c r="E3228" s="123"/>
      <c r="F3228" s="124">
        <v>117.99</v>
      </c>
      <c r="G3228" s="125">
        <v>1.35</v>
      </c>
      <c r="H3228" s="123">
        <f>TRUNC((J3228*$J$7),2)</f>
        <v>13.12</v>
      </c>
      <c r="J3228" s="141">
        <v>16.829999999999998</v>
      </c>
    </row>
    <row r="3229" spans="2:10" x14ac:dyDescent="0.2">
      <c r="B3229" s="122" t="s">
        <v>2506</v>
      </c>
      <c r="C3229" s="122" t="s">
        <v>2505</v>
      </c>
      <c r="D3229" s="123">
        <v>20.8</v>
      </c>
      <c r="E3229" s="123"/>
      <c r="F3229" s="124">
        <v>117.99</v>
      </c>
      <c r="G3229" s="125">
        <v>1.6</v>
      </c>
      <c r="H3229" s="123">
        <f>TRUNC((J3229*$J$7),2)</f>
        <v>25.95</v>
      </c>
      <c r="J3229" s="141">
        <v>33.28</v>
      </c>
    </row>
    <row r="3230" spans="2:10" x14ac:dyDescent="0.2">
      <c r="B3230" s="128" t="s">
        <v>2504</v>
      </c>
      <c r="C3230" s="128"/>
      <c r="D3230" s="128"/>
      <c r="E3230" s="128"/>
      <c r="F3230" s="128"/>
      <c r="G3230" s="128"/>
      <c r="H3230" s="142">
        <f>TRUNC((J3230*$J$7),2)</f>
        <v>39.08</v>
      </c>
      <c r="J3230" s="143">
        <v>50.11</v>
      </c>
    </row>
    <row r="3231" spans="2:10" ht="21" x14ac:dyDescent="0.2">
      <c r="B3231" s="120" t="s">
        <v>2503</v>
      </c>
      <c r="C3231" s="120" t="s">
        <v>2502</v>
      </c>
      <c r="D3231" s="120"/>
      <c r="E3231" s="146" t="s">
        <v>2501</v>
      </c>
      <c r="F3231" s="120" t="s">
        <v>2500</v>
      </c>
      <c r="G3231" s="120" t="s">
        <v>2499</v>
      </c>
      <c r="H3231" s="120" t="s">
        <v>2498</v>
      </c>
      <c r="J3231" s="121" t="s">
        <v>2498</v>
      </c>
    </row>
    <row r="3232" spans="2:10" x14ac:dyDescent="0.2">
      <c r="B3232" s="122" t="s">
        <v>2518</v>
      </c>
      <c r="C3232" s="122" t="s">
        <v>2517</v>
      </c>
      <c r="D3232" s="122"/>
      <c r="E3232" s="147" t="s">
        <v>2476</v>
      </c>
      <c r="F3232" s="124">
        <v>184.48</v>
      </c>
      <c r="G3232" s="125">
        <v>4.8999999999999998E-3</v>
      </c>
      <c r="H3232" s="126">
        <f t="shared" ref="H3232:H3238" si="88">TRUNC((J3232*$J$7),2)</f>
        <v>0.7</v>
      </c>
      <c r="J3232" s="127">
        <v>0.9</v>
      </c>
    </row>
    <row r="3233" spans="2:10" x14ac:dyDescent="0.2">
      <c r="B3233" s="122" t="s">
        <v>2493</v>
      </c>
      <c r="C3233" s="122" t="s">
        <v>2492</v>
      </c>
      <c r="D3233" s="122"/>
      <c r="E3233" s="147" t="s">
        <v>2481</v>
      </c>
      <c r="F3233" s="126">
        <v>0.65</v>
      </c>
      <c r="G3233" s="125">
        <v>2.13</v>
      </c>
      <c r="H3233" s="126">
        <f t="shared" si="88"/>
        <v>1.07</v>
      </c>
      <c r="J3233" s="127">
        <v>1.38</v>
      </c>
    </row>
    <row r="3234" spans="2:10" ht="22.5" x14ac:dyDescent="0.2">
      <c r="B3234" s="122" t="s">
        <v>2900</v>
      </c>
      <c r="C3234" s="122" t="s">
        <v>2899</v>
      </c>
      <c r="D3234" s="122"/>
      <c r="E3234" s="147" t="s">
        <v>2519</v>
      </c>
      <c r="F3234" s="124">
        <v>107.6</v>
      </c>
      <c r="G3234" s="125">
        <v>1</v>
      </c>
      <c r="H3234" s="124">
        <f t="shared" si="88"/>
        <v>83.92</v>
      </c>
      <c r="J3234" s="136">
        <v>107.6</v>
      </c>
    </row>
    <row r="3235" spans="2:10" x14ac:dyDescent="0.2">
      <c r="B3235" s="128" t="s">
        <v>2470</v>
      </c>
      <c r="C3235" s="128"/>
      <c r="D3235" s="128"/>
      <c r="E3235" s="128"/>
      <c r="F3235" s="128"/>
      <c r="G3235" s="128"/>
      <c r="H3235" s="137">
        <f t="shared" si="88"/>
        <v>85.7</v>
      </c>
      <c r="J3235" s="138">
        <v>109.88</v>
      </c>
    </row>
    <row r="3236" spans="2:10" x14ac:dyDescent="0.2">
      <c r="B3236" s="131" t="s">
        <v>2469</v>
      </c>
      <c r="C3236" s="131"/>
      <c r="D3236" s="131"/>
      <c r="E3236" s="131"/>
      <c r="F3236" s="131"/>
      <c r="G3236" s="131"/>
      <c r="H3236" s="139">
        <f t="shared" si="88"/>
        <v>124.79</v>
      </c>
      <c r="J3236" s="140">
        <v>159.99</v>
      </c>
    </row>
    <row r="3237" spans="2:10" x14ac:dyDescent="0.2">
      <c r="B3237" s="131" t="s">
        <v>2468</v>
      </c>
      <c r="C3237" s="131"/>
      <c r="D3237" s="131"/>
      <c r="E3237" s="131"/>
      <c r="F3237" s="131"/>
      <c r="G3237" s="131"/>
      <c r="H3237" s="132">
        <f t="shared" si="88"/>
        <v>0</v>
      </c>
      <c r="J3237" s="133">
        <v>0</v>
      </c>
    </row>
    <row r="3238" spans="2:10" x14ac:dyDescent="0.2">
      <c r="B3238" s="131" t="s">
        <v>2467</v>
      </c>
      <c r="C3238" s="131"/>
      <c r="D3238" s="131"/>
      <c r="E3238" s="131"/>
      <c r="F3238" s="131"/>
      <c r="G3238" s="131"/>
      <c r="H3238" s="139">
        <f t="shared" si="88"/>
        <v>124.79</v>
      </c>
      <c r="J3238" s="140">
        <v>159.99</v>
      </c>
    </row>
    <row r="3239" spans="2:10" s="134" customFormat="1" ht="24.75" customHeight="1" x14ac:dyDescent="0.2">
      <c r="B3239" s="118" t="s">
        <v>2898</v>
      </c>
      <c r="C3239" s="118"/>
      <c r="D3239" s="118"/>
      <c r="E3239" s="118"/>
      <c r="F3239" s="118"/>
      <c r="G3239" s="118"/>
      <c r="H3239" s="118" t="s">
        <v>2522</v>
      </c>
      <c r="J3239" s="119" t="s">
        <v>2522</v>
      </c>
    </row>
    <row r="3240" spans="2:10" x14ac:dyDescent="0.2">
      <c r="B3240" s="120" t="s">
        <v>2503</v>
      </c>
      <c r="C3240" s="120" t="s">
        <v>2514</v>
      </c>
      <c r="D3240" s="120" t="s">
        <v>2513</v>
      </c>
      <c r="E3240" s="120"/>
      <c r="F3240" s="120" t="s">
        <v>2512</v>
      </c>
      <c r="G3240" s="120" t="s">
        <v>2499</v>
      </c>
      <c r="H3240" s="120" t="s">
        <v>2511</v>
      </c>
      <c r="J3240" s="121" t="s">
        <v>2511</v>
      </c>
    </row>
    <row r="3241" spans="2:10" x14ac:dyDescent="0.2">
      <c r="B3241" s="122" t="s">
        <v>2506</v>
      </c>
      <c r="C3241" s="122" t="s">
        <v>2505</v>
      </c>
      <c r="D3241" s="123">
        <v>20.8</v>
      </c>
      <c r="E3241" s="123"/>
      <c r="F3241" s="124">
        <v>117.99</v>
      </c>
      <c r="G3241" s="125">
        <v>0.22620000000000001</v>
      </c>
      <c r="H3241" s="126">
        <f>TRUNC((J3241*$J$7),2)</f>
        <v>3.66</v>
      </c>
      <c r="J3241" s="127">
        <v>4.7</v>
      </c>
    </row>
    <row r="3242" spans="2:10" x14ac:dyDescent="0.2">
      <c r="B3242" s="122" t="s">
        <v>2510</v>
      </c>
      <c r="C3242" s="122" t="s">
        <v>2509</v>
      </c>
      <c r="D3242" s="123">
        <v>12.47</v>
      </c>
      <c r="E3242" s="123"/>
      <c r="F3242" s="124">
        <v>117.99</v>
      </c>
      <c r="G3242" s="125">
        <v>0.373</v>
      </c>
      <c r="H3242" s="126">
        <f>TRUNC((J3242*$J$7),2)</f>
        <v>3.62</v>
      </c>
      <c r="J3242" s="127">
        <v>4.6500000000000004</v>
      </c>
    </row>
    <row r="3243" spans="2:10" x14ac:dyDescent="0.2">
      <c r="B3243" s="128" t="s">
        <v>2504</v>
      </c>
      <c r="C3243" s="128"/>
      <c r="D3243" s="128"/>
      <c r="E3243" s="128"/>
      <c r="F3243" s="128"/>
      <c r="G3243" s="128"/>
      <c r="H3243" s="129">
        <f>TRUNC((J3243*$J$7),2)</f>
        <v>7.29</v>
      </c>
      <c r="J3243" s="130">
        <v>9.35</v>
      </c>
    </row>
    <row r="3244" spans="2:10" ht="21" x14ac:dyDescent="0.2">
      <c r="B3244" s="120" t="s">
        <v>2503</v>
      </c>
      <c r="C3244" s="120" t="s">
        <v>2502</v>
      </c>
      <c r="D3244" s="120"/>
      <c r="E3244" s="146" t="s">
        <v>2501</v>
      </c>
      <c r="F3244" s="120" t="s">
        <v>2500</v>
      </c>
      <c r="G3244" s="120" t="s">
        <v>2499</v>
      </c>
      <c r="H3244" s="120" t="s">
        <v>2498</v>
      </c>
      <c r="J3244" s="121" t="s">
        <v>2498</v>
      </c>
    </row>
    <row r="3245" spans="2:10" x14ac:dyDescent="0.2">
      <c r="B3245" s="122" t="s">
        <v>2518</v>
      </c>
      <c r="C3245" s="122" t="s">
        <v>2517</v>
      </c>
      <c r="D3245" s="122"/>
      <c r="E3245" s="147" t="s">
        <v>2476</v>
      </c>
      <c r="F3245" s="124">
        <v>184.48</v>
      </c>
      <c r="G3245" s="125">
        <v>2.52E-2</v>
      </c>
      <c r="H3245" s="126">
        <f t="shared" ref="H3245:H3250" si="89">TRUNC((J3245*$J$7),2)</f>
        <v>3.62</v>
      </c>
      <c r="J3245" s="127">
        <v>4.6500000000000004</v>
      </c>
    </row>
    <row r="3246" spans="2:10" x14ac:dyDescent="0.2">
      <c r="B3246" s="122" t="s">
        <v>2493</v>
      </c>
      <c r="C3246" s="122" t="s">
        <v>2492</v>
      </c>
      <c r="D3246" s="122"/>
      <c r="E3246" s="147" t="s">
        <v>2481</v>
      </c>
      <c r="F3246" s="126">
        <v>0.65</v>
      </c>
      <c r="G3246" s="135">
        <v>11.879300000000001</v>
      </c>
      <c r="H3246" s="126">
        <f t="shared" si="89"/>
        <v>6.02</v>
      </c>
      <c r="J3246" s="127">
        <v>7.72</v>
      </c>
    </row>
    <row r="3247" spans="2:10" x14ac:dyDescent="0.2">
      <c r="B3247" s="128" t="s">
        <v>2470</v>
      </c>
      <c r="C3247" s="128"/>
      <c r="D3247" s="128"/>
      <c r="E3247" s="128"/>
      <c r="F3247" s="128"/>
      <c r="G3247" s="128"/>
      <c r="H3247" s="142">
        <f t="shared" si="89"/>
        <v>9.64</v>
      </c>
      <c r="J3247" s="143">
        <v>12.37</v>
      </c>
    </row>
    <row r="3248" spans="2:10" x14ac:dyDescent="0.2">
      <c r="B3248" s="131" t="s">
        <v>2469</v>
      </c>
      <c r="C3248" s="131"/>
      <c r="D3248" s="131"/>
      <c r="E3248" s="131"/>
      <c r="F3248" s="131"/>
      <c r="G3248" s="131"/>
      <c r="H3248" s="144">
        <f t="shared" si="89"/>
        <v>16.940000000000001</v>
      </c>
      <c r="J3248" s="145">
        <v>21.72</v>
      </c>
    </row>
    <row r="3249" spans="2:10" x14ac:dyDescent="0.2">
      <c r="B3249" s="131" t="s">
        <v>2468</v>
      </c>
      <c r="C3249" s="131"/>
      <c r="D3249" s="131"/>
      <c r="E3249" s="131"/>
      <c r="F3249" s="131"/>
      <c r="G3249" s="131"/>
      <c r="H3249" s="132">
        <f t="shared" si="89"/>
        <v>0</v>
      </c>
      <c r="J3249" s="133">
        <v>0</v>
      </c>
    </row>
    <row r="3250" spans="2:10" x14ac:dyDescent="0.2">
      <c r="B3250" s="131" t="s">
        <v>2467</v>
      </c>
      <c r="C3250" s="131"/>
      <c r="D3250" s="131"/>
      <c r="E3250" s="131"/>
      <c r="F3250" s="131"/>
      <c r="G3250" s="131"/>
      <c r="H3250" s="144">
        <f t="shared" si="89"/>
        <v>16.940000000000001</v>
      </c>
      <c r="J3250" s="145">
        <v>21.72</v>
      </c>
    </row>
    <row r="3251" spans="2:10" s="134" customFormat="1" ht="24.75" customHeight="1" x14ac:dyDescent="0.2">
      <c r="B3251" s="118" t="s">
        <v>2897</v>
      </c>
      <c r="C3251" s="118"/>
      <c r="D3251" s="118"/>
      <c r="E3251" s="118"/>
      <c r="F3251" s="118"/>
      <c r="G3251" s="118"/>
      <c r="H3251" s="118" t="s">
        <v>2522</v>
      </c>
      <c r="J3251" s="119" t="s">
        <v>2522</v>
      </c>
    </row>
    <row r="3252" spans="2:10" x14ac:dyDescent="0.2">
      <c r="B3252" s="120" t="s">
        <v>2503</v>
      </c>
      <c r="C3252" s="120" t="s">
        <v>2514</v>
      </c>
      <c r="D3252" s="120" t="s">
        <v>2513</v>
      </c>
      <c r="E3252" s="120"/>
      <c r="F3252" s="120" t="s">
        <v>2512</v>
      </c>
      <c r="G3252" s="120" t="s">
        <v>2499</v>
      </c>
      <c r="H3252" s="120" t="s">
        <v>2511</v>
      </c>
      <c r="J3252" s="121" t="s">
        <v>2511</v>
      </c>
    </row>
    <row r="3253" spans="2:10" x14ac:dyDescent="0.2">
      <c r="B3253" s="122" t="s">
        <v>2573</v>
      </c>
      <c r="C3253" s="122" t="s">
        <v>2572</v>
      </c>
      <c r="D3253" s="123">
        <v>21.1</v>
      </c>
      <c r="E3253" s="123"/>
      <c r="F3253" s="124">
        <v>117.99</v>
      </c>
      <c r="G3253" s="125">
        <v>0.53200000000000003</v>
      </c>
      <c r="H3253" s="123">
        <f>TRUNC((J3253*$J$7),2)</f>
        <v>8.75</v>
      </c>
      <c r="J3253" s="141">
        <v>11.23</v>
      </c>
    </row>
    <row r="3254" spans="2:10" x14ac:dyDescent="0.2">
      <c r="B3254" s="122" t="s">
        <v>2567</v>
      </c>
      <c r="C3254" s="122" t="s">
        <v>2566</v>
      </c>
      <c r="D3254" s="123">
        <v>14.54</v>
      </c>
      <c r="E3254" s="123"/>
      <c r="F3254" s="124">
        <v>117.99</v>
      </c>
      <c r="G3254" s="125">
        <v>0.108</v>
      </c>
      <c r="H3254" s="126">
        <f>TRUNC((J3254*$J$7),2)</f>
        <v>1.22</v>
      </c>
      <c r="J3254" s="127">
        <v>1.57</v>
      </c>
    </row>
    <row r="3255" spans="2:10" x14ac:dyDescent="0.2">
      <c r="B3255" s="128" t="s">
        <v>2504</v>
      </c>
      <c r="C3255" s="128"/>
      <c r="D3255" s="128"/>
      <c r="E3255" s="128"/>
      <c r="F3255" s="128"/>
      <c r="G3255" s="128"/>
      <c r="H3255" s="142">
        <f>TRUNC((J3255*$J$7),2)</f>
        <v>9.98</v>
      </c>
      <c r="J3255" s="143">
        <v>12.8</v>
      </c>
    </row>
    <row r="3256" spans="2:10" ht="21" x14ac:dyDescent="0.2">
      <c r="B3256" s="120" t="s">
        <v>2503</v>
      </c>
      <c r="C3256" s="120" t="s">
        <v>2502</v>
      </c>
      <c r="D3256" s="120"/>
      <c r="E3256" s="146" t="s">
        <v>2501</v>
      </c>
      <c r="F3256" s="120" t="s">
        <v>2500</v>
      </c>
      <c r="G3256" s="120" t="s">
        <v>2499</v>
      </c>
      <c r="H3256" s="120" t="s">
        <v>2498</v>
      </c>
      <c r="J3256" s="121" t="s">
        <v>2498</v>
      </c>
    </row>
    <row r="3257" spans="2:10" ht="33.75" x14ac:dyDescent="0.2">
      <c r="B3257" s="122" t="s">
        <v>2896</v>
      </c>
      <c r="C3257" s="122" t="s">
        <v>2895</v>
      </c>
      <c r="D3257" s="122"/>
      <c r="E3257" s="147" t="s">
        <v>2481</v>
      </c>
      <c r="F3257" s="126">
        <v>3.82</v>
      </c>
      <c r="G3257" s="125">
        <v>3.2</v>
      </c>
      <c r="H3257" s="123">
        <f>TRUNC((J3257*$J$7),2)</f>
        <v>9.5299999999999994</v>
      </c>
      <c r="J3257" s="141">
        <v>12.22</v>
      </c>
    </row>
    <row r="3258" spans="2:10" x14ac:dyDescent="0.2">
      <c r="B3258" s="128" t="s">
        <v>2470</v>
      </c>
      <c r="C3258" s="128"/>
      <c r="D3258" s="128"/>
      <c r="E3258" s="128"/>
      <c r="F3258" s="128"/>
      <c r="G3258" s="128"/>
      <c r="H3258" s="142">
        <f>TRUNC((J3258*$J$7),2)</f>
        <v>9.5299999999999994</v>
      </c>
      <c r="J3258" s="143">
        <v>12.22</v>
      </c>
    </row>
    <row r="3259" spans="2:10" x14ac:dyDescent="0.2">
      <c r="B3259" s="131" t="s">
        <v>2469</v>
      </c>
      <c r="C3259" s="131"/>
      <c r="D3259" s="131"/>
      <c r="E3259" s="131"/>
      <c r="F3259" s="131"/>
      <c r="G3259" s="131"/>
      <c r="H3259" s="144">
        <f>TRUNC((J3259*$J$7),2)</f>
        <v>19.510000000000002</v>
      </c>
      <c r="J3259" s="145">
        <v>25.02</v>
      </c>
    </row>
    <row r="3260" spans="2:10" x14ac:dyDescent="0.2">
      <c r="B3260" s="131" t="s">
        <v>2468</v>
      </c>
      <c r="C3260" s="131"/>
      <c r="D3260" s="131"/>
      <c r="E3260" s="131"/>
      <c r="F3260" s="131"/>
      <c r="G3260" s="131"/>
      <c r="H3260" s="132">
        <f>TRUNC((J3260*$J$7),2)</f>
        <v>0</v>
      </c>
      <c r="J3260" s="133">
        <v>0</v>
      </c>
    </row>
    <row r="3261" spans="2:10" x14ac:dyDescent="0.2">
      <c r="B3261" s="131" t="s">
        <v>2467</v>
      </c>
      <c r="C3261" s="131"/>
      <c r="D3261" s="131"/>
      <c r="E3261" s="131"/>
      <c r="F3261" s="131"/>
      <c r="G3261" s="131"/>
      <c r="H3261" s="144">
        <f>TRUNC((J3261*$J$7),2)</f>
        <v>19.510000000000002</v>
      </c>
      <c r="J3261" s="145">
        <v>25.02</v>
      </c>
    </row>
    <row r="3262" spans="2:10" s="134" customFormat="1" ht="24.75" customHeight="1" x14ac:dyDescent="0.2">
      <c r="B3262" s="118" t="s">
        <v>2894</v>
      </c>
      <c r="C3262" s="118"/>
      <c r="D3262" s="118"/>
      <c r="E3262" s="118"/>
      <c r="F3262" s="118"/>
      <c r="G3262" s="118"/>
      <c r="H3262" s="118" t="s">
        <v>2522</v>
      </c>
      <c r="J3262" s="119" t="s">
        <v>2522</v>
      </c>
    </row>
    <row r="3263" spans="2:10" ht="22.5" x14ac:dyDescent="0.2">
      <c r="B3263" s="153" t="s">
        <v>2890</v>
      </c>
      <c r="C3263" s="153"/>
      <c r="D3263" s="153"/>
      <c r="E3263" s="153"/>
      <c r="F3263" s="153"/>
      <c r="G3263" s="153"/>
      <c r="H3263" s="153"/>
      <c r="J3263" s="154"/>
    </row>
    <row r="3264" spans="2:10" x14ac:dyDescent="0.2">
      <c r="B3264" s="120" t="s">
        <v>2503</v>
      </c>
      <c r="C3264" s="120" t="s">
        <v>2514</v>
      </c>
      <c r="D3264" s="120" t="s">
        <v>2513</v>
      </c>
      <c r="E3264" s="120"/>
      <c r="F3264" s="120" t="s">
        <v>2512</v>
      </c>
      <c r="G3264" s="120" t="s">
        <v>2499</v>
      </c>
      <c r="H3264" s="120" t="s">
        <v>2511</v>
      </c>
      <c r="J3264" s="121" t="s">
        <v>2511</v>
      </c>
    </row>
    <row r="3265" spans="2:10" x14ac:dyDescent="0.2">
      <c r="B3265" s="122" t="s">
        <v>2567</v>
      </c>
      <c r="C3265" s="122" t="s">
        <v>2566</v>
      </c>
      <c r="D3265" s="123">
        <v>14.54</v>
      </c>
      <c r="E3265" s="123"/>
      <c r="F3265" s="124">
        <v>117.99</v>
      </c>
      <c r="G3265" s="125">
        <v>0.108</v>
      </c>
      <c r="H3265" s="126">
        <f>TRUNC((J3265*$J$7),2)</f>
        <v>1.22</v>
      </c>
      <c r="J3265" s="127">
        <v>1.57</v>
      </c>
    </row>
    <row r="3266" spans="2:10" x14ac:dyDescent="0.2">
      <c r="B3266" s="122" t="s">
        <v>2573</v>
      </c>
      <c r="C3266" s="122" t="s">
        <v>2572</v>
      </c>
      <c r="D3266" s="123">
        <v>21.1</v>
      </c>
      <c r="E3266" s="123"/>
      <c r="F3266" s="124">
        <v>117.99</v>
      </c>
      <c r="G3266" s="125">
        <v>0.53200000000000003</v>
      </c>
      <c r="H3266" s="123">
        <f>TRUNC((J3266*$J$7),2)</f>
        <v>8.75</v>
      </c>
      <c r="J3266" s="141">
        <v>11.23</v>
      </c>
    </row>
    <row r="3267" spans="2:10" x14ac:dyDescent="0.2">
      <c r="B3267" s="128" t="s">
        <v>2504</v>
      </c>
      <c r="C3267" s="128"/>
      <c r="D3267" s="128"/>
      <c r="E3267" s="128"/>
      <c r="F3267" s="128"/>
      <c r="G3267" s="128"/>
      <c r="H3267" s="142">
        <f>TRUNC((J3267*$J$7),2)</f>
        <v>9.98</v>
      </c>
      <c r="J3267" s="143">
        <v>12.8</v>
      </c>
    </row>
    <row r="3268" spans="2:10" ht="21" x14ac:dyDescent="0.2">
      <c r="B3268" s="120" t="s">
        <v>2503</v>
      </c>
      <c r="C3268" s="120" t="s">
        <v>2502</v>
      </c>
      <c r="D3268" s="120"/>
      <c r="E3268" s="146" t="s">
        <v>2501</v>
      </c>
      <c r="F3268" s="120" t="s">
        <v>2500</v>
      </c>
      <c r="G3268" s="120" t="s">
        <v>2499</v>
      </c>
      <c r="H3268" s="120" t="s">
        <v>2498</v>
      </c>
      <c r="J3268" s="121" t="s">
        <v>2498</v>
      </c>
    </row>
    <row r="3269" spans="2:10" ht="33.75" x14ac:dyDescent="0.2">
      <c r="B3269" s="122" t="s">
        <v>2893</v>
      </c>
      <c r="C3269" s="122" t="s">
        <v>2892</v>
      </c>
      <c r="D3269" s="122"/>
      <c r="E3269" s="147" t="s">
        <v>2481</v>
      </c>
      <c r="F3269" s="126">
        <v>3.64</v>
      </c>
      <c r="G3269" s="125">
        <v>3.2</v>
      </c>
      <c r="H3269" s="123">
        <f>TRUNC((J3269*$J$7),2)</f>
        <v>9.08</v>
      </c>
      <c r="J3269" s="141">
        <v>11.65</v>
      </c>
    </row>
    <row r="3270" spans="2:10" x14ac:dyDescent="0.2">
      <c r="B3270" s="128" t="s">
        <v>2470</v>
      </c>
      <c r="C3270" s="128"/>
      <c r="D3270" s="128"/>
      <c r="E3270" s="128"/>
      <c r="F3270" s="128"/>
      <c r="G3270" s="128"/>
      <c r="H3270" s="142">
        <f>TRUNC((J3270*$J$7),2)</f>
        <v>9.08</v>
      </c>
      <c r="J3270" s="143">
        <v>11.65</v>
      </c>
    </row>
    <row r="3271" spans="2:10" x14ac:dyDescent="0.2">
      <c r="B3271" s="131" t="s">
        <v>2469</v>
      </c>
      <c r="C3271" s="131"/>
      <c r="D3271" s="131"/>
      <c r="E3271" s="131"/>
      <c r="F3271" s="131"/>
      <c r="G3271" s="131"/>
      <c r="H3271" s="144">
        <f>TRUNC((J3271*$J$7),2)</f>
        <v>19.07</v>
      </c>
      <c r="J3271" s="145">
        <v>24.45</v>
      </c>
    </row>
    <row r="3272" spans="2:10" x14ac:dyDescent="0.2">
      <c r="B3272" s="131" t="s">
        <v>2468</v>
      </c>
      <c r="C3272" s="131"/>
      <c r="D3272" s="131"/>
      <c r="E3272" s="131"/>
      <c r="F3272" s="131"/>
      <c r="G3272" s="131"/>
      <c r="H3272" s="132">
        <f>TRUNC((J3272*$J$7),2)</f>
        <v>0</v>
      </c>
      <c r="J3272" s="133">
        <v>0</v>
      </c>
    </row>
    <row r="3273" spans="2:10" x14ac:dyDescent="0.2">
      <c r="B3273" s="131" t="s">
        <v>2467</v>
      </c>
      <c r="C3273" s="131"/>
      <c r="D3273" s="131"/>
      <c r="E3273" s="131"/>
      <c r="F3273" s="131"/>
      <c r="G3273" s="131"/>
      <c r="H3273" s="144">
        <f>TRUNC((J3273*$J$7),2)</f>
        <v>19.07</v>
      </c>
      <c r="J3273" s="145">
        <v>24.45</v>
      </c>
    </row>
    <row r="3274" spans="2:10" s="134" customFormat="1" ht="24.75" customHeight="1" x14ac:dyDescent="0.2">
      <c r="B3274" s="118" t="s">
        <v>2891</v>
      </c>
      <c r="C3274" s="118"/>
      <c r="D3274" s="118"/>
      <c r="E3274" s="118"/>
      <c r="F3274" s="118"/>
      <c r="G3274" s="118"/>
      <c r="H3274" s="118" t="s">
        <v>2522</v>
      </c>
      <c r="J3274" s="119" t="s">
        <v>2522</v>
      </c>
    </row>
    <row r="3275" spans="2:10" ht="22.5" x14ac:dyDescent="0.2">
      <c r="B3275" s="153" t="s">
        <v>2890</v>
      </c>
      <c r="C3275" s="153"/>
      <c r="D3275" s="153"/>
      <c r="E3275" s="153"/>
      <c r="F3275" s="153"/>
      <c r="G3275" s="153"/>
      <c r="H3275" s="153"/>
      <c r="J3275" s="154"/>
    </row>
    <row r="3276" spans="2:10" x14ac:dyDescent="0.2">
      <c r="B3276" s="120" t="s">
        <v>2503</v>
      </c>
      <c r="C3276" s="120" t="s">
        <v>2514</v>
      </c>
      <c r="D3276" s="120" t="s">
        <v>2513</v>
      </c>
      <c r="E3276" s="120"/>
      <c r="F3276" s="120" t="s">
        <v>2512</v>
      </c>
      <c r="G3276" s="120" t="s">
        <v>2499</v>
      </c>
      <c r="H3276" s="120" t="s">
        <v>2511</v>
      </c>
      <c r="J3276" s="121" t="s">
        <v>2511</v>
      </c>
    </row>
    <row r="3277" spans="2:10" x14ac:dyDescent="0.2">
      <c r="B3277" s="122" t="s">
        <v>2510</v>
      </c>
      <c r="C3277" s="122" t="s">
        <v>2509</v>
      </c>
      <c r="D3277" s="123">
        <v>12.47</v>
      </c>
      <c r="E3277" s="123"/>
      <c r="F3277" s="124">
        <v>117.99</v>
      </c>
      <c r="G3277" s="125">
        <v>0.51100000000000001</v>
      </c>
      <c r="H3277" s="126">
        <f>TRUNC((J3277*$J$7),2)</f>
        <v>4.96</v>
      </c>
      <c r="J3277" s="127">
        <v>6.37</v>
      </c>
    </row>
    <row r="3278" spans="2:10" x14ac:dyDescent="0.2">
      <c r="B3278" s="122" t="s">
        <v>2506</v>
      </c>
      <c r="C3278" s="122" t="s">
        <v>2505</v>
      </c>
      <c r="D3278" s="123">
        <v>20.8</v>
      </c>
      <c r="E3278" s="123"/>
      <c r="F3278" s="124">
        <v>117.99</v>
      </c>
      <c r="G3278" s="125">
        <v>0.6724</v>
      </c>
      <c r="H3278" s="123">
        <f>TRUNC((J3278*$J$7),2)</f>
        <v>10.91</v>
      </c>
      <c r="J3278" s="141">
        <v>13.99</v>
      </c>
    </row>
    <row r="3279" spans="2:10" x14ac:dyDescent="0.2">
      <c r="B3279" s="128" t="s">
        <v>2504</v>
      </c>
      <c r="C3279" s="128"/>
      <c r="D3279" s="128"/>
      <c r="E3279" s="128"/>
      <c r="F3279" s="128"/>
      <c r="G3279" s="128"/>
      <c r="H3279" s="142">
        <f>TRUNC((J3279*$J$7),2)</f>
        <v>15.88</v>
      </c>
      <c r="J3279" s="143">
        <v>20.36</v>
      </c>
    </row>
    <row r="3280" spans="2:10" ht="21" x14ac:dyDescent="0.2">
      <c r="B3280" s="120" t="s">
        <v>2503</v>
      </c>
      <c r="C3280" s="120" t="s">
        <v>2502</v>
      </c>
      <c r="D3280" s="120"/>
      <c r="E3280" s="146" t="s">
        <v>2501</v>
      </c>
      <c r="F3280" s="120" t="s">
        <v>2500</v>
      </c>
      <c r="G3280" s="120" t="s">
        <v>2499</v>
      </c>
      <c r="H3280" s="120" t="s">
        <v>2498</v>
      </c>
      <c r="J3280" s="121" t="s">
        <v>2498</v>
      </c>
    </row>
    <row r="3281" spans="2:10" x14ac:dyDescent="0.2">
      <c r="B3281" s="122" t="s">
        <v>2493</v>
      </c>
      <c r="C3281" s="122" t="s">
        <v>2492</v>
      </c>
      <c r="D3281" s="122"/>
      <c r="E3281" s="147" t="s">
        <v>2481</v>
      </c>
      <c r="F3281" s="126">
        <v>0.65</v>
      </c>
      <c r="G3281" s="125">
        <v>9.7200000000000006</v>
      </c>
      <c r="H3281" s="126">
        <f t="shared" ref="H3281:H3287" si="90">TRUNC((J3281*$J$7),2)</f>
        <v>4.92</v>
      </c>
      <c r="J3281" s="127">
        <v>6.32</v>
      </c>
    </row>
    <row r="3282" spans="2:10" x14ac:dyDescent="0.2">
      <c r="B3282" s="122" t="s">
        <v>2518</v>
      </c>
      <c r="C3282" s="122" t="s">
        <v>2517</v>
      </c>
      <c r="D3282" s="122"/>
      <c r="E3282" s="147" t="s">
        <v>2476</v>
      </c>
      <c r="F3282" s="124">
        <v>184.48</v>
      </c>
      <c r="G3282" s="125">
        <v>2.4299999999999999E-2</v>
      </c>
      <c r="H3282" s="126">
        <f t="shared" si="90"/>
        <v>3.49</v>
      </c>
      <c r="J3282" s="127">
        <v>4.4800000000000004</v>
      </c>
    </row>
    <row r="3283" spans="2:10" ht="45" x14ac:dyDescent="0.2">
      <c r="B3283" s="122" t="s">
        <v>2723</v>
      </c>
      <c r="C3283" s="122" t="s">
        <v>2722</v>
      </c>
      <c r="D3283" s="122"/>
      <c r="E3283" s="147" t="s">
        <v>2481</v>
      </c>
      <c r="F3283" s="126">
        <v>7.45</v>
      </c>
      <c r="G3283" s="125">
        <v>0.34</v>
      </c>
      <c r="H3283" s="126">
        <f t="shared" si="90"/>
        <v>1.97</v>
      </c>
      <c r="J3283" s="127">
        <v>2.5299999999999998</v>
      </c>
    </row>
    <row r="3284" spans="2:10" x14ac:dyDescent="0.2">
      <c r="B3284" s="128" t="s">
        <v>2470</v>
      </c>
      <c r="C3284" s="128"/>
      <c r="D3284" s="128"/>
      <c r="E3284" s="128"/>
      <c r="F3284" s="128"/>
      <c r="G3284" s="128"/>
      <c r="H3284" s="142">
        <f t="shared" si="90"/>
        <v>10.39</v>
      </c>
      <c r="J3284" s="143">
        <v>13.33</v>
      </c>
    </row>
    <row r="3285" spans="2:10" x14ac:dyDescent="0.2">
      <c r="B3285" s="131" t="s">
        <v>2469</v>
      </c>
      <c r="C3285" s="131"/>
      <c r="D3285" s="131"/>
      <c r="E3285" s="131"/>
      <c r="F3285" s="131"/>
      <c r="G3285" s="131"/>
      <c r="H3285" s="144">
        <f t="shared" si="90"/>
        <v>26.27</v>
      </c>
      <c r="J3285" s="145">
        <v>33.69</v>
      </c>
    </row>
    <row r="3286" spans="2:10" x14ac:dyDescent="0.2">
      <c r="B3286" s="131" t="s">
        <v>2468</v>
      </c>
      <c r="C3286" s="131"/>
      <c r="D3286" s="131"/>
      <c r="E3286" s="131"/>
      <c r="F3286" s="131"/>
      <c r="G3286" s="131"/>
      <c r="H3286" s="132">
        <f t="shared" si="90"/>
        <v>0</v>
      </c>
      <c r="J3286" s="133">
        <v>0</v>
      </c>
    </row>
    <row r="3287" spans="2:10" x14ac:dyDescent="0.2">
      <c r="B3287" s="131" t="s">
        <v>2467</v>
      </c>
      <c r="C3287" s="131"/>
      <c r="D3287" s="131"/>
      <c r="E3287" s="131"/>
      <c r="F3287" s="131"/>
      <c r="G3287" s="131"/>
      <c r="H3287" s="144">
        <f t="shared" si="90"/>
        <v>26.27</v>
      </c>
      <c r="J3287" s="145">
        <v>33.69</v>
      </c>
    </row>
    <row r="3288" spans="2:10" s="134" customFormat="1" ht="24.75" customHeight="1" x14ac:dyDescent="0.2">
      <c r="B3288" s="118" t="s">
        <v>2889</v>
      </c>
      <c r="C3288" s="118"/>
      <c r="D3288" s="118"/>
      <c r="E3288" s="118"/>
      <c r="F3288" s="118"/>
      <c r="G3288" s="118"/>
      <c r="H3288" s="118" t="s">
        <v>2522</v>
      </c>
      <c r="J3288" s="119" t="s">
        <v>2522</v>
      </c>
    </row>
    <row r="3289" spans="2:10" x14ac:dyDescent="0.2">
      <c r="B3289" s="120" t="s">
        <v>2503</v>
      </c>
      <c r="C3289" s="120" t="s">
        <v>2514</v>
      </c>
      <c r="D3289" s="120" t="s">
        <v>2513</v>
      </c>
      <c r="E3289" s="120"/>
      <c r="F3289" s="120" t="s">
        <v>2512</v>
      </c>
      <c r="G3289" s="120" t="s">
        <v>2499</v>
      </c>
      <c r="H3289" s="120" t="s">
        <v>2511</v>
      </c>
      <c r="J3289" s="121" t="s">
        <v>2511</v>
      </c>
    </row>
    <row r="3290" spans="2:10" x14ac:dyDescent="0.2">
      <c r="B3290" s="122" t="s">
        <v>2506</v>
      </c>
      <c r="C3290" s="122" t="s">
        <v>2505</v>
      </c>
      <c r="D3290" s="123">
        <v>20.8</v>
      </c>
      <c r="E3290" s="123"/>
      <c r="F3290" s="124">
        <v>117.99</v>
      </c>
      <c r="G3290" s="125">
        <v>8.0799999999999997E-2</v>
      </c>
      <c r="H3290" s="126">
        <f>TRUNC((J3290*$J$7),2)</f>
        <v>1.31</v>
      </c>
      <c r="J3290" s="127">
        <v>1.68</v>
      </c>
    </row>
    <row r="3291" spans="2:10" x14ac:dyDescent="0.2">
      <c r="B3291" s="122" t="s">
        <v>2510</v>
      </c>
      <c r="C3291" s="122" t="s">
        <v>2509</v>
      </c>
      <c r="D3291" s="123">
        <v>12.47</v>
      </c>
      <c r="E3291" s="123"/>
      <c r="F3291" s="124">
        <v>117.99</v>
      </c>
      <c r="G3291" s="125">
        <v>0.16600000000000001</v>
      </c>
      <c r="H3291" s="126">
        <f>TRUNC((J3291*$J$7),2)</f>
        <v>1.61</v>
      </c>
      <c r="J3291" s="127">
        <v>2.0699999999999998</v>
      </c>
    </row>
    <row r="3292" spans="2:10" x14ac:dyDescent="0.2">
      <c r="B3292" s="128" t="s">
        <v>2504</v>
      </c>
      <c r="C3292" s="128"/>
      <c r="D3292" s="128"/>
      <c r="E3292" s="128"/>
      <c r="F3292" s="128"/>
      <c r="G3292" s="128"/>
      <c r="H3292" s="129">
        <f>TRUNC((J3292*$J$7),2)</f>
        <v>2.92</v>
      </c>
      <c r="J3292" s="130">
        <v>3.75</v>
      </c>
    </row>
    <row r="3293" spans="2:10" ht="21" x14ac:dyDescent="0.2">
      <c r="B3293" s="120" t="s">
        <v>2503</v>
      </c>
      <c r="C3293" s="120" t="s">
        <v>2502</v>
      </c>
      <c r="D3293" s="120"/>
      <c r="E3293" s="146" t="s">
        <v>2501</v>
      </c>
      <c r="F3293" s="120" t="s">
        <v>2500</v>
      </c>
      <c r="G3293" s="120" t="s">
        <v>2499</v>
      </c>
      <c r="H3293" s="120" t="s">
        <v>2498</v>
      </c>
      <c r="J3293" s="121" t="s">
        <v>2498</v>
      </c>
    </row>
    <row r="3294" spans="2:10" ht="22.5" x14ac:dyDescent="0.2">
      <c r="B3294" s="122" t="s">
        <v>2888</v>
      </c>
      <c r="C3294" s="122" t="s">
        <v>2887</v>
      </c>
      <c r="D3294" s="122"/>
      <c r="E3294" s="147" t="s">
        <v>2471</v>
      </c>
      <c r="F3294" s="126">
        <v>2.95</v>
      </c>
      <c r="G3294" s="135">
        <v>12</v>
      </c>
      <c r="H3294" s="123">
        <f>TRUNC((J3294*$J$7),2)</f>
        <v>27.61</v>
      </c>
      <c r="J3294" s="141">
        <v>35.4</v>
      </c>
    </row>
    <row r="3295" spans="2:10" x14ac:dyDescent="0.2">
      <c r="B3295" s="128" t="s">
        <v>2470</v>
      </c>
      <c r="C3295" s="128"/>
      <c r="D3295" s="128"/>
      <c r="E3295" s="128"/>
      <c r="F3295" s="128"/>
      <c r="G3295" s="128"/>
      <c r="H3295" s="142">
        <f>TRUNC((J3295*$J$7),2)</f>
        <v>27.61</v>
      </c>
      <c r="J3295" s="143">
        <v>35.4</v>
      </c>
    </row>
    <row r="3296" spans="2:10" x14ac:dyDescent="0.2">
      <c r="B3296" s="131" t="s">
        <v>2469</v>
      </c>
      <c r="C3296" s="131"/>
      <c r="D3296" s="131"/>
      <c r="E3296" s="131"/>
      <c r="F3296" s="131"/>
      <c r="G3296" s="131"/>
      <c r="H3296" s="144">
        <f>TRUNC((J3296*$J$7),2)</f>
        <v>30.53</v>
      </c>
      <c r="J3296" s="145">
        <v>39.15</v>
      </c>
    </row>
    <row r="3297" spans="2:10" x14ac:dyDescent="0.2">
      <c r="B3297" s="131" t="s">
        <v>2468</v>
      </c>
      <c r="C3297" s="131"/>
      <c r="D3297" s="131"/>
      <c r="E3297" s="131"/>
      <c r="F3297" s="131"/>
      <c r="G3297" s="131"/>
      <c r="H3297" s="132">
        <f>TRUNC((J3297*$J$7),2)</f>
        <v>0</v>
      </c>
      <c r="J3297" s="133">
        <v>0</v>
      </c>
    </row>
    <row r="3298" spans="2:10" x14ac:dyDescent="0.2">
      <c r="B3298" s="131" t="s">
        <v>2467</v>
      </c>
      <c r="C3298" s="131"/>
      <c r="D3298" s="131"/>
      <c r="E3298" s="131"/>
      <c r="F3298" s="131"/>
      <c r="G3298" s="131"/>
      <c r="H3298" s="144">
        <f>TRUNC((J3298*$J$7),2)</f>
        <v>30.53</v>
      </c>
      <c r="J3298" s="145">
        <v>39.15</v>
      </c>
    </row>
    <row r="3299" spans="2:10" s="134" customFormat="1" ht="24.75" customHeight="1" x14ac:dyDescent="0.2">
      <c r="B3299" s="118" t="s">
        <v>2886</v>
      </c>
      <c r="C3299" s="118"/>
      <c r="D3299" s="118"/>
      <c r="E3299" s="118"/>
      <c r="F3299" s="118"/>
      <c r="G3299" s="118"/>
      <c r="H3299" s="118" t="s">
        <v>2538</v>
      </c>
      <c r="J3299" s="119" t="s">
        <v>2538</v>
      </c>
    </row>
    <row r="3300" spans="2:10" x14ac:dyDescent="0.2">
      <c r="B3300" s="120" t="s">
        <v>2503</v>
      </c>
      <c r="C3300" s="120" t="s">
        <v>2514</v>
      </c>
      <c r="D3300" s="120" t="s">
        <v>2513</v>
      </c>
      <c r="E3300" s="120"/>
      <c r="F3300" s="120" t="s">
        <v>2512</v>
      </c>
      <c r="G3300" s="120" t="s">
        <v>2499</v>
      </c>
      <c r="H3300" s="120" t="s">
        <v>2511</v>
      </c>
      <c r="J3300" s="121" t="s">
        <v>2511</v>
      </c>
    </row>
    <row r="3301" spans="2:10" x14ac:dyDescent="0.2">
      <c r="B3301" s="122" t="s">
        <v>2510</v>
      </c>
      <c r="C3301" s="122" t="s">
        <v>2509</v>
      </c>
      <c r="D3301" s="123">
        <v>12.47</v>
      </c>
      <c r="E3301" s="123"/>
      <c r="F3301" s="124">
        <v>117.99</v>
      </c>
      <c r="G3301" s="125">
        <v>0.58450000000000002</v>
      </c>
      <c r="H3301" s="126">
        <f>TRUNC((J3301*$J$7),2)</f>
        <v>5.68</v>
      </c>
      <c r="J3301" s="127">
        <v>7.29</v>
      </c>
    </row>
    <row r="3302" spans="2:10" x14ac:dyDescent="0.2">
      <c r="B3302" s="122" t="s">
        <v>2506</v>
      </c>
      <c r="C3302" s="122" t="s">
        <v>2505</v>
      </c>
      <c r="D3302" s="123">
        <v>20.8</v>
      </c>
      <c r="E3302" s="123"/>
      <c r="F3302" s="124">
        <v>117.99</v>
      </c>
      <c r="G3302" s="125">
        <v>0.52480000000000004</v>
      </c>
      <c r="H3302" s="123">
        <f>TRUNC((J3302*$J$7),2)</f>
        <v>8.51</v>
      </c>
      <c r="J3302" s="141">
        <v>10.92</v>
      </c>
    </row>
    <row r="3303" spans="2:10" x14ac:dyDescent="0.2">
      <c r="B3303" s="128" t="s">
        <v>2504</v>
      </c>
      <c r="C3303" s="128"/>
      <c r="D3303" s="128"/>
      <c r="E3303" s="128"/>
      <c r="F3303" s="128"/>
      <c r="G3303" s="128"/>
      <c r="H3303" s="142">
        <f>TRUNC((J3303*$J$7),2)</f>
        <v>14.2</v>
      </c>
      <c r="J3303" s="143">
        <v>18.21</v>
      </c>
    </row>
    <row r="3304" spans="2:10" ht="21" x14ac:dyDescent="0.2">
      <c r="B3304" s="120" t="s">
        <v>2503</v>
      </c>
      <c r="C3304" s="120" t="s">
        <v>2502</v>
      </c>
      <c r="D3304" s="120"/>
      <c r="E3304" s="146" t="s">
        <v>2501</v>
      </c>
      <c r="F3304" s="120" t="s">
        <v>2500</v>
      </c>
      <c r="G3304" s="120" t="s">
        <v>2499</v>
      </c>
      <c r="H3304" s="120" t="s">
        <v>2498</v>
      </c>
      <c r="J3304" s="121" t="s">
        <v>2498</v>
      </c>
    </row>
    <row r="3305" spans="2:10" x14ac:dyDescent="0.2">
      <c r="B3305" s="122" t="s">
        <v>2543</v>
      </c>
      <c r="C3305" s="122" t="s">
        <v>2542</v>
      </c>
      <c r="D3305" s="122"/>
      <c r="E3305" s="147" t="s">
        <v>2481</v>
      </c>
      <c r="F3305" s="126">
        <v>0.99</v>
      </c>
      <c r="G3305" s="125">
        <v>0.32400000000000001</v>
      </c>
      <c r="H3305" s="126">
        <f t="shared" ref="H3305:H3312" si="91">TRUNC((J3305*$J$7),2)</f>
        <v>0.24</v>
      </c>
      <c r="J3305" s="127">
        <v>0.32</v>
      </c>
    </row>
    <row r="3306" spans="2:10" x14ac:dyDescent="0.2">
      <c r="B3306" s="122" t="s">
        <v>2493</v>
      </c>
      <c r="C3306" s="122" t="s">
        <v>2492</v>
      </c>
      <c r="D3306" s="122"/>
      <c r="E3306" s="147" t="s">
        <v>2481</v>
      </c>
      <c r="F3306" s="126">
        <v>0.65</v>
      </c>
      <c r="G3306" s="125">
        <v>0.32400000000000001</v>
      </c>
      <c r="H3306" s="126">
        <f t="shared" si="91"/>
        <v>0.16</v>
      </c>
      <c r="J3306" s="127">
        <v>0.21</v>
      </c>
    </row>
    <row r="3307" spans="2:10" x14ac:dyDescent="0.2">
      <c r="B3307" s="122" t="s">
        <v>2518</v>
      </c>
      <c r="C3307" s="122" t="s">
        <v>2517</v>
      </c>
      <c r="D3307" s="122"/>
      <c r="E3307" s="147" t="s">
        <v>2476</v>
      </c>
      <c r="F3307" s="124">
        <v>184.48</v>
      </c>
      <c r="G3307" s="125">
        <v>2.5000000000000001E-3</v>
      </c>
      <c r="H3307" s="126">
        <f t="shared" si="91"/>
        <v>0.35</v>
      </c>
      <c r="J3307" s="127">
        <v>0.46</v>
      </c>
    </row>
    <row r="3308" spans="2:10" ht="22.5" x14ac:dyDescent="0.2">
      <c r="B3308" s="122" t="s">
        <v>2885</v>
      </c>
      <c r="C3308" s="122" t="s">
        <v>584</v>
      </c>
      <c r="D3308" s="122"/>
      <c r="E3308" s="147" t="s">
        <v>2471</v>
      </c>
      <c r="F3308" s="126">
        <v>5.96</v>
      </c>
      <c r="G3308" s="125">
        <v>3</v>
      </c>
      <c r="H3308" s="123">
        <f t="shared" si="91"/>
        <v>13.94</v>
      </c>
      <c r="J3308" s="141">
        <v>17.88</v>
      </c>
    </row>
    <row r="3309" spans="2:10" x14ac:dyDescent="0.2">
      <c r="B3309" s="128" t="s">
        <v>2470</v>
      </c>
      <c r="C3309" s="128"/>
      <c r="D3309" s="128"/>
      <c r="E3309" s="128"/>
      <c r="F3309" s="128"/>
      <c r="G3309" s="128"/>
      <c r="H3309" s="142">
        <f t="shared" si="91"/>
        <v>14.71</v>
      </c>
      <c r="J3309" s="143">
        <v>18.87</v>
      </c>
    </row>
    <row r="3310" spans="2:10" x14ac:dyDescent="0.2">
      <c r="B3310" s="131" t="s">
        <v>2469</v>
      </c>
      <c r="C3310" s="131"/>
      <c r="D3310" s="131"/>
      <c r="E3310" s="131"/>
      <c r="F3310" s="131"/>
      <c r="G3310" s="131"/>
      <c r="H3310" s="144">
        <f t="shared" si="91"/>
        <v>28.92</v>
      </c>
      <c r="J3310" s="145">
        <v>37.08</v>
      </c>
    </row>
    <row r="3311" spans="2:10" x14ac:dyDescent="0.2">
      <c r="B3311" s="131" t="s">
        <v>2468</v>
      </c>
      <c r="C3311" s="131"/>
      <c r="D3311" s="131"/>
      <c r="E3311" s="131"/>
      <c r="F3311" s="131"/>
      <c r="G3311" s="131"/>
      <c r="H3311" s="132">
        <f t="shared" si="91"/>
        <v>0</v>
      </c>
      <c r="J3311" s="133">
        <v>0</v>
      </c>
    </row>
    <row r="3312" spans="2:10" x14ac:dyDescent="0.2">
      <c r="B3312" s="131" t="s">
        <v>2467</v>
      </c>
      <c r="C3312" s="131"/>
      <c r="D3312" s="131"/>
      <c r="E3312" s="131"/>
      <c r="F3312" s="131"/>
      <c r="G3312" s="131"/>
      <c r="H3312" s="144">
        <f t="shared" si="91"/>
        <v>28.92</v>
      </c>
      <c r="J3312" s="145">
        <v>37.08</v>
      </c>
    </row>
    <row r="3313" spans="2:10" s="134" customFormat="1" ht="24.75" customHeight="1" x14ac:dyDescent="0.2">
      <c r="B3313" s="118" t="s">
        <v>2884</v>
      </c>
      <c r="C3313" s="118"/>
      <c r="D3313" s="118"/>
      <c r="E3313" s="118"/>
      <c r="F3313" s="118"/>
      <c r="G3313" s="118"/>
      <c r="H3313" s="118" t="s">
        <v>2522</v>
      </c>
      <c r="J3313" s="119" t="s">
        <v>2522</v>
      </c>
    </row>
    <row r="3314" spans="2:10" x14ac:dyDescent="0.2">
      <c r="B3314" s="120" t="s">
        <v>2503</v>
      </c>
      <c r="C3314" s="120" t="s">
        <v>2514</v>
      </c>
      <c r="D3314" s="120" t="s">
        <v>2513</v>
      </c>
      <c r="E3314" s="120"/>
      <c r="F3314" s="120" t="s">
        <v>2512</v>
      </c>
      <c r="G3314" s="120" t="s">
        <v>2499</v>
      </c>
      <c r="H3314" s="120" t="s">
        <v>2511</v>
      </c>
      <c r="J3314" s="121" t="s">
        <v>2511</v>
      </c>
    </row>
    <row r="3315" spans="2:10" x14ac:dyDescent="0.2">
      <c r="B3315" s="122" t="s">
        <v>2510</v>
      </c>
      <c r="C3315" s="122" t="s">
        <v>2509</v>
      </c>
      <c r="D3315" s="123">
        <v>12.47</v>
      </c>
      <c r="E3315" s="123"/>
      <c r="F3315" s="124">
        <v>117.99</v>
      </c>
      <c r="G3315" s="125">
        <v>0.249</v>
      </c>
      <c r="H3315" s="126">
        <f>TRUNC((J3315*$J$7),2)</f>
        <v>2.42</v>
      </c>
      <c r="J3315" s="127">
        <v>3.11</v>
      </c>
    </row>
    <row r="3316" spans="2:10" x14ac:dyDescent="0.2">
      <c r="B3316" s="122" t="s">
        <v>2506</v>
      </c>
      <c r="C3316" s="122" t="s">
        <v>2505</v>
      </c>
      <c r="D3316" s="123">
        <v>20.8</v>
      </c>
      <c r="E3316" s="123"/>
      <c r="F3316" s="124">
        <v>117.99</v>
      </c>
      <c r="G3316" s="125">
        <v>0.1212</v>
      </c>
      <c r="H3316" s="126">
        <f>TRUNC((J3316*$J$7),2)</f>
        <v>1.96</v>
      </c>
      <c r="J3316" s="127">
        <v>2.52</v>
      </c>
    </row>
    <row r="3317" spans="2:10" x14ac:dyDescent="0.2">
      <c r="B3317" s="128" t="s">
        <v>2504</v>
      </c>
      <c r="C3317" s="128"/>
      <c r="D3317" s="128"/>
      <c r="E3317" s="128"/>
      <c r="F3317" s="128"/>
      <c r="G3317" s="128"/>
      <c r="H3317" s="129">
        <f>TRUNC((J3317*$J$7),2)</f>
        <v>4.3899999999999997</v>
      </c>
      <c r="J3317" s="130">
        <v>5.63</v>
      </c>
    </row>
    <row r="3318" spans="2:10" ht="21" x14ac:dyDescent="0.2">
      <c r="B3318" s="120" t="s">
        <v>2503</v>
      </c>
      <c r="C3318" s="120" t="s">
        <v>2502</v>
      </c>
      <c r="D3318" s="120"/>
      <c r="E3318" s="146" t="s">
        <v>2501</v>
      </c>
      <c r="F3318" s="120" t="s">
        <v>2500</v>
      </c>
      <c r="G3318" s="120" t="s">
        <v>2499</v>
      </c>
      <c r="H3318" s="120" t="s">
        <v>2498</v>
      </c>
      <c r="J3318" s="121" t="s">
        <v>2498</v>
      </c>
    </row>
    <row r="3319" spans="2:10" x14ac:dyDescent="0.2">
      <c r="B3319" s="122" t="s">
        <v>2883</v>
      </c>
      <c r="C3319" s="122" t="s">
        <v>2882</v>
      </c>
      <c r="D3319" s="122"/>
      <c r="E3319" s="147" t="s">
        <v>2471</v>
      </c>
      <c r="F3319" s="126">
        <v>2.09</v>
      </c>
      <c r="G3319" s="135">
        <v>30</v>
      </c>
      <c r="H3319" s="123">
        <f>TRUNC((J3319*$J$7),2)</f>
        <v>48.9</v>
      </c>
      <c r="J3319" s="141">
        <v>62.7</v>
      </c>
    </row>
    <row r="3320" spans="2:10" x14ac:dyDescent="0.2">
      <c r="B3320" s="128" t="s">
        <v>2470</v>
      </c>
      <c r="C3320" s="128"/>
      <c r="D3320" s="128"/>
      <c r="E3320" s="128"/>
      <c r="F3320" s="128"/>
      <c r="G3320" s="128"/>
      <c r="H3320" s="142">
        <f>TRUNC((J3320*$J$7),2)</f>
        <v>48.9</v>
      </c>
      <c r="J3320" s="143">
        <v>62.7</v>
      </c>
    </row>
    <row r="3321" spans="2:10" x14ac:dyDescent="0.2">
      <c r="B3321" s="131" t="s">
        <v>2469</v>
      </c>
      <c r="C3321" s="131"/>
      <c r="D3321" s="131"/>
      <c r="E3321" s="131"/>
      <c r="F3321" s="131"/>
      <c r="G3321" s="131"/>
      <c r="H3321" s="144">
        <f>TRUNC((J3321*$J$7),2)</f>
        <v>53.29</v>
      </c>
      <c r="J3321" s="145">
        <v>68.33</v>
      </c>
    </row>
    <row r="3322" spans="2:10" x14ac:dyDescent="0.2">
      <c r="B3322" s="131" t="s">
        <v>2468</v>
      </c>
      <c r="C3322" s="131"/>
      <c r="D3322" s="131"/>
      <c r="E3322" s="131"/>
      <c r="F3322" s="131"/>
      <c r="G3322" s="131"/>
      <c r="H3322" s="132">
        <f>TRUNC((J3322*$J$7),2)</f>
        <v>0</v>
      </c>
      <c r="J3322" s="133">
        <v>0</v>
      </c>
    </row>
    <row r="3323" spans="2:10" x14ac:dyDescent="0.2">
      <c r="B3323" s="131" t="s">
        <v>2467</v>
      </c>
      <c r="C3323" s="131"/>
      <c r="D3323" s="131"/>
      <c r="E3323" s="131"/>
      <c r="F3323" s="131"/>
      <c r="G3323" s="131"/>
      <c r="H3323" s="144">
        <f>TRUNC((J3323*$J$7),2)</f>
        <v>53.29</v>
      </c>
      <c r="J3323" s="145">
        <v>68.33</v>
      </c>
    </row>
    <row r="3324" spans="2:10" s="134" customFormat="1" ht="24.75" customHeight="1" x14ac:dyDescent="0.2">
      <c r="B3324" s="118" t="s">
        <v>2881</v>
      </c>
      <c r="C3324" s="118"/>
      <c r="D3324" s="118"/>
      <c r="E3324" s="118"/>
      <c r="F3324" s="118"/>
      <c r="G3324" s="118"/>
      <c r="H3324" s="118" t="s">
        <v>2538</v>
      </c>
      <c r="J3324" s="119" t="s">
        <v>2538</v>
      </c>
    </row>
    <row r="3325" spans="2:10" x14ac:dyDescent="0.2">
      <c r="B3325" s="120" t="s">
        <v>2503</v>
      </c>
      <c r="C3325" s="120" t="s">
        <v>2514</v>
      </c>
      <c r="D3325" s="120" t="s">
        <v>2513</v>
      </c>
      <c r="E3325" s="120"/>
      <c r="F3325" s="120" t="s">
        <v>2512</v>
      </c>
      <c r="G3325" s="120" t="s">
        <v>2499</v>
      </c>
      <c r="H3325" s="120" t="s">
        <v>2511</v>
      </c>
      <c r="J3325" s="121" t="s">
        <v>2511</v>
      </c>
    </row>
    <row r="3326" spans="2:10" x14ac:dyDescent="0.2">
      <c r="B3326" s="122" t="s">
        <v>2506</v>
      </c>
      <c r="C3326" s="122" t="s">
        <v>2505</v>
      </c>
      <c r="D3326" s="123">
        <v>20.8</v>
      </c>
      <c r="E3326" s="123"/>
      <c r="F3326" s="124">
        <v>117.99</v>
      </c>
      <c r="G3326" s="125">
        <v>0.52480000000000004</v>
      </c>
      <c r="H3326" s="123">
        <f>TRUNC((J3326*$J$7),2)</f>
        <v>8.51</v>
      </c>
      <c r="J3326" s="141">
        <v>10.92</v>
      </c>
    </row>
    <row r="3327" spans="2:10" x14ac:dyDescent="0.2">
      <c r="B3327" s="122" t="s">
        <v>2510</v>
      </c>
      <c r="C3327" s="122" t="s">
        <v>2509</v>
      </c>
      <c r="D3327" s="123">
        <v>12.47</v>
      </c>
      <c r="E3327" s="123"/>
      <c r="F3327" s="124">
        <v>117.99</v>
      </c>
      <c r="G3327" s="125">
        <v>0.58450000000000002</v>
      </c>
      <c r="H3327" s="126">
        <f>TRUNC((J3327*$J$7),2)</f>
        <v>5.68</v>
      </c>
      <c r="J3327" s="127">
        <v>7.29</v>
      </c>
    </row>
    <row r="3328" spans="2:10" x14ac:dyDescent="0.2">
      <c r="B3328" s="128" t="s">
        <v>2504</v>
      </c>
      <c r="C3328" s="128"/>
      <c r="D3328" s="128"/>
      <c r="E3328" s="128"/>
      <c r="F3328" s="128"/>
      <c r="G3328" s="128"/>
      <c r="H3328" s="142">
        <f>TRUNC((J3328*$J$7),2)</f>
        <v>14.2</v>
      </c>
      <c r="J3328" s="143">
        <v>18.21</v>
      </c>
    </row>
    <row r="3329" spans="2:10" ht="21" x14ac:dyDescent="0.2">
      <c r="B3329" s="120" t="s">
        <v>2503</v>
      </c>
      <c r="C3329" s="120" t="s">
        <v>2502</v>
      </c>
      <c r="D3329" s="120"/>
      <c r="E3329" s="146" t="s">
        <v>2501</v>
      </c>
      <c r="F3329" s="120" t="s">
        <v>2500</v>
      </c>
      <c r="G3329" s="120" t="s">
        <v>2499</v>
      </c>
      <c r="H3329" s="120" t="s">
        <v>2498</v>
      </c>
      <c r="J3329" s="121" t="s">
        <v>2498</v>
      </c>
    </row>
    <row r="3330" spans="2:10" ht="22.5" x14ac:dyDescent="0.2">
      <c r="B3330" s="122" t="s">
        <v>2880</v>
      </c>
      <c r="C3330" s="122" t="s">
        <v>2879</v>
      </c>
      <c r="D3330" s="122"/>
      <c r="E3330" s="147" t="s">
        <v>2471</v>
      </c>
      <c r="F3330" s="126">
        <v>4.6900000000000004</v>
      </c>
      <c r="G3330" s="125">
        <v>3</v>
      </c>
      <c r="H3330" s="123">
        <f t="shared" ref="H3330:H3337" si="92">TRUNC((J3330*$J$7),2)</f>
        <v>10.97</v>
      </c>
      <c r="J3330" s="141">
        <v>14.07</v>
      </c>
    </row>
    <row r="3331" spans="2:10" x14ac:dyDescent="0.2">
      <c r="B3331" s="122" t="s">
        <v>2493</v>
      </c>
      <c r="C3331" s="122" t="s">
        <v>2492</v>
      </c>
      <c r="D3331" s="122"/>
      <c r="E3331" s="147" t="s">
        <v>2481</v>
      </c>
      <c r="F3331" s="126">
        <v>0.65</v>
      </c>
      <c r="G3331" s="125">
        <v>0.32400000000000001</v>
      </c>
      <c r="H3331" s="126">
        <f t="shared" si="92"/>
        <v>0.16</v>
      </c>
      <c r="J3331" s="127">
        <v>0.21</v>
      </c>
    </row>
    <row r="3332" spans="2:10" x14ac:dyDescent="0.2">
      <c r="B3332" s="122" t="s">
        <v>2543</v>
      </c>
      <c r="C3332" s="122" t="s">
        <v>2542</v>
      </c>
      <c r="D3332" s="122"/>
      <c r="E3332" s="147" t="s">
        <v>2481</v>
      </c>
      <c r="F3332" s="126">
        <v>0.99</v>
      </c>
      <c r="G3332" s="125">
        <v>0.32400000000000001</v>
      </c>
      <c r="H3332" s="126">
        <f t="shared" si="92"/>
        <v>0.24</v>
      </c>
      <c r="J3332" s="127">
        <v>0.32</v>
      </c>
    </row>
    <row r="3333" spans="2:10" x14ac:dyDescent="0.2">
      <c r="B3333" s="122" t="s">
        <v>2518</v>
      </c>
      <c r="C3333" s="122" t="s">
        <v>2517</v>
      </c>
      <c r="D3333" s="122"/>
      <c r="E3333" s="147" t="s">
        <v>2476</v>
      </c>
      <c r="F3333" s="124">
        <v>184.48</v>
      </c>
      <c r="G3333" s="125">
        <v>2.5000000000000001E-3</v>
      </c>
      <c r="H3333" s="126">
        <f t="shared" si="92"/>
        <v>0.35</v>
      </c>
      <c r="J3333" s="127">
        <v>0.46</v>
      </c>
    </row>
    <row r="3334" spans="2:10" x14ac:dyDescent="0.2">
      <c r="B3334" s="128" t="s">
        <v>2470</v>
      </c>
      <c r="C3334" s="128"/>
      <c r="D3334" s="128"/>
      <c r="E3334" s="128"/>
      <c r="F3334" s="128"/>
      <c r="G3334" s="128"/>
      <c r="H3334" s="142">
        <f t="shared" si="92"/>
        <v>11.74</v>
      </c>
      <c r="J3334" s="143">
        <v>15.06</v>
      </c>
    </row>
    <row r="3335" spans="2:10" x14ac:dyDescent="0.2">
      <c r="B3335" s="131" t="s">
        <v>2469</v>
      </c>
      <c r="C3335" s="131"/>
      <c r="D3335" s="131"/>
      <c r="E3335" s="131"/>
      <c r="F3335" s="131"/>
      <c r="G3335" s="131"/>
      <c r="H3335" s="144">
        <f t="shared" si="92"/>
        <v>25.95</v>
      </c>
      <c r="J3335" s="145">
        <v>33.270000000000003</v>
      </c>
    </row>
    <row r="3336" spans="2:10" x14ac:dyDescent="0.2">
      <c r="B3336" s="131" t="s">
        <v>2468</v>
      </c>
      <c r="C3336" s="131"/>
      <c r="D3336" s="131"/>
      <c r="E3336" s="131"/>
      <c r="F3336" s="131"/>
      <c r="G3336" s="131"/>
      <c r="H3336" s="132">
        <f t="shared" si="92"/>
        <v>0</v>
      </c>
      <c r="J3336" s="133">
        <v>0</v>
      </c>
    </row>
    <row r="3337" spans="2:10" x14ac:dyDescent="0.2">
      <c r="B3337" s="131" t="s">
        <v>2467</v>
      </c>
      <c r="C3337" s="131"/>
      <c r="D3337" s="131"/>
      <c r="E3337" s="131"/>
      <c r="F3337" s="131"/>
      <c r="G3337" s="131"/>
      <c r="H3337" s="144">
        <f t="shared" si="92"/>
        <v>25.95</v>
      </c>
      <c r="J3337" s="145">
        <v>33.270000000000003</v>
      </c>
    </row>
    <row r="3338" spans="2:10" s="134" customFormat="1" ht="24.75" customHeight="1" x14ac:dyDescent="0.2">
      <c r="B3338" s="118" t="s">
        <v>2878</v>
      </c>
      <c r="C3338" s="118"/>
      <c r="D3338" s="118"/>
      <c r="E3338" s="118"/>
      <c r="F3338" s="118"/>
      <c r="G3338" s="118"/>
      <c r="H3338" s="118" t="s">
        <v>2538</v>
      </c>
      <c r="J3338" s="119" t="s">
        <v>2538</v>
      </c>
    </row>
    <row r="3339" spans="2:10" x14ac:dyDescent="0.2">
      <c r="B3339" s="120" t="s">
        <v>2503</v>
      </c>
      <c r="C3339" s="120" t="s">
        <v>2514</v>
      </c>
      <c r="D3339" s="120" t="s">
        <v>2513</v>
      </c>
      <c r="E3339" s="120"/>
      <c r="F3339" s="120" t="s">
        <v>2512</v>
      </c>
      <c r="G3339" s="120" t="s">
        <v>2499</v>
      </c>
      <c r="H3339" s="120" t="s">
        <v>2511</v>
      </c>
      <c r="J3339" s="121" t="s">
        <v>2511</v>
      </c>
    </row>
    <row r="3340" spans="2:10" x14ac:dyDescent="0.2">
      <c r="B3340" s="122" t="s">
        <v>2510</v>
      </c>
      <c r="C3340" s="122" t="s">
        <v>2509</v>
      </c>
      <c r="D3340" s="123">
        <v>12.47</v>
      </c>
      <c r="E3340" s="123"/>
      <c r="F3340" s="124">
        <v>117.99</v>
      </c>
      <c r="G3340" s="125">
        <v>0.29630000000000001</v>
      </c>
      <c r="H3340" s="126">
        <f>TRUNC((J3340*$J$7),2)</f>
        <v>2.87</v>
      </c>
      <c r="J3340" s="127">
        <v>3.69</v>
      </c>
    </row>
    <row r="3341" spans="2:10" x14ac:dyDescent="0.2">
      <c r="B3341" s="122" t="s">
        <v>2506</v>
      </c>
      <c r="C3341" s="122" t="s">
        <v>2505</v>
      </c>
      <c r="D3341" s="123">
        <v>20.8</v>
      </c>
      <c r="E3341" s="123"/>
      <c r="F3341" s="124">
        <v>117.99</v>
      </c>
      <c r="G3341" s="125">
        <v>0.30690000000000001</v>
      </c>
      <c r="H3341" s="126">
        <f>TRUNC((J3341*$J$7),2)</f>
        <v>4.97</v>
      </c>
      <c r="J3341" s="127">
        <v>6.38</v>
      </c>
    </row>
    <row r="3342" spans="2:10" x14ac:dyDescent="0.2">
      <c r="B3342" s="128" t="s">
        <v>2504</v>
      </c>
      <c r="C3342" s="128"/>
      <c r="D3342" s="128"/>
      <c r="E3342" s="128"/>
      <c r="F3342" s="128"/>
      <c r="G3342" s="128"/>
      <c r="H3342" s="142">
        <f>TRUNC((J3342*$J$7),2)</f>
        <v>7.85</v>
      </c>
      <c r="J3342" s="143">
        <v>10.07</v>
      </c>
    </row>
    <row r="3343" spans="2:10" ht="21" x14ac:dyDescent="0.2">
      <c r="B3343" s="120" t="s">
        <v>2503</v>
      </c>
      <c r="C3343" s="120" t="s">
        <v>2502</v>
      </c>
      <c r="D3343" s="120"/>
      <c r="E3343" s="146" t="s">
        <v>2501</v>
      </c>
      <c r="F3343" s="120" t="s">
        <v>2500</v>
      </c>
      <c r="G3343" s="120" t="s">
        <v>2499</v>
      </c>
      <c r="H3343" s="120" t="s">
        <v>2498</v>
      </c>
      <c r="J3343" s="121" t="s">
        <v>2498</v>
      </c>
    </row>
    <row r="3344" spans="2:10" x14ac:dyDescent="0.2">
      <c r="B3344" s="122" t="s">
        <v>2518</v>
      </c>
      <c r="C3344" s="122" t="s">
        <v>2517</v>
      </c>
      <c r="D3344" s="122"/>
      <c r="E3344" s="147" t="s">
        <v>2476</v>
      </c>
      <c r="F3344" s="124">
        <v>184.48</v>
      </c>
      <c r="G3344" s="125">
        <v>2.5000000000000001E-3</v>
      </c>
      <c r="H3344" s="126">
        <f t="shared" ref="H3344:H3351" si="93">TRUNC((J3344*$J$7),2)</f>
        <v>0.35</v>
      </c>
      <c r="J3344" s="127">
        <v>0.46</v>
      </c>
    </row>
    <row r="3345" spans="2:10" x14ac:dyDescent="0.2">
      <c r="B3345" s="122" t="s">
        <v>2543</v>
      </c>
      <c r="C3345" s="122" t="s">
        <v>2542</v>
      </c>
      <c r="D3345" s="122"/>
      <c r="E3345" s="147" t="s">
        <v>2481</v>
      </c>
      <c r="F3345" s="126">
        <v>0.99</v>
      </c>
      <c r="G3345" s="125">
        <v>0.32400000000000001</v>
      </c>
      <c r="H3345" s="126">
        <f t="shared" si="93"/>
        <v>0.24</v>
      </c>
      <c r="J3345" s="127">
        <v>0.32</v>
      </c>
    </row>
    <row r="3346" spans="2:10" x14ac:dyDescent="0.2">
      <c r="B3346" s="122" t="s">
        <v>2493</v>
      </c>
      <c r="C3346" s="122" t="s">
        <v>2492</v>
      </c>
      <c r="D3346" s="122"/>
      <c r="E3346" s="147" t="s">
        <v>2481</v>
      </c>
      <c r="F3346" s="126">
        <v>0.65</v>
      </c>
      <c r="G3346" s="125">
        <v>0.32400000000000001</v>
      </c>
      <c r="H3346" s="126">
        <f t="shared" si="93"/>
        <v>0.16</v>
      </c>
      <c r="J3346" s="127">
        <v>0.21</v>
      </c>
    </row>
    <row r="3347" spans="2:10" ht="22.5" x14ac:dyDescent="0.2">
      <c r="B3347" s="122" t="s">
        <v>2877</v>
      </c>
      <c r="C3347" s="122" t="s">
        <v>2876</v>
      </c>
      <c r="D3347" s="122"/>
      <c r="E3347" s="147" t="s">
        <v>2471</v>
      </c>
      <c r="F3347" s="126">
        <v>3.13</v>
      </c>
      <c r="G3347" s="125">
        <v>3</v>
      </c>
      <c r="H3347" s="126">
        <f t="shared" si="93"/>
        <v>7.32</v>
      </c>
      <c r="J3347" s="127">
        <v>9.39</v>
      </c>
    </row>
    <row r="3348" spans="2:10" x14ac:dyDescent="0.2">
      <c r="B3348" s="128" t="s">
        <v>2470</v>
      </c>
      <c r="C3348" s="128"/>
      <c r="D3348" s="128"/>
      <c r="E3348" s="128"/>
      <c r="F3348" s="128"/>
      <c r="G3348" s="128"/>
      <c r="H3348" s="142">
        <f t="shared" si="93"/>
        <v>8.09</v>
      </c>
      <c r="J3348" s="143">
        <v>10.38</v>
      </c>
    </row>
    <row r="3349" spans="2:10" x14ac:dyDescent="0.2">
      <c r="B3349" s="131" t="s">
        <v>2469</v>
      </c>
      <c r="C3349" s="131"/>
      <c r="D3349" s="131"/>
      <c r="E3349" s="131"/>
      <c r="F3349" s="131"/>
      <c r="G3349" s="131"/>
      <c r="H3349" s="144">
        <f t="shared" si="93"/>
        <v>15.95</v>
      </c>
      <c r="J3349" s="145">
        <v>20.45</v>
      </c>
    </row>
    <row r="3350" spans="2:10" x14ac:dyDescent="0.2">
      <c r="B3350" s="131" t="s">
        <v>2468</v>
      </c>
      <c r="C3350" s="131"/>
      <c r="D3350" s="131"/>
      <c r="E3350" s="131"/>
      <c r="F3350" s="131"/>
      <c r="G3350" s="131"/>
      <c r="H3350" s="132">
        <f t="shared" si="93"/>
        <v>0</v>
      </c>
      <c r="J3350" s="133">
        <v>0</v>
      </c>
    </row>
    <row r="3351" spans="2:10" x14ac:dyDescent="0.2">
      <c r="B3351" s="131" t="s">
        <v>2467</v>
      </c>
      <c r="C3351" s="131"/>
      <c r="D3351" s="131"/>
      <c r="E3351" s="131"/>
      <c r="F3351" s="131"/>
      <c r="G3351" s="131"/>
      <c r="H3351" s="144">
        <f t="shared" si="93"/>
        <v>15.95</v>
      </c>
      <c r="J3351" s="145">
        <v>20.45</v>
      </c>
    </row>
    <row r="3352" spans="2:10" s="134" customFormat="1" ht="24.75" customHeight="1" x14ac:dyDescent="0.2">
      <c r="B3352" s="118" t="s">
        <v>2875</v>
      </c>
      <c r="C3352" s="118"/>
      <c r="D3352" s="118"/>
      <c r="E3352" s="118"/>
      <c r="F3352" s="118"/>
      <c r="G3352" s="118"/>
      <c r="H3352" s="118" t="s">
        <v>2515</v>
      </c>
      <c r="J3352" s="119" t="s">
        <v>2515</v>
      </c>
    </row>
    <row r="3353" spans="2:10" x14ac:dyDescent="0.2">
      <c r="B3353" s="120" t="s">
        <v>2503</v>
      </c>
      <c r="C3353" s="120" t="s">
        <v>2514</v>
      </c>
      <c r="D3353" s="120" t="s">
        <v>2513</v>
      </c>
      <c r="E3353" s="120"/>
      <c r="F3353" s="120" t="s">
        <v>2512</v>
      </c>
      <c r="G3353" s="120" t="s">
        <v>2499</v>
      </c>
      <c r="H3353" s="120" t="s">
        <v>2511</v>
      </c>
      <c r="J3353" s="121" t="s">
        <v>2511</v>
      </c>
    </row>
    <row r="3354" spans="2:10" x14ac:dyDescent="0.2">
      <c r="B3354" s="122" t="s">
        <v>2506</v>
      </c>
      <c r="C3354" s="122" t="s">
        <v>2505</v>
      </c>
      <c r="D3354" s="123">
        <v>20.8</v>
      </c>
      <c r="E3354" s="123"/>
      <c r="F3354" s="124">
        <v>117.99</v>
      </c>
      <c r="G3354" s="125">
        <v>0.36159999999999998</v>
      </c>
      <c r="H3354" s="126">
        <f>TRUNC((J3354*$J$7),2)</f>
        <v>5.86</v>
      </c>
      <c r="J3354" s="127">
        <v>7.52</v>
      </c>
    </row>
    <row r="3355" spans="2:10" x14ac:dyDescent="0.2">
      <c r="B3355" s="122" t="s">
        <v>2510</v>
      </c>
      <c r="C3355" s="122" t="s">
        <v>2509</v>
      </c>
      <c r="D3355" s="123">
        <v>12.47</v>
      </c>
      <c r="E3355" s="123"/>
      <c r="F3355" s="124">
        <v>117.99</v>
      </c>
      <c r="G3355" s="125">
        <v>0.39389999999999997</v>
      </c>
      <c r="H3355" s="126">
        <f>TRUNC((J3355*$J$7),2)</f>
        <v>3.82</v>
      </c>
      <c r="J3355" s="127">
        <v>4.91</v>
      </c>
    </row>
    <row r="3356" spans="2:10" x14ac:dyDescent="0.2">
      <c r="B3356" s="128" t="s">
        <v>2504</v>
      </c>
      <c r="C3356" s="128"/>
      <c r="D3356" s="128"/>
      <c r="E3356" s="128"/>
      <c r="F3356" s="128"/>
      <c r="G3356" s="128"/>
      <c r="H3356" s="142">
        <f>TRUNC((J3356*$J$7),2)</f>
        <v>9.69</v>
      </c>
      <c r="J3356" s="143">
        <v>12.43</v>
      </c>
    </row>
    <row r="3357" spans="2:10" ht="21" x14ac:dyDescent="0.2">
      <c r="B3357" s="120" t="s">
        <v>2503</v>
      </c>
      <c r="C3357" s="120" t="s">
        <v>2502</v>
      </c>
      <c r="D3357" s="120"/>
      <c r="E3357" s="146" t="s">
        <v>2501</v>
      </c>
      <c r="F3357" s="120" t="s">
        <v>2500</v>
      </c>
      <c r="G3357" s="120" t="s">
        <v>2499</v>
      </c>
      <c r="H3357" s="120" t="s">
        <v>2498</v>
      </c>
      <c r="J3357" s="121" t="s">
        <v>2498</v>
      </c>
    </row>
    <row r="3358" spans="2:10" x14ac:dyDescent="0.2">
      <c r="B3358" s="122" t="s">
        <v>2493</v>
      </c>
      <c r="C3358" s="122" t="s">
        <v>2492</v>
      </c>
      <c r="D3358" s="122"/>
      <c r="E3358" s="147" t="s">
        <v>2481</v>
      </c>
      <c r="F3358" s="126">
        <v>0.65</v>
      </c>
      <c r="G3358" s="125">
        <v>0.16200000000000001</v>
      </c>
      <c r="H3358" s="126">
        <f t="shared" ref="H3358:H3364" si="94">TRUNC((J3358*$J$7),2)</f>
        <v>0.08</v>
      </c>
      <c r="J3358" s="127">
        <v>0.11</v>
      </c>
    </row>
    <row r="3359" spans="2:10" x14ac:dyDescent="0.2">
      <c r="B3359" s="122" t="s">
        <v>2543</v>
      </c>
      <c r="C3359" s="122" t="s">
        <v>2542</v>
      </c>
      <c r="D3359" s="122"/>
      <c r="E3359" s="147" t="s">
        <v>2481</v>
      </c>
      <c r="F3359" s="126">
        <v>0.99</v>
      </c>
      <c r="G3359" s="125">
        <v>0.16200000000000001</v>
      </c>
      <c r="H3359" s="126">
        <f t="shared" si="94"/>
        <v>0.12</v>
      </c>
      <c r="J3359" s="127">
        <v>0.16</v>
      </c>
    </row>
    <row r="3360" spans="2:10" x14ac:dyDescent="0.2">
      <c r="B3360" s="122" t="s">
        <v>2518</v>
      </c>
      <c r="C3360" s="122" t="s">
        <v>2517</v>
      </c>
      <c r="D3360" s="122"/>
      <c r="E3360" s="147" t="s">
        <v>2476</v>
      </c>
      <c r="F3360" s="124">
        <v>184.48</v>
      </c>
      <c r="G3360" s="125">
        <v>1.2999999999999999E-3</v>
      </c>
      <c r="H3360" s="126">
        <f t="shared" si="94"/>
        <v>0.18</v>
      </c>
      <c r="J3360" s="127">
        <v>0.24</v>
      </c>
    </row>
    <row r="3361" spans="2:10" x14ac:dyDescent="0.2">
      <c r="B3361" s="128" t="s">
        <v>2470</v>
      </c>
      <c r="C3361" s="128"/>
      <c r="D3361" s="128"/>
      <c r="E3361" s="128"/>
      <c r="F3361" s="128"/>
      <c r="G3361" s="128"/>
      <c r="H3361" s="129">
        <f t="shared" si="94"/>
        <v>0.39</v>
      </c>
      <c r="J3361" s="130">
        <v>0.51</v>
      </c>
    </row>
    <row r="3362" spans="2:10" x14ac:dyDescent="0.2">
      <c r="B3362" s="131" t="s">
        <v>2469</v>
      </c>
      <c r="C3362" s="131"/>
      <c r="D3362" s="131"/>
      <c r="E3362" s="131"/>
      <c r="F3362" s="131"/>
      <c r="G3362" s="131"/>
      <c r="H3362" s="144">
        <f t="shared" si="94"/>
        <v>10.09</v>
      </c>
      <c r="J3362" s="145">
        <v>12.94</v>
      </c>
    </row>
    <row r="3363" spans="2:10" x14ac:dyDescent="0.2">
      <c r="B3363" s="131" t="s">
        <v>2468</v>
      </c>
      <c r="C3363" s="131"/>
      <c r="D3363" s="131"/>
      <c r="E3363" s="131"/>
      <c r="F3363" s="131"/>
      <c r="G3363" s="131"/>
      <c r="H3363" s="132">
        <f t="shared" si="94"/>
        <v>0</v>
      </c>
      <c r="J3363" s="133">
        <v>0</v>
      </c>
    </row>
    <row r="3364" spans="2:10" x14ac:dyDescent="0.2">
      <c r="B3364" s="131" t="s">
        <v>2467</v>
      </c>
      <c r="C3364" s="131"/>
      <c r="D3364" s="131"/>
      <c r="E3364" s="131"/>
      <c r="F3364" s="131"/>
      <c r="G3364" s="131"/>
      <c r="H3364" s="144">
        <f t="shared" si="94"/>
        <v>10.09</v>
      </c>
      <c r="J3364" s="145">
        <v>12.94</v>
      </c>
    </row>
    <row r="3365" spans="2:10" s="134" customFormat="1" ht="24.75" customHeight="1" x14ac:dyDescent="0.2">
      <c r="B3365" s="118" t="s">
        <v>2874</v>
      </c>
      <c r="C3365" s="118"/>
      <c r="D3365" s="118"/>
      <c r="E3365" s="118"/>
      <c r="F3365" s="118"/>
      <c r="G3365" s="118"/>
      <c r="H3365" s="118" t="s">
        <v>2538</v>
      </c>
      <c r="J3365" s="119" t="s">
        <v>2538</v>
      </c>
    </row>
    <row r="3366" spans="2:10" x14ac:dyDescent="0.2">
      <c r="B3366" s="120" t="s">
        <v>2503</v>
      </c>
      <c r="C3366" s="120" t="s">
        <v>2514</v>
      </c>
      <c r="D3366" s="120" t="s">
        <v>2513</v>
      </c>
      <c r="E3366" s="120"/>
      <c r="F3366" s="120" t="s">
        <v>2512</v>
      </c>
      <c r="G3366" s="120" t="s">
        <v>2499</v>
      </c>
      <c r="H3366" s="120" t="s">
        <v>2511</v>
      </c>
      <c r="J3366" s="121" t="s">
        <v>2511</v>
      </c>
    </row>
    <row r="3367" spans="2:10" x14ac:dyDescent="0.2">
      <c r="B3367" s="122" t="s">
        <v>2873</v>
      </c>
      <c r="C3367" s="122" t="s">
        <v>2872</v>
      </c>
      <c r="D3367" s="123">
        <v>19.66</v>
      </c>
      <c r="E3367" s="123"/>
      <c r="F3367" s="124">
        <v>117.99</v>
      </c>
      <c r="G3367" s="125">
        <v>1.7</v>
      </c>
      <c r="H3367" s="123">
        <f>TRUNC((J3367*$J$7),2)</f>
        <v>26.06</v>
      </c>
      <c r="J3367" s="141">
        <v>33.42</v>
      </c>
    </row>
    <row r="3368" spans="2:10" x14ac:dyDescent="0.2">
      <c r="B3368" s="128" t="s">
        <v>2504</v>
      </c>
      <c r="C3368" s="128"/>
      <c r="D3368" s="128"/>
      <c r="E3368" s="128"/>
      <c r="F3368" s="128"/>
      <c r="G3368" s="128"/>
      <c r="H3368" s="142">
        <f>TRUNC((J3368*$J$7),2)</f>
        <v>26.06</v>
      </c>
      <c r="J3368" s="143">
        <v>33.42</v>
      </c>
    </row>
    <row r="3369" spans="2:10" ht="21" x14ac:dyDescent="0.2">
      <c r="B3369" s="120" t="s">
        <v>2503</v>
      </c>
      <c r="C3369" s="120" t="s">
        <v>2502</v>
      </c>
      <c r="D3369" s="120"/>
      <c r="E3369" s="146" t="s">
        <v>2501</v>
      </c>
      <c r="F3369" s="120" t="s">
        <v>2500</v>
      </c>
      <c r="G3369" s="120" t="s">
        <v>2499</v>
      </c>
      <c r="H3369" s="120" t="s">
        <v>2498</v>
      </c>
      <c r="J3369" s="121" t="s">
        <v>2498</v>
      </c>
    </row>
    <row r="3370" spans="2:10" x14ac:dyDescent="0.2">
      <c r="B3370" s="122" t="s">
        <v>2871</v>
      </c>
      <c r="C3370" s="122" t="s">
        <v>2870</v>
      </c>
      <c r="D3370" s="122"/>
      <c r="E3370" s="147" t="s">
        <v>2535</v>
      </c>
      <c r="F3370" s="123">
        <v>30.47</v>
      </c>
      <c r="G3370" s="125">
        <v>1</v>
      </c>
      <c r="H3370" s="123">
        <f>TRUNC((J3370*$J$7),2)</f>
        <v>23.76</v>
      </c>
      <c r="J3370" s="141">
        <v>30.47</v>
      </c>
    </row>
    <row r="3371" spans="2:10" x14ac:dyDescent="0.2">
      <c r="B3371" s="128" t="s">
        <v>2470</v>
      </c>
      <c r="C3371" s="128"/>
      <c r="D3371" s="128"/>
      <c r="E3371" s="128"/>
      <c r="F3371" s="128"/>
      <c r="G3371" s="128"/>
      <c r="H3371" s="142">
        <f>TRUNC((J3371*$J$7),2)</f>
        <v>23.76</v>
      </c>
      <c r="J3371" s="143">
        <v>30.47</v>
      </c>
    </row>
    <row r="3372" spans="2:10" x14ac:dyDescent="0.2">
      <c r="B3372" s="131" t="s">
        <v>2469</v>
      </c>
      <c r="C3372" s="131"/>
      <c r="D3372" s="131"/>
      <c r="E3372" s="131"/>
      <c r="F3372" s="131"/>
      <c r="G3372" s="131"/>
      <c r="H3372" s="144">
        <f>TRUNC((J3372*$J$7),2)</f>
        <v>49.83</v>
      </c>
      <c r="J3372" s="145">
        <v>63.89</v>
      </c>
    </row>
    <row r="3373" spans="2:10" x14ac:dyDescent="0.2">
      <c r="B3373" s="131" t="s">
        <v>2468</v>
      </c>
      <c r="C3373" s="131"/>
      <c r="D3373" s="131"/>
      <c r="E3373" s="131"/>
      <c r="F3373" s="131"/>
      <c r="G3373" s="131"/>
      <c r="H3373" s="132">
        <f>TRUNC((J3373*$J$7),2)</f>
        <v>0</v>
      </c>
      <c r="J3373" s="133">
        <v>0</v>
      </c>
    </row>
    <row r="3374" spans="2:10" x14ac:dyDescent="0.2">
      <c r="B3374" s="131" t="s">
        <v>2467</v>
      </c>
      <c r="C3374" s="131"/>
      <c r="D3374" s="131"/>
      <c r="E3374" s="131"/>
      <c r="F3374" s="131"/>
      <c r="G3374" s="131"/>
      <c r="H3374" s="144">
        <f>TRUNC((J3374*$J$7),2)</f>
        <v>49.83</v>
      </c>
      <c r="J3374" s="145">
        <v>63.89</v>
      </c>
    </row>
    <row r="3375" spans="2:10" s="134" customFormat="1" ht="24.75" customHeight="1" x14ac:dyDescent="0.2">
      <c r="B3375" s="118" t="s">
        <v>2869</v>
      </c>
      <c r="C3375" s="118"/>
      <c r="D3375" s="118"/>
      <c r="E3375" s="118"/>
      <c r="F3375" s="118"/>
      <c r="G3375" s="118"/>
      <c r="H3375" s="118" t="s">
        <v>2522</v>
      </c>
      <c r="J3375" s="119" t="s">
        <v>2522</v>
      </c>
    </row>
    <row r="3376" spans="2:10" x14ac:dyDescent="0.2">
      <c r="B3376" s="120" t="s">
        <v>2503</v>
      </c>
      <c r="C3376" s="120" t="s">
        <v>2514</v>
      </c>
      <c r="D3376" s="120" t="s">
        <v>2513</v>
      </c>
      <c r="E3376" s="120"/>
      <c r="F3376" s="120" t="s">
        <v>2512</v>
      </c>
      <c r="G3376" s="120" t="s">
        <v>2499</v>
      </c>
      <c r="H3376" s="120" t="s">
        <v>2511</v>
      </c>
      <c r="J3376" s="121" t="s">
        <v>2511</v>
      </c>
    </row>
    <row r="3377" spans="2:10" x14ac:dyDescent="0.2">
      <c r="B3377" s="122" t="s">
        <v>2506</v>
      </c>
      <c r="C3377" s="122" t="s">
        <v>2505</v>
      </c>
      <c r="D3377" s="123">
        <v>20.8</v>
      </c>
      <c r="E3377" s="123"/>
      <c r="F3377" s="124">
        <v>117.99</v>
      </c>
      <c r="G3377" s="125">
        <v>0.21</v>
      </c>
      <c r="H3377" s="126">
        <f>TRUNC((J3377*$J$7),2)</f>
        <v>3.4</v>
      </c>
      <c r="J3377" s="127">
        <v>4.37</v>
      </c>
    </row>
    <row r="3378" spans="2:10" x14ac:dyDescent="0.2">
      <c r="B3378" s="122" t="s">
        <v>2510</v>
      </c>
      <c r="C3378" s="122" t="s">
        <v>2509</v>
      </c>
      <c r="D3378" s="123">
        <v>12.47</v>
      </c>
      <c r="E3378" s="123"/>
      <c r="F3378" s="124">
        <v>117.99</v>
      </c>
      <c r="G3378" s="125">
        <v>0.63</v>
      </c>
      <c r="H3378" s="126">
        <f>TRUNC((J3378*$J$7),2)</f>
        <v>6.13</v>
      </c>
      <c r="J3378" s="127">
        <v>7.86</v>
      </c>
    </row>
    <row r="3379" spans="2:10" x14ac:dyDescent="0.2">
      <c r="B3379" s="128" t="s">
        <v>2504</v>
      </c>
      <c r="C3379" s="128"/>
      <c r="D3379" s="128"/>
      <c r="E3379" s="128"/>
      <c r="F3379" s="128"/>
      <c r="G3379" s="128"/>
      <c r="H3379" s="142">
        <f>TRUNC((J3379*$J$7),2)</f>
        <v>9.5299999999999994</v>
      </c>
      <c r="J3379" s="143">
        <v>12.23</v>
      </c>
    </row>
    <row r="3380" spans="2:10" ht="21" x14ac:dyDescent="0.2">
      <c r="B3380" s="120" t="s">
        <v>2503</v>
      </c>
      <c r="C3380" s="120" t="s">
        <v>2502</v>
      </c>
      <c r="D3380" s="120"/>
      <c r="E3380" s="146" t="s">
        <v>2501</v>
      </c>
      <c r="F3380" s="120" t="s">
        <v>2500</v>
      </c>
      <c r="G3380" s="120" t="s">
        <v>2499</v>
      </c>
      <c r="H3380" s="120" t="s">
        <v>2498</v>
      </c>
      <c r="J3380" s="121" t="s">
        <v>2498</v>
      </c>
    </row>
    <row r="3381" spans="2:10" ht="22.5" x14ac:dyDescent="0.2">
      <c r="B3381" s="122" t="s">
        <v>2855</v>
      </c>
      <c r="C3381" s="122" t="s">
        <v>2854</v>
      </c>
      <c r="D3381" s="122"/>
      <c r="E3381" s="147" t="s">
        <v>2471</v>
      </c>
      <c r="F3381" s="126">
        <v>0.28999999999999998</v>
      </c>
      <c r="G3381" s="125">
        <v>0.59</v>
      </c>
      <c r="H3381" s="126">
        <f t="shared" ref="H3381:H3389" si="95">TRUNC((J3381*$J$7),2)</f>
        <v>0.13</v>
      </c>
      <c r="J3381" s="127">
        <v>0.17</v>
      </c>
    </row>
    <row r="3382" spans="2:10" ht="22.5" x14ac:dyDescent="0.2">
      <c r="B3382" s="122" t="s">
        <v>2868</v>
      </c>
      <c r="C3382" s="122" t="s">
        <v>2867</v>
      </c>
      <c r="D3382" s="122"/>
      <c r="E3382" s="147" t="s">
        <v>2471</v>
      </c>
      <c r="F3382" s="126">
        <v>1.1499999999999999</v>
      </c>
      <c r="G3382" s="125">
        <v>0.66669999999999996</v>
      </c>
      <c r="H3382" s="126">
        <f t="shared" si="95"/>
        <v>0.6</v>
      </c>
      <c r="J3382" s="127">
        <v>0.77</v>
      </c>
    </row>
    <row r="3383" spans="2:10" x14ac:dyDescent="0.2">
      <c r="B3383" s="122" t="s">
        <v>2866</v>
      </c>
      <c r="C3383" s="122" t="s">
        <v>2865</v>
      </c>
      <c r="D3383" s="122"/>
      <c r="E3383" s="147" t="s">
        <v>2471</v>
      </c>
      <c r="F3383" s="126">
        <v>3.78</v>
      </c>
      <c r="G3383" s="125">
        <v>0.59</v>
      </c>
      <c r="H3383" s="126">
        <f t="shared" si="95"/>
        <v>1.73</v>
      </c>
      <c r="J3383" s="127">
        <v>2.23</v>
      </c>
    </row>
    <row r="3384" spans="2:10" x14ac:dyDescent="0.2">
      <c r="B3384" s="122" t="s">
        <v>2864</v>
      </c>
      <c r="C3384" s="122" t="s">
        <v>2863</v>
      </c>
      <c r="D3384" s="122"/>
      <c r="E3384" s="147" t="s">
        <v>2519</v>
      </c>
      <c r="F3384" s="124">
        <v>119.18</v>
      </c>
      <c r="G3384" s="125">
        <v>1.06</v>
      </c>
      <c r="H3384" s="124">
        <f t="shared" si="95"/>
        <v>98.53</v>
      </c>
      <c r="J3384" s="136">
        <v>126.33</v>
      </c>
    </row>
    <row r="3385" spans="2:10" ht="22.5" x14ac:dyDescent="0.2">
      <c r="B3385" s="122" t="s">
        <v>2736</v>
      </c>
      <c r="C3385" s="122" t="s">
        <v>2735</v>
      </c>
      <c r="D3385" s="122"/>
      <c r="E3385" s="147" t="s">
        <v>2734</v>
      </c>
      <c r="F3385" s="126">
        <v>0.11</v>
      </c>
      <c r="G3385" s="125">
        <v>1.1829000000000001</v>
      </c>
      <c r="H3385" s="126">
        <f t="shared" si="95"/>
        <v>0.1</v>
      </c>
      <c r="J3385" s="127">
        <v>0.13</v>
      </c>
    </row>
    <row r="3386" spans="2:10" x14ac:dyDescent="0.2">
      <c r="B3386" s="128" t="s">
        <v>2470</v>
      </c>
      <c r="C3386" s="128"/>
      <c r="D3386" s="128"/>
      <c r="E3386" s="128"/>
      <c r="F3386" s="128"/>
      <c r="G3386" s="128"/>
      <c r="H3386" s="137">
        <f t="shared" si="95"/>
        <v>101.11</v>
      </c>
      <c r="J3386" s="138">
        <v>129.63</v>
      </c>
    </row>
    <row r="3387" spans="2:10" x14ac:dyDescent="0.2">
      <c r="B3387" s="131" t="s">
        <v>2469</v>
      </c>
      <c r="C3387" s="131"/>
      <c r="D3387" s="131"/>
      <c r="E3387" s="131"/>
      <c r="F3387" s="131"/>
      <c r="G3387" s="131"/>
      <c r="H3387" s="139">
        <f t="shared" si="95"/>
        <v>110.65</v>
      </c>
      <c r="J3387" s="140">
        <v>141.86000000000001</v>
      </c>
    </row>
    <row r="3388" spans="2:10" x14ac:dyDescent="0.2">
      <c r="B3388" s="131" t="s">
        <v>2468</v>
      </c>
      <c r="C3388" s="131"/>
      <c r="D3388" s="131"/>
      <c r="E3388" s="131"/>
      <c r="F3388" s="131"/>
      <c r="G3388" s="131"/>
      <c r="H3388" s="132">
        <f t="shared" si="95"/>
        <v>0</v>
      </c>
      <c r="J3388" s="133">
        <v>0</v>
      </c>
    </row>
    <row r="3389" spans="2:10" x14ac:dyDescent="0.2">
      <c r="B3389" s="131" t="s">
        <v>2467</v>
      </c>
      <c r="C3389" s="131"/>
      <c r="D3389" s="131"/>
      <c r="E3389" s="131"/>
      <c r="F3389" s="131"/>
      <c r="G3389" s="131"/>
      <c r="H3389" s="139">
        <f t="shared" si="95"/>
        <v>110.65</v>
      </c>
      <c r="J3389" s="140">
        <v>141.86000000000001</v>
      </c>
    </row>
    <row r="3390" spans="2:10" s="134" customFormat="1" ht="24.75" customHeight="1" x14ac:dyDescent="0.2">
      <c r="B3390" s="118" t="s">
        <v>2862</v>
      </c>
      <c r="C3390" s="118"/>
      <c r="D3390" s="118"/>
      <c r="E3390" s="118"/>
      <c r="F3390" s="118"/>
      <c r="G3390" s="118"/>
      <c r="H3390" s="118" t="s">
        <v>2522</v>
      </c>
      <c r="J3390" s="119" t="s">
        <v>2522</v>
      </c>
    </row>
    <row r="3391" spans="2:10" x14ac:dyDescent="0.2">
      <c r="B3391" s="120" t="s">
        <v>2503</v>
      </c>
      <c r="C3391" s="120" t="s">
        <v>2514</v>
      </c>
      <c r="D3391" s="120" t="s">
        <v>2513</v>
      </c>
      <c r="E3391" s="120"/>
      <c r="F3391" s="120" t="s">
        <v>2512</v>
      </c>
      <c r="G3391" s="120" t="s">
        <v>2499</v>
      </c>
      <c r="H3391" s="120" t="s">
        <v>2511</v>
      </c>
      <c r="J3391" s="121" t="s">
        <v>2511</v>
      </c>
    </row>
    <row r="3392" spans="2:10" x14ac:dyDescent="0.2">
      <c r="B3392" s="122" t="s">
        <v>2764</v>
      </c>
      <c r="C3392" s="122" t="s">
        <v>2763</v>
      </c>
      <c r="D3392" s="123">
        <v>20.8</v>
      </c>
      <c r="E3392" s="123"/>
      <c r="F3392" s="124">
        <v>117.99</v>
      </c>
      <c r="G3392" s="125">
        <v>0.16020000000000001</v>
      </c>
      <c r="H3392" s="126">
        <f>TRUNC((J3392*$J$7),2)</f>
        <v>2.59</v>
      </c>
      <c r="J3392" s="127">
        <v>3.33</v>
      </c>
    </row>
    <row r="3393" spans="2:10" x14ac:dyDescent="0.2">
      <c r="B3393" s="122" t="s">
        <v>2567</v>
      </c>
      <c r="C3393" s="122" t="s">
        <v>2566</v>
      </c>
      <c r="D3393" s="123">
        <v>14.54</v>
      </c>
      <c r="E3393" s="123"/>
      <c r="F3393" s="124">
        <v>117.99</v>
      </c>
      <c r="G3393" s="125">
        <v>0.16020000000000001</v>
      </c>
      <c r="H3393" s="126">
        <f>TRUNC((J3393*$J$7),2)</f>
        <v>1.81</v>
      </c>
      <c r="J3393" s="127">
        <v>2.33</v>
      </c>
    </row>
    <row r="3394" spans="2:10" x14ac:dyDescent="0.2">
      <c r="B3394" s="128" t="s">
        <v>2504</v>
      </c>
      <c r="C3394" s="128"/>
      <c r="D3394" s="128"/>
      <c r="E3394" s="128"/>
      <c r="F3394" s="128"/>
      <c r="G3394" s="128"/>
      <c r="H3394" s="129">
        <f>TRUNC((J3394*$J$7),2)</f>
        <v>4.41</v>
      </c>
      <c r="J3394" s="130">
        <v>5.66</v>
      </c>
    </row>
    <row r="3395" spans="2:10" ht="21" x14ac:dyDescent="0.2">
      <c r="B3395" s="120" t="s">
        <v>2503</v>
      </c>
      <c r="C3395" s="120" t="s">
        <v>2502</v>
      </c>
      <c r="D3395" s="120"/>
      <c r="E3395" s="146" t="s">
        <v>2501</v>
      </c>
      <c r="F3395" s="120" t="s">
        <v>2500</v>
      </c>
      <c r="G3395" s="120" t="s">
        <v>2499</v>
      </c>
      <c r="H3395" s="120" t="s">
        <v>2498</v>
      </c>
      <c r="J3395" s="121" t="s">
        <v>2498</v>
      </c>
    </row>
    <row r="3396" spans="2:10" ht="22.5" x14ac:dyDescent="0.2">
      <c r="B3396" s="122" t="s">
        <v>2855</v>
      </c>
      <c r="C3396" s="122" t="s">
        <v>2854</v>
      </c>
      <c r="D3396" s="122"/>
      <c r="E3396" s="147" t="s">
        <v>2471</v>
      </c>
      <c r="F3396" s="126">
        <v>0.28999999999999998</v>
      </c>
      <c r="G3396" s="125">
        <v>2.0499999999999998</v>
      </c>
      <c r="H3396" s="126">
        <f t="shared" ref="H3396:H3402" si="96">TRUNC((J3396*$J$7),2)</f>
        <v>0.46</v>
      </c>
      <c r="J3396" s="127">
        <v>0.59</v>
      </c>
    </row>
    <row r="3397" spans="2:10" ht="22.5" x14ac:dyDescent="0.2">
      <c r="B3397" s="122" t="s">
        <v>2861</v>
      </c>
      <c r="C3397" s="122" t="s">
        <v>2860</v>
      </c>
      <c r="D3397" s="122"/>
      <c r="E3397" s="147" t="s">
        <v>2519</v>
      </c>
      <c r="F3397" s="123">
        <v>62.97</v>
      </c>
      <c r="G3397" s="125">
        <v>1.18</v>
      </c>
      <c r="H3397" s="123">
        <f t="shared" si="96"/>
        <v>57.95</v>
      </c>
      <c r="J3397" s="141">
        <v>74.3</v>
      </c>
    </row>
    <row r="3398" spans="2:10" x14ac:dyDescent="0.2">
      <c r="B3398" s="122" t="s">
        <v>2851</v>
      </c>
      <c r="C3398" s="122" t="s">
        <v>2850</v>
      </c>
      <c r="D3398" s="122"/>
      <c r="E3398" s="147" t="s">
        <v>2471</v>
      </c>
      <c r="F3398" s="126">
        <v>1.86</v>
      </c>
      <c r="G3398" s="125">
        <v>2.0499999999999998</v>
      </c>
      <c r="H3398" s="126">
        <f t="shared" si="96"/>
        <v>2.97</v>
      </c>
      <c r="J3398" s="127">
        <v>3.81</v>
      </c>
    </row>
    <row r="3399" spans="2:10" x14ac:dyDescent="0.2">
      <c r="B3399" s="128" t="s">
        <v>2470</v>
      </c>
      <c r="C3399" s="128"/>
      <c r="D3399" s="128"/>
      <c r="E3399" s="128"/>
      <c r="F3399" s="128"/>
      <c r="G3399" s="128"/>
      <c r="H3399" s="142">
        <f t="shared" si="96"/>
        <v>61.38</v>
      </c>
      <c r="J3399" s="143">
        <v>78.7</v>
      </c>
    </row>
    <row r="3400" spans="2:10" x14ac:dyDescent="0.2">
      <c r="B3400" s="131" t="s">
        <v>2469</v>
      </c>
      <c r="C3400" s="131"/>
      <c r="D3400" s="131"/>
      <c r="E3400" s="131"/>
      <c r="F3400" s="131"/>
      <c r="G3400" s="131"/>
      <c r="H3400" s="144">
        <f t="shared" si="96"/>
        <v>65.8</v>
      </c>
      <c r="J3400" s="145">
        <v>84.36</v>
      </c>
    </row>
    <row r="3401" spans="2:10" x14ac:dyDescent="0.2">
      <c r="B3401" s="131" t="s">
        <v>2468</v>
      </c>
      <c r="C3401" s="131"/>
      <c r="D3401" s="131"/>
      <c r="E3401" s="131"/>
      <c r="F3401" s="131"/>
      <c r="G3401" s="131"/>
      <c r="H3401" s="132">
        <f t="shared" si="96"/>
        <v>0</v>
      </c>
      <c r="J3401" s="133">
        <v>0</v>
      </c>
    </row>
    <row r="3402" spans="2:10" x14ac:dyDescent="0.2">
      <c r="B3402" s="131" t="s">
        <v>2467</v>
      </c>
      <c r="C3402" s="131"/>
      <c r="D3402" s="131"/>
      <c r="E3402" s="131"/>
      <c r="F3402" s="131"/>
      <c r="G3402" s="131"/>
      <c r="H3402" s="144">
        <f t="shared" si="96"/>
        <v>65.8</v>
      </c>
      <c r="J3402" s="145">
        <v>84.36</v>
      </c>
    </row>
    <row r="3403" spans="2:10" s="134" customFormat="1" ht="24.75" customHeight="1" x14ac:dyDescent="0.2">
      <c r="B3403" s="118" t="s">
        <v>2859</v>
      </c>
      <c r="C3403" s="118"/>
      <c r="D3403" s="118"/>
      <c r="E3403" s="118"/>
      <c r="F3403" s="118"/>
      <c r="G3403" s="118"/>
      <c r="H3403" s="118" t="s">
        <v>2522</v>
      </c>
      <c r="J3403" s="119" t="s">
        <v>2522</v>
      </c>
    </row>
    <row r="3404" spans="2:10" x14ac:dyDescent="0.2">
      <c r="B3404" s="120" t="s">
        <v>2503</v>
      </c>
      <c r="C3404" s="120" t="s">
        <v>2514</v>
      </c>
      <c r="D3404" s="120" t="s">
        <v>2513</v>
      </c>
      <c r="E3404" s="120"/>
      <c r="F3404" s="120" t="s">
        <v>2512</v>
      </c>
      <c r="G3404" s="120" t="s">
        <v>2499</v>
      </c>
      <c r="H3404" s="120" t="s">
        <v>2511</v>
      </c>
      <c r="J3404" s="121" t="s">
        <v>2511</v>
      </c>
    </row>
    <row r="3405" spans="2:10" x14ac:dyDescent="0.2">
      <c r="B3405" s="122" t="s">
        <v>2567</v>
      </c>
      <c r="C3405" s="122" t="s">
        <v>2566</v>
      </c>
      <c r="D3405" s="123">
        <v>14.54</v>
      </c>
      <c r="E3405" s="123"/>
      <c r="F3405" s="124">
        <v>117.99</v>
      </c>
      <c r="G3405" s="125">
        <v>0.16020000000000001</v>
      </c>
      <c r="H3405" s="126">
        <f>TRUNC((J3405*$J$7),2)</f>
        <v>1.81</v>
      </c>
      <c r="J3405" s="127">
        <v>2.33</v>
      </c>
    </row>
    <row r="3406" spans="2:10" x14ac:dyDescent="0.2">
      <c r="B3406" s="122" t="s">
        <v>2764</v>
      </c>
      <c r="C3406" s="122" t="s">
        <v>2763</v>
      </c>
      <c r="D3406" s="123">
        <v>20.8</v>
      </c>
      <c r="E3406" s="123"/>
      <c r="F3406" s="124">
        <v>117.99</v>
      </c>
      <c r="G3406" s="125">
        <v>0.16020000000000001</v>
      </c>
      <c r="H3406" s="126">
        <f>TRUNC((J3406*$J$7),2)</f>
        <v>2.59</v>
      </c>
      <c r="J3406" s="127">
        <v>3.33</v>
      </c>
    </row>
    <row r="3407" spans="2:10" x14ac:dyDescent="0.2">
      <c r="B3407" s="128" t="s">
        <v>2504</v>
      </c>
      <c r="C3407" s="128"/>
      <c r="D3407" s="128"/>
      <c r="E3407" s="128"/>
      <c r="F3407" s="128"/>
      <c r="G3407" s="128"/>
      <c r="H3407" s="129">
        <f>TRUNC((J3407*$J$7),2)</f>
        <v>4.41</v>
      </c>
      <c r="J3407" s="130">
        <v>5.66</v>
      </c>
    </row>
    <row r="3408" spans="2:10" ht="21" x14ac:dyDescent="0.2">
      <c r="B3408" s="120" t="s">
        <v>2503</v>
      </c>
      <c r="C3408" s="120" t="s">
        <v>2502</v>
      </c>
      <c r="D3408" s="120"/>
      <c r="E3408" s="146" t="s">
        <v>2501</v>
      </c>
      <c r="F3408" s="120" t="s">
        <v>2500</v>
      </c>
      <c r="G3408" s="120" t="s">
        <v>2499</v>
      </c>
      <c r="H3408" s="120" t="s">
        <v>2498</v>
      </c>
      <c r="J3408" s="121" t="s">
        <v>2498</v>
      </c>
    </row>
    <row r="3409" spans="2:10" x14ac:dyDescent="0.2">
      <c r="B3409" s="122" t="s">
        <v>2851</v>
      </c>
      <c r="C3409" s="122" t="s">
        <v>2850</v>
      </c>
      <c r="D3409" s="122"/>
      <c r="E3409" s="147" t="s">
        <v>2471</v>
      </c>
      <c r="F3409" s="126">
        <v>1.86</v>
      </c>
      <c r="G3409" s="125">
        <v>2.0499999999999998</v>
      </c>
      <c r="H3409" s="126">
        <f t="shared" ref="H3409:H3415" si="97">TRUNC((J3409*$J$7),2)</f>
        <v>2.97</v>
      </c>
      <c r="J3409" s="127">
        <v>3.81</v>
      </c>
    </row>
    <row r="3410" spans="2:10" ht="22.5" x14ac:dyDescent="0.2">
      <c r="B3410" s="122" t="s">
        <v>2858</v>
      </c>
      <c r="C3410" s="122" t="s">
        <v>2857</v>
      </c>
      <c r="D3410" s="122"/>
      <c r="E3410" s="147" t="s">
        <v>2519</v>
      </c>
      <c r="F3410" s="123">
        <v>65</v>
      </c>
      <c r="G3410" s="125">
        <v>1.1499999999999999</v>
      </c>
      <c r="H3410" s="123">
        <f t="shared" si="97"/>
        <v>58.3</v>
      </c>
      <c r="J3410" s="141">
        <v>74.75</v>
      </c>
    </row>
    <row r="3411" spans="2:10" ht="22.5" x14ac:dyDescent="0.2">
      <c r="B3411" s="122" t="s">
        <v>2855</v>
      </c>
      <c r="C3411" s="122" t="s">
        <v>2854</v>
      </c>
      <c r="D3411" s="122"/>
      <c r="E3411" s="147" t="s">
        <v>2471</v>
      </c>
      <c r="F3411" s="126">
        <v>0.28999999999999998</v>
      </c>
      <c r="G3411" s="125">
        <v>2.0499999999999998</v>
      </c>
      <c r="H3411" s="126">
        <f t="shared" si="97"/>
        <v>0.46</v>
      </c>
      <c r="J3411" s="127">
        <v>0.59</v>
      </c>
    </row>
    <row r="3412" spans="2:10" x14ac:dyDescent="0.2">
      <c r="B3412" s="128" t="s">
        <v>2470</v>
      </c>
      <c r="C3412" s="128"/>
      <c r="D3412" s="128"/>
      <c r="E3412" s="128"/>
      <c r="F3412" s="128"/>
      <c r="G3412" s="128"/>
      <c r="H3412" s="142">
        <f t="shared" si="97"/>
        <v>61.73</v>
      </c>
      <c r="J3412" s="143">
        <v>79.150000000000006</v>
      </c>
    </row>
    <row r="3413" spans="2:10" x14ac:dyDescent="0.2">
      <c r="B3413" s="131" t="s">
        <v>2469</v>
      </c>
      <c r="C3413" s="131"/>
      <c r="D3413" s="131"/>
      <c r="E3413" s="131"/>
      <c r="F3413" s="131"/>
      <c r="G3413" s="131"/>
      <c r="H3413" s="144">
        <f t="shared" si="97"/>
        <v>66.150000000000006</v>
      </c>
      <c r="J3413" s="145">
        <v>84.81</v>
      </c>
    </row>
    <row r="3414" spans="2:10" x14ac:dyDescent="0.2">
      <c r="B3414" s="131" t="s">
        <v>2468</v>
      </c>
      <c r="C3414" s="131"/>
      <c r="D3414" s="131"/>
      <c r="E3414" s="131"/>
      <c r="F3414" s="131"/>
      <c r="G3414" s="131"/>
      <c r="H3414" s="132">
        <f t="shared" si="97"/>
        <v>0</v>
      </c>
      <c r="J3414" s="133">
        <v>0</v>
      </c>
    </row>
    <row r="3415" spans="2:10" x14ac:dyDescent="0.2">
      <c r="B3415" s="131" t="s">
        <v>2467</v>
      </c>
      <c r="C3415" s="131"/>
      <c r="D3415" s="131"/>
      <c r="E3415" s="131"/>
      <c r="F3415" s="131"/>
      <c r="G3415" s="131"/>
      <c r="H3415" s="144">
        <f t="shared" si="97"/>
        <v>66.150000000000006</v>
      </c>
      <c r="J3415" s="145">
        <v>84.81</v>
      </c>
    </row>
    <row r="3416" spans="2:10" s="134" customFormat="1" ht="24.75" customHeight="1" x14ac:dyDescent="0.2">
      <c r="B3416" s="118" t="s">
        <v>2856</v>
      </c>
      <c r="C3416" s="118"/>
      <c r="D3416" s="118"/>
      <c r="E3416" s="118"/>
      <c r="F3416" s="118"/>
      <c r="G3416" s="118"/>
      <c r="H3416" s="118" t="s">
        <v>2522</v>
      </c>
      <c r="J3416" s="119" t="s">
        <v>2522</v>
      </c>
    </row>
    <row r="3417" spans="2:10" x14ac:dyDescent="0.2">
      <c r="B3417" s="120" t="s">
        <v>2503</v>
      </c>
      <c r="C3417" s="120" t="s">
        <v>2514</v>
      </c>
      <c r="D3417" s="120" t="s">
        <v>2513</v>
      </c>
      <c r="E3417" s="120"/>
      <c r="F3417" s="120" t="s">
        <v>2512</v>
      </c>
      <c r="G3417" s="120" t="s">
        <v>2499</v>
      </c>
      <c r="H3417" s="120" t="s">
        <v>2511</v>
      </c>
      <c r="J3417" s="121" t="s">
        <v>2511</v>
      </c>
    </row>
    <row r="3418" spans="2:10" x14ac:dyDescent="0.2">
      <c r="B3418" s="122" t="s">
        <v>2764</v>
      </c>
      <c r="C3418" s="122" t="s">
        <v>2763</v>
      </c>
      <c r="D3418" s="123">
        <v>20.8</v>
      </c>
      <c r="E3418" s="123"/>
      <c r="F3418" s="124">
        <v>117.99</v>
      </c>
      <c r="G3418" s="125">
        <v>0.16020000000000001</v>
      </c>
      <c r="H3418" s="126">
        <f>TRUNC((J3418*$J$7),2)</f>
        <v>2.59</v>
      </c>
      <c r="J3418" s="127">
        <v>3.33</v>
      </c>
    </row>
    <row r="3419" spans="2:10" x14ac:dyDescent="0.2">
      <c r="B3419" s="122" t="s">
        <v>2567</v>
      </c>
      <c r="C3419" s="122" t="s">
        <v>2566</v>
      </c>
      <c r="D3419" s="123">
        <v>14.54</v>
      </c>
      <c r="E3419" s="123"/>
      <c r="F3419" s="124">
        <v>117.99</v>
      </c>
      <c r="G3419" s="125">
        <v>0.16020000000000001</v>
      </c>
      <c r="H3419" s="126">
        <f>TRUNC((J3419*$J$7),2)</f>
        <v>1.81</v>
      </c>
      <c r="J3419" s="127">
        <v>2.33</v>
      </c>
    </row>
    <row r="3420" spans="2:10" x14ac:dyDescent="0.2">
      <c r="B3420" s="128" t="s">
        <v>2504</v>
      </c>
      <c r="C3420" s="128"/>
      <c r="D3420" s="128"/>
      <c r="E3420" s="128"/>
      <c r="F3420" s="128"/>
      <c r="G3420" s="128"/>
      <c r="H3420" s="129">
        <f>TRUNC((J3420*$J$7),2)</f>
        <v>4.41</v>
      </c>
      <c r="J3420" s="130">
        <v>5.66</v>
      </c>
    </row>
    <row r="3421" spans="2:10" ht="21" x14ac:dyDescent="0.2">
      <c r="B3421" s="120" t="s">
        <v>2503</v>
      </c>
      <c r="C3421" s="120" t="s">
        <v>2502</v>
      </c>
      <c r="D3421" s="120"/>
      <c r="E3421" s="146" t="s">
        <v>2501</v>
      </c>
      <c r="F3421" s="120" t="s">
        <v>2500</v>
      </c>
      <c r="G3421" s="120" t="s">
        <v>2499</v>
      </c>
      <c r="H3421" s="120" t="s">
        <v>2498</v>
      </c>
      <c r="J3421" s="121" t="s">
        <v>2498</v>
      </c>
    </row>
    <row r="3422" spans="2:10" ht="22.5" x14ac:dyDescent="0.2">
      <c r="B3422" s="122" t="s">
        <v>2855</v>
      </c>
      <c r="C3422" s="122" t="s">
        <v>2854</v>
      </c>
      <c r="D3422" s="122"/>
      <c r="E3422" s="147" t="s">
        <v>2471</v>
      </c>
      <c r="F3422" s="126">
        <v>0.28999999999999998</v>
      </c>
      <c r="G3422" s="125">
        <v>2.0499999999999998</v>
      </c>
      <c r="H3422" s="126">
        <f t="shared" ref="H3422:H3428" si="98">TRUNC((J3422*$J$7),2)</f>
        <v>0.46</v>
      </c>
      <c r="J3422" s="127">
        <v>0.59</v>
      </c>
    </row>
    <row r="3423" spans="2:10" ht="22.5" x14ac:dyDescent="0.2">
      <c r="B3423" s="122" t="s">
        <v>2853</v>
      </c>
      <c r="C3423" s="122" t="s">
        <v>2852</v>
      </c>
      <c r="D3423" s="122"/>
      <c r="E3423" s="147" t="s">
        <v>2519</v>
      </c>
      <c r="F3423" s="123">
        <v>53.78</v>
      </c>
      <c r="G3423" s="125">
        <v>1.1499999999999999</v>
      </c>
      <c r="H3423" s="123">
        <f t="shared" si="98"/>
        <v>48.24</v>
      </c>
      <c r="J3423" s="141">
        <v>61.85</v>
      </c>
    </row>
    <row r="3424" spans="2:10" x14ac:dyDescent="0.2">
      <c r="B3424" s="122" t="s">
        <v>2851</v>
      </c>
      <c r="C3424" s="122" t="s">
        <v>2850</v>
      </c>
      <c r="D3424" s="122"/>
      <c r="E3424" s="147" t="s">
        <v>2471</v>
      </c>
      <c r="F3424" s="126">
        <v>1.86</v>
      </c>
      <c r="G3424" s="125">
        <v>2.0499999999999998</v>
      </c>
      <c r="H3424" s="126">
        <f t="shared" si="98"/>
        <v>2.97</v>
      </c>
      <c r="J3424" s="127">
        <v>3.81</v>
      </c>
    </row>
    <row r="3425" spans="2:10" x14ac:dyDescent="0.2">
      <c r="B3425" s="128" t="s">
        <v>2470</v>
      </c>
      <c r="C3425" s="128"/>
      <c r="D3425" s="128"/>
      <c r="E3425" s="128"/>
      <c r="F3425" s="128"/>
      <c r="G3425" s="128"/>
      <c r="H3425" s="142">
        <f t="shared" si="98"/>
        <v>51.67</v>
      </c>
      <c r="J3425" s="143">
        <v>66.25</v>
      </c>
    </row>
    <row r="3426" spans="2:10" x14ac:dyDescent="0.2">
      <c r="B3426" s="131" t="s">
        <v>2469</v>
      </c>
      <c r="C3426" s="131"/>
      <c r="D3426" s="131"/>
      <c r="E3426" s="131"/>
      <c r="F3426" s="131"/>
      <c r="G3426" s="131"/>
      <c r="H3426" s="144">
        <f t="shared" si="98"/>
        <v>56.08</v>
      </c>
      <c r="J3426" s="145">
        <v>71.91</v>
      </c>
    </row>
    <row r="3427" spans="2:10" x14ac:dyDescent="0.2">
      <c r="B3427" s="131" t="s">
        <v>2468</v>
      </c>
      <c r="C3427" s="131"/>
      <c r="D3427" s="131"/>
      <c r="E3427" s="131"/>
      <c r="F3427" s="131"/>
      <c r="G3427" s="131"/>
      <c r="H3427" s="132">
        <f t="shared" si="98"/>
        <v>0</v>
      </c>
      <c r="J3427" s="133">
        <v>0</v>
      </c>
    </row>
    <row r="3428" spans="2:10" x14ac:dyDescent="0.2">
      <c r="B3428" s="131" t="s">
        <v>2467</v>
      </c>
      <c r="C3428" s="131"/>
      <c r="D3428" s="131"/>
      <c r="E3428" s="131"/>
      <c r="F3428" s="131"/>
      <c r="G3428" s="131"/>
      <c r="H3428" s="144">
        <f t="shared" si="98"/>
        <v>56.08</v>
      </c>
      <c r="J3428" s="145">
        <v>71.91</v>
      </c>
    </row>
    <row r="3429" spans="2:10" s="134" customFormat="1" ht="24.75" customHeight="1" x14ac:dyDescent="0.2">
      <c r="B3429" s="118" t="s">
        <v>2849</v>
      </c>
      <c r="C3429" s="118"/>
      <c r="D3429" s="118"/>
      <c r="E3429" s="118"/>
      <c r="F3429" s="118"/>
      <c r="G3429" s="118"/>
      <c r="H3429" s="118" t="s">
        <v>2522</v>
      </c>
      <c r="J3429" s="119" t="s">
        <v>2522</v>
      </c>
    </row>
    <row r="3430" spans="2:10" x14ac:dyDescent="0.2">
      <c r="B3430" s="120" t="s">
        <v>2503</v>
      </c>
      <c r="C3430" s="120" t="s">
        <v>2514</v>
      </c>
      <c r="D3430" s="120" t="s">
        <v>2513</v>
      </c>
      <c r="E3430" s="120"/>
      <c r="F3430" s="120" t="s">
        <v>2512</v>
      </c>
      <c r="G3430" s="120" t="s">
        <v>2499</v>
      </c>
      <c r="H3430" s="120" t="s">
        <v>2511</v>
      </c>
      <c r="J3430" s="121" t="s">
        <v>2511</v>
      </c>
    </row>
    <row r="3431" spans="2:10" x14ac:dyDescent="0.2">
      <c r="B3431" s="122" t="s">
        <v>2510</v>
      </c>
      <c r="C3431" s="122" t="s">
        <v>2509</v>
      </c>
      <c r="D3431" s="123">
        <v>12.47</v>
      </c>
      <c r="E3431" s="123"/>
      <c r="F3431" s="124">
        <v>117.99</v>
      </c>
      <c r="G3431" s="125">
        <v>1.464</v>
      </c>
      <c r="H3431" s="123">
        <f>TRUNC((J3431*$J$7),2)</f>
        <v>14.24</v>
      </c>
      <c r="J3431" s="141">
        <v>18.260000000000002</v>
      </c>
    </row>
    <row r="3432" spans="2:10" x14ac:dyDescent="0.2">
      <c r="B3432" s="122" t="s">
        <v>2506</v>
      </c>
      <c r="C3432" s="122" t="s">
        <v>2505</v>
      </c>
      <c r="D3432" s="123">
        <v>20.8</v>
      </c>
      <c r="E3432" s="123"/>
      <c r="F3432" s="124">
        <v>117.99</v>
      </c>
      <c r="G3432" s="125">
        <v>1.1979</v>
      </c>
      <c r="H3432" s="123">
        <f>TRUNC((J3432*$J$7),2)</f>
        <v>19.43</v>
      </c>
      <c r="J3432" s="141">
        <v>24.92</v>
      </c>
    </row>
    <row r="3433" spans="2:10" x14ac:dyDescent="0.2">
      <c r="B3433" s="128" t="s">
        <v>2504</v>
      </c>
      <c r="C3433" s="128"/>
      <c r="D3433" s="128"/>
      <c r="E3433" s="128"/>
      <c r="F3433" s="128"/>
      <c r="G3433" s="128"/>
      <c r="H3433" s="142">
        <f>TRUNC((J3433*$J$7),2)</f>
        <v>33.68</v>
      </c>
      <c r="J3433" s="143">
        <v>43.18</v>
      </c>
    </row>
    <row r="3434" spans="2:10" ht="21" x14ac:dyDescent="0.2">
      <c r="B3434" s="120" t="s">
        <v>2503</v>
      </c>
      <c r="C3434" s="120" t="s">
        <v>2502</v>
      </c>
      <c r="D3434" s="120"/>
      <c r="E3434" s="146" t="s">
        <v>2501</v>
      </c>
      <c r="F3434" s="120" t="s">
        <v>2500</v>
      </c>
      <c r="G3434" s="120" t="s">
        <v>2499</v>
      </c>
      <c r="H3434" s="120" t="s">
        <v>2498</v>
      </c>
      <c r="J3434" s="121" t="s">
        <v>2498</v>
      </c>
    </row>
    <row r="3435" spans="2:10" x14ac:dyDescent="0.2">
      <c r="B3435" s="122" t="s">
        <v>2491</v>
      </c>
      <c r="C3435" s="122" t="s">
        <v>2490</v>
      </c>
      <c r="D3435" s="122"/>
      <c r="E3435" s="147" t="s">
        <v>2471</v>
      </c>
      <c r="F3435" s="123">
        <v>13.42</v>
      </c>
      <c r="G3435" s="125">
        <v>6.1100000000000002E-2</v>
      </c>
      <c r="H3435" s="126">
        <f t="shared" ref="H3435:H3454" si="99">TRUNC((J3435*$J$7),2)</f>
        <v>0.63</v>
      </c>
      <c r="J3435" s="127">
        <v>0.82</v>
      </c>
    </row>
    <row r="3436" spans="2:10" ht="22.5" x14ac:dyDescent="0.2">
      <c r="B3436" s="122" t="s">
        <v>2480</v>
      </c>
      <c r="C3436" s="122" t="s">
        <v>2479</v>
      </c>
      <c r="D3436" s="122"/>
      <c r="E3436" s="147" t="s">
        <v>2471</v>
      </c>
      <c r="F3436" s="123">
        <v>16.64</v>
      </c>
      <c r="G3436" s="125">
        <v>5.9499999999999997E-2</v>
      </c>
      <c r="H3436" s="126">
        <f t="shared" si="99"/>
        <v>0.77</v>
      </c>
      <c r="J3436" s="127">
        <v>0.99</v>
      </c>
    </row>
    <row r="3437" spans="2:10" x14ac:dyDescent="0.2">
      <c r="B3437" s="122" t="s">
        <v>2493</v>
      </c>
      <c r="C3437" s="122" t="s">
        <v>2492</v>
      </c>
      <c r="D3437" s="122"/>
      <c r="E3437" s="147" t="s">
        <v>2481</v>
      </c>
      <c r="F3437" s="126">
        <v>0.65</v>
      </c>
      <c r="G3437" s="125">
        <v>4.4249999999999998</v>
      </c>
      <c r="H3437" s="126">
        <f t="shared" si="99"/>
        <v>2.2400000000000002</v>
      </c>
      <c r="J3437" s="127">
        <v>2.88</v>
      </c>
    </row>
    <row r="3438" spans="2:10" x14ac:dyDescent="0.2">
      <c r="B3438" s="122" t="s">
        <v>2836</v>
      </c>
      <c r="C3438" s="122" t="s">
        <v>2835</v>
      </c>
      <c r="D3438" s="122"/>
      <c r="E3438" s="147" t="s">
        <v>2481</v>
      </c>
      <c r="F3438" s="123">
        <v>10.43</v>
      </c>
      <c r="G3438" s="125">
        <v>8.8900000000000007E-2</v>
      </c>
      <c r="H3438" s="126">
        <f t="shared" si="99"/>
        <v>0.72</v>
      </c>
      <c r="J3438" s="127">
        <v>0.93</v>
      </c>
    </row>
    <row r="3439" spans="2:10" x14ac:dyDescent="0.2">
      <c r="B3439" s="122" t="s">
        <v>2832</v>
      </c>
      <c r="C3439" s="122" t="s">
        <v>2831</v>
      </c>
      <c r="D3439" s="122"/>
      <c r="E3439" s="147" t="s">
        <v>2471</v>
      </c>
      <c r="F3439" s="123">
        <v>26.06</v>
      </c>
      <c r="G3439" s="125">
        <v>0.15870000000000001</v>
      </c>
      <c r="H3439" s="126">
        <f t="shared" si="99"/>
        <v>3.22</v>
      </c>
      <c r="J3439" s="127">
        <v>4.1399999999999997</v>
      </c>
    </row>
    <row r="3440" spans="2:10" x14ac:dyDescent="0.2">
      <c r="B3440" s="122" t="s">
        <v>2518</v>
      </c>
      <c r="C3440" s="122" t="s">
        <v>2517</v>
      </c>
      <c r="D3440" s="122"/>
      <c r="E3440" s="147" t="s">
        <v>2476</v>
      </c>
      <c r="F3440" s="124">
        <v>184.48</v>
      </c>
      <c r="G3440" s="125">
        <v>1.3299999999999999E-2</v>
      </c>
      <c r="H3440" s="126">
        <f t="shared" si="99"/>
        <v>1.91</v>
      </c>
      <c r="J3440" s="127">
        <v>2.4500000000000002</v>
      </c>
    </row>
    <row r="3441" spans="2:10" x14ac:dyDescent="0.2">
      <c r="B3441" s="122" t="s">
        <v>2534</v>
      </c>
      <c r="C3441" s="122" t="s">
        <v>2533</v>
      </c>
      <c r="D3441" s="122"/>
      <c r="E3441" s="147" t="s">
        <v>2476</v>
      </c>
      <c r="F3441" s="124">
        <v>143.29</v>
      </c>
      <c r="G3441" s="125">
        <v>6.1999999999999998E-3</v>
      </c>
      <c r="H3441" s="126">
        <f t="shared" si="99"/>
        <v>0.69</v>
      </c>
      <c r="J3441" s="127">
        <v>0.89</v>
      </c>
    </row>
    <row r="3442" spans="2:10" x14ac:dyDescent="0.2">
      <c r="B3442" s="122" t="s">
        <v>2497</v>
      </c>
      <c r="C3442" s="122" t="s">
        <v>2496</v>
      </c>
      <c r="D3442" s="122"/>
      <c r="E3442" s="147" t="s">
        <v>2476</v>
      </c>
      <c r="F3442" s="124">
        <v>151.66</v>
      </c>
      <c r="G3442" s="125">
        <v>6.1999999999999998E-3</v>
      </c>
      <c r="H3442" s="126">
        <f t="shared" si="99"/>
        <v>0.73</v>
      </c>
      <c r="J3442" s="127">
        <v>0.94</v>
      </c>
    </row>
    <row r="3443" spans="2:10" x14ac:dyDescent="0.2">
      <c r="B3443" s="122" t="s">
        <v>2485</v>
      </c>
      <c r="C3443" s="122" t="s">
        <v>2484</v>
      </c>
      <c r="D3443" s="122"/>
      <c r="E3443" s="147" t="s">
        <v>2471</v>
      </c>
      <c r="F3443" s="126">
        <v>2.76</v>
      </c>
      <c r="G3443" s="125">
        <v>0.29759999999999998</v>
      </c>
      <c r="H3443" s="126">
        <f t="shared" si="99"/>
        <v>0.63</v>
      </c>
      <c r="J3443" s="127">
        <v>0.82</v>
      </c>
    </row>
    <row r="3444" spans="2:10" x14ac:dyDescent="0.2">
      <c r="B3444" s="122" t="s">
        <v>2487</v>
      </c>
      <c r="C3444" s="122" t="s">
        <v>2486</v>
      </c>
      <c r="D3444" s="122"/>
      <c r="E3444" s="147" t="s">
        <v>2481</v>
      </c>
      <c r="F3444" s="123">
        <v>32.590000000000003</v>
      </c>
      <c r="G3444" s="125">
        <v>0.23810000000000001</v>
      </c>
      <c r="H3444" s="126">
        <f t="shared" si="99"/>
        <v>6.05</v>
      </c>
      <c r="J3444" s="127">
        <v>7.76</v>
      </c>
    </row>
    <row r="3445" spans="2:10" x14ac:dyDescent="0.2">
      <c r="B3445" s="122" t="s">
        <v>2848</v>
      </c>
      <c r="C3445" s="122" t="s">
        <v>2847</v>
      </c>
      <c r="D3445" s="122"/>
      <c r="E3445" s="147" t="s">
        <v>2481</v>
      </c>
      <c r="F3445" s="123">
        <v>11.81</v>
      </c>
      <c r="G3445" s="125">
        <v>2.3071000000000002</v>
      </c>
      <c r="H3445" s="123">
        <f t="shared" si="99"/>
        <v>21.25</v>
      </c>
      <c r="J3445" s="141">
        <v>27.25</v>
      </c>
    </row>
    <row r="3446" spans="2:10" x14ac:dyDescent="0.2">
      <c r="B3446" s="122" t="s">
        <v>2483</v>
      </c>
      <c r="C3446" s="122" t="s">
        <v>2482</v>
      </c>
      <c r="D3446" s="122"/>
      <c r="E3446" s="147" t="s">
        <v>2481</v>
      </c>
      <c r="F3446" s="123">
        <v>26.49</v>
      </c>
      <c r="G3446" s="125">
        <v>4.2099999999999999E-2</v>
      </c>
      <c r="H3446" s="126">
        <f t="shared" si="99"/>
        <v>0.87</v>
      </c>
      <c r="J3446" s="127">
        <v>1.1200000000000001</v>
      </c>
    </row>
    <row r="3447" spans="2:10" x14ac:dyDescent="0.2">
      <c r="B3447" s="122" t="s">
        <v>2619</v>
      </c>
      <c r="C3447" s="122" t="s">
        <v>2618</v>
      </c>
      <c r="D3447" s="122"/>
      <c r="E3447" s="147" t="s">
        <v>2535</v>
      </c>
      <c r="F3447" s="123">
        <v>72.64</v>
      </c>
      <c r="G3447" s="125">
        <v>2.9365000000000001</v>
      </c>
      <c r="H3447" s="124">
        <f t="shared" si="99"/>
        <v>166.38</v>
      </c>
      <c r="J3447" s="136">
        <v>213.31</v>
      </c>
    </row>
    <row r="3448" spans="2:10" x14ac:dyDescent="0.2">
      <c r="B3448" s="122" t="s">
        <v>2846</v>
      </c>
      <c r="C3448" s="122" t="s">
        <v>2845</v>
      </c>
      <c r="D3448" s="122"/>
      <c r="E3448" s="147" t="s">
        <v>2519</v>
      </c>
      <c r="F3448" s="123">
        <v>42.47</v>
      </c>
      <c r="G3448" s="125">
        <v>1</v>
      </c>
      <c r="H3448" s="123">
        <f t="shared" si="99"/>
        <v>33.119999999999997</v>
      </c>
      <c r="J3448" s="141">
        <v>42.47</v>
      </c>
    </row>
    <row r="3449" spans="2:10" ht="33.75" x14ac:dyDescent="0.2">
      <c r="B3449" s="122" t="s">
        <v>2842</v>
      </c>
      <c r="C3449" s="122" t="s">
        <v>2841</v>
      </c>
      <c r="D3449" s="122"/>
      <c r="E3449" s="147" t="s">
        <v>2471</v>
      </c>
      <c r="F3449" s="126">
        <v>4.25</v>
      </c>
      <c r="G3449" s="125">
        <v>0.3175</v>
      </c>
      <c r="H3449" s="126">
        <f t="shared" si="99"/>
        <v>1.05</v>
      </c>
      <c r="J3449" s="127">
        <v>1.35</v>
      </c>
    </row>
    <row r="3450" spans="2:10" x14ac:dyDescent="0.2">
      <c r="B3450" s="122" t="s">
        <v>2844</v>
      </c>
      <c r="C3450" s="122" t="s">
        <v>2474</v>
      </c>
      <c r="D3450" s="122"/>
      <c r="E3450" s="147" t="s">
        <v>2471</v>
      </c>
      <c r="F3450" s="124">
        <v>120.38</v>
      </c>
      <c r="G3450" s="125">
        <v>1</v>
      </c>
      <c r="H3450" s="124">
        <f t="shared" si="99"/>
        <v>93.89</v>
      </c>
      <c r="J3450" s="136">
        <v>120.38</v>
      </c>
    </row>
    <row r="3451" spans="2:10" x14ac:dyDescent="0.2">
      <c r="B3451" s="128" t="s">
        <v>2470</v>
      </c>
      <c r="C3451" s="128"/>
      <c r="D3451" s="128"/>
      <c r="E3451" s="128"/>
      <c r="F3451" s="128"/>
      <c r="G3451" s="128"/>
      <c r="H3451" s="137">
        <f t="shared" si="99"/>
        <v>334.23</v>
      </c>
      <c r="J3451" s="138">
        <v>428.5</v>
      </c>
    </row>
    <row r="3452" spans="2:10" x14ac:dyDescent="0.2">
      <c r="B3452" s="131" t="s">
        <v>2469</v>
      </c>
      <c r="C3452" s="131"/>
      <c r="D3452" s="131"/>
      <c r="E3452" s="131"/>
      <c r="F3452" s="131"/>
      <c r="G3452" s="131"/>
      <c r="H3452" s="139">
        <f t="shared" si="99"/>
        <v>367.91</v>
      </c>
      <c r="J3452" s="140">
        <v>471.68</v>
      </c>
    </row>
    <row r="3453" spans="2:10" x14ac:dyDescent="0.2">
      <c r="B3453" s="131" t="s">
        <v>2468</v>
      </c>
      <c r="C3453" s="131"/>
      <c r="D3453" s="131"/>
      <c r="E3453" s="131"/>
      <c r="F3453" s="131"/>
      <c r="G3453" s="131"/>
      <c r="H3453" s="132">
        <f t="shared" si="99"/>
        <v>0</v>
      </c>
      <c r="J3453" s="133">
        <v>0</v>
      </c>
    </row>
    <row r="3454" spans="2:10" x14ac:dyDescent="0.2">
      <c r="B3454" s="131" t="s">
        <v>2467</v>
      </c>
      <c r="C3454" s="131"/>
      <c r="D3454" s="131"/>
      <c r="E3454" s="131"/>
      <c r="F3454" s="131"/>
      <c r="G3454" s="131"/>
      <c r="H3454" s="139">
        <f t="shared" si="99"/>
        <v>367.91</v>
      </c>
      <c r="J3454" s="140">
        <v>471.68</v>
      </c>
    </row>
    <row r="3455" spans="2:10" s="134" customFormat="1" ht="24.75" customHeight="1" x14ac:dyDescent="0.2">
      <c r="B3455" s="118" t="s">
        <v>2843</v>
      </c>
      <c r="C3455" s="118"/>
      <c r="D3455" s="118"/>
      <c r="E3455" s="118"/>
      <c r="F3455" s="118"/>
      <c r="G3455" s="118"/>
      <c r="H3455" s="118" t="s">
        <v>2522</v>
      </c>
      <c r="J3455" s="119" t="s">
        <v>2522</v>
      </c>
    </row>
    <row r="3456" spans="2:10" x14ac:dyDescent="0.2">
      <c r="B3456" s="120" t="s">
        <v>2503</v>
      </c>
      <c r="C3456" s="120" t="s">
        <v>2514</v>
      </c>
      <c r="D3456" s="120" t="s">
        <v>2513</v>
      </c>
      <c r="E3456" s="120"/>
      <c r="F3456" s="120" t="s">
        <v>2512</v>
      </c>
      <c r="G3456" s="120" t="s">
        <v>2499</v>
      </c>
      <c r="H3456" s="120" t="s">
        <v>2511</v>
      </c>
      <c r="J3456" s="121" t="s">
        <v>2511</v>
      </c>
    </row>
    <row r="3457" spans="2:10" x14ac:dyDescent="0.2">
      <c r="B3457" s="122" t="s">
        <v>2510</v>
      </c>
      <c r="C3457" s="122" t="s">
        <v>2509</v>
      </c>
      <c r="D3457" s="123">
        <v>12.47</v>
      </c>
      <c r="E3457" s="123"/>
      <c r="F3457" s="124">
        <v>117.99</v>
      </c>
      <c r="G3457" s="125">
        <v>1.464</v>
      </c>
      <c r="H3457" s="123">
        <f>TRUNC((J3457*$J$7),2)</f>
        <v>14.24</v>
      </c>
      <c r="J3457" s="141">
        <v>18.260000000000002</v>
      </c>
    </row>
    <row r="3458" spans="2:10" x14ac:dyDescent="0.2">
      <c r="B3458" s="122" t="s">
        <v>2506</v>
      </c>
      <c r="C3458" s="122" t="s">
        <v>2505</v>
      </c>
      <c r="D3458" s="123">
        <v>20.8</v>
      </c>
      <c r="E3458" s="123"/>
      <c r="F3458" s="124">
        <v>117.99</v>
      </c>
      <c r="G3458" s="125">
        <v>1.1979</v>
      </c>
      <c r="H3458" s="123">
        <f>TRUNC((J3458*$J$7),2)</f>
        <v>19.43</v>
      </c>
      <c r="J3458" s="141">
        <v>24.92</v>
      </c>
    </row>
    <row r="3459" spans="2:10" x14ac:dyDescent="0.2">
      <c r="B3459" s="128" t="s">
        <v>2504</v>
      </c>
      <c r="C3459" s="128"/>
      <c r="D3459" s="128"/>
      <c r="E3459" s="128"/>
      <c r="F3459" s="128"/>
      <c r="G3459" s="128"/>
      <c r="H3459" s="142">
        <f>TRUNC((J3459*$J$7),2)</f>
        <v>33.68</v>
      </c>
      <c r="J3459" s="143">
        <v>43.18</v>
      </c>
    </row>
    <row r="3460" spans="2:10" ht="21" x14ac:dyDescent="0.2">
      <c r="B3460" s="120" t="s">
        <v>2503</v>
      </c>
      <c r="C3460" s="120" t="s">
        <v>2502</v>
      </c>
      <c r="D3460" s="120"/>
      <c r="E3460" s="146" t="s">
        <v>2501</v>
      </c>
      <c r="F3460" s="120" t="s">
        <v>2500</v>
      </c>
      <c r="G3460" s="120" t="s">
        <v>2499</v>
      </c>
      <c r="H3460" s="120" t="s">
        <v>2498</v>
      </c>
      <c r="J3460" s="121" t="s">
        <v>2498</v>
      </c>
    </row>
    <row r="3461" spans="2:10" ht="33.75" x14ac:dyDescent="0.2">
      <c r="B3461" s="122" t="s">
        <v>2842</v>
      </c>
      <c r="C3461" s="122" t="s">
        <v>2841</v>
      </c>
      <c r="D3461" s="122"/>
      <c r="E3461" s="147" t="s">
        <v>2471</v>
      </c>
      <c r="F3461" s="126">
        <v>4.25</v>
      </c>
      <c r="G3461" s="125">
        <v>0.4</v>
      </c>
      <c r="H3461" s="126">
        <f t="shared" ref="H3461:H3481" si="100">TRUNC((J3461*$J$7),2)</f>
        <v>1.32</v>
      </c>
      <c r="J3461" s="127">
        <v>1.7</v>
      </c>
    </row>
    <row r="3462" spans="2:10" x14ac:dyDescent="0.2">
      <c r="B3462" s="122" t="s">
        <v>2619</v>
      </c>
      <c r="C3462" s="122" t="s">
        <v>2618</v>
      </c>
      <c r="D3462" s="122"/>
      <c r="E3462" s="147" t="s">
        <v>2535</v>
      </c>
      <c r="F3462" s="123">
        <v>72.64</v>
      </c>
      <c r="G3462" s="125">
        <v>2.6</v>
      </c>
      <c r="H3462" s="124">
        <f t="shared" si="100"/>
        <v>147.31</v>
      </c>
      <c r="J3462" s="136">
        <v>188.86</v>
      </c>
    </row>
    <row r="3463" spans="2:10" x14ac:dyDescent="0.2">
      <c r="B3463" s="122" t="s">
        <v>2483</v>
      </c>
      <c r="C3463" s="122" t="s">
        <v>2482</v>
      </c>
      <c r="D3463" s="122"/>
      <c r="E3463" s="147" t="s">
        <v>2481</v>
      </c>
      <c r="F3463" s="123">
        <v>26.49</v>
      </c>
      <c r="G3463" s="125">
        <v>0.12379999999999999</v>
      </c>
      <c r="H3463" s="126">
        <f t="shared" si="100"/>
        <v>2.5499999999999998</v>
      </c>
      <c r="J3463" s="127">
        <v>3.28</v>
      </c>
    </row>
    <row r="3464" spans="2:10" x14ac:dyDescent="0.2">
      <c r="B3464" s="122" t="s">
        <v>2840</v>
      </c>
      <c r="C3464" s="122" t="s">
        <v>2839</v>
      </c>
      <c r="D3464" s="122"/>
      <c r="E3464" s="147" t="s">
        <v>2481</v>
      </c>
      <c r="F3464" s="123">
        <v>12.93</v>
      </c>
      <c r="G3464" s="135">
        <v>10.337999999999999</v>
      </c>
      <c r="H3464" s="124">
        <f t="shared" si="100"/>
        <v>104.26</v>
      </c>
      <c r="J3464" s="136">
        <v>133.66999999999999</v>
      </c>
    </row>
    <row r="3465" spans="2:10" x14ac:dyDescent="0.2">
      <c r="B3465" s="122" t="s">
        <v>2838</v>
      </c>
      <c r="C3465" s="122" t="s">
        <v>2837</v>
      </c>
      <c r="D3465" s="122"/>
      <c r="E3465" s="147" t="s">
        <v>2481</v>
      </c>
      <c r="F3465" s="123">
        <v>12.32</v>
      </c>
      <c r="G3465" s="125">
        <v>0.94799999999999995</v>
      </c>
      <c r="H3465" s="123">
        <f t="shared" si="100"/>
        <v>9.11</v>
      </c>
      <c r="J3465" s="141">
        <v>11.68</v>
      </c>
    </row>
    <row r="3466" spans="2:10" x14ac:dyDescent="0.2">
      <c r="B3466" s="122" t="s">
        <v>2487</v>
      </c>
      <c r="C3466" s="122" t="s">
        <v>2486</v>
      </c>
      <c r="D3466" s="122"/>
      <c r="E3466" s="147" t="s">
        <v>2481</v>
      </c>
      <c r="F3466" s="123">
        <v>32.590000000000003</v>
      </c>
      <c r="G3466" s="125">
        <v>0.23810000000000001</v>
      </c>
      <c r="H3466" s="126">
        <f t="shared" si="100"/>
        <v>6.05</v>
      </c>
      <c r="J3466" s="127">
        <v>7.76</v>
      </c>
    </row>
    <row r="3467" spans="2:10" x14ac:dyDescent="0.2">
      <c r="B3467" s="122" t="s">
        <v>2485</v>
      </c>
      <c r="C3467" s="122" t="s">
        <v>2484</v>
      </c>
      <c r="D3467" s="122"/>
      <c r="E3467" s="147" t="s">
        <v>2471</v>
      </c>
      <c r="F3467" s="126">
        <v>2.76</v>
      </c>
      <c r="G3467" s="125">
        <v>0.29759999999999998</v>
      </c>
      <c r="H3467" s="126">
        <f t="shared" si="100"/>
        <v>0.63</v>
      </c>
      <c r="J3467" s="127">
        <v>0.82</v>
      </c>
    </row>
    <row r="3468" spans="2:10" x14ac:dyDescent="0.2">
      <c r="B3468" s="122" t="s">
        <v>2836</v>
      </c>
      <c r="C3468" s="122" t="s">
        <v>2835</v>
      </c>
      <c r="D3468" s="122"/>
      <c r="E3468" s="147" t="s">
        <v>2481</v>
      </c>
      <c r="F3468" s="123">
        <v>10.43</v>
      </c>
      <c r="G3468" s="125">
        <v>0.10199999999999999</v>
      </c>
      <c r="H3468" s="126">
        <f t="shared" si="100"/>
        <v>0.82</v>
      </c>
      <c r="J3468" s="127">
        <v>1.06</v>
      </c>
    </row>
    <row r="3469" spans="2:10" x14ac:dyDescent="0.2">
      <c r="B3469" s="122" t="s">
        <v>2834</v>
      </c>
      <c r="C3469" s="122" t="s">
        <v>2833</v>
      </c>
      <c r="D3469" s="122"/>
      <c r="E3469" s="147" t="s">
        <v>2481</v>
      </c>
      <c r="F3469" s="123">
        <v>11.99</v>
      </c>
      <c r="G3469" s="125">
        <v>8.2219999999999995</v>
      </c>
      <c r="H3469" s="123">
        <f t="shared" si="100"/>
        <v>76.89</v>
      </c>
      <c r="J3469" s="141">
        <v>98.58</v>
      </c>
    </row>
    <row r="3470" spans="2:10" x14ac:dyDescent="0.2">
      <c r="B3470" s="122" t="s">
        <v>2832</v>
      </c>
      <c r="C3470" s="122" t="s">
        <v>2831</v>
      </c>
      <c r="D3470" s="122"/>
      <c r="E3470" s="147" t="s">
        <v>2471</v>
      </c>
      <c r="F3470" s="123">
        <v>26.06</v>
      </c>
      <c r="G3470" s="125">
        <v>0.2</v>
      </c>
      <c r="H3470" s="126">
        <f t="shared" si="100"/>
        <v>4.0599999999999996</v>
      </c>
      <c r="J3470" s="127">
        <v>5.21</v>
      </c>
    </row>
    <row r="3471" spans="2:10" x14ac:dyDescent="0.2">
      <c r="B3471" s="122" t="s">
        <v>2493</v>
      </c>
      <c r="C3471" s="122" t="s">
        <v>2492</v>
      </c>
      <c r="D3471" s="122"/>
      <c r="E3471" s="147" t="s">
        <v>2481</v>
      </c>
      <c r="F3471" s="126">
        <v>0.65</v>
      </c>
      <c r="G3471" s="125">
        <v>4.4249999999999998</v>
      </c>
      <c r="H3471" s="126">
        <f t="shared" si="100"/>
        <v>2.2400000000000002</v>
      </c>
      <c r="J3471" s="127">
        <v>2.88</v>
      </c>
    </row>
    <row r="3472" spans="2:10" ht="22.5" x14ac:dyDescent="0.2">
      <c r="B3472" s="122" t="s">
        <v>2480</v>
      </c>
      <c r="C3472" s="122" t="s">
        <v>2479</v>
      </c>
      <c r="D3472" s="122"/>
      <c r="E3472" s="147" t="s">
        <v>2471</v>
      </c>
      <c r="F3472" s="123">
        <v>16.64</v>
      </c>
      <c r="G3472" s="125">
        <v>5.9499999999999997E-2</v>
      </c>
      <c r="H3472" s="126">
        <f t="shared" si="100"/>
        <v>0.77</v>
      </c>
      <c r="J3472" s="127">
        <v>0.99</v>
      </c>
    </row>
    <row r="3473" spans="2:10" x14ac:dyDescent="0.2">
      <c r="B3473" s="122" t="s">
        <v>2491</v>
      </c>
      <c r="C3473" s="122" t="s">
        <v>2490</v>
      </c>
      <c r="D3473" s="122"/>
      <c r="E3473" s="147" t="s">
        <v>2471</v>
      </c>
      <c r="F3473" s="123">
        <v>13.42</v>
      </c>
      <c r="G3473" s="125">
        <v>1.8200000000000001E-2</v>
      </c>
      <c r="H3473" s="126">
        <f t="shared" si="100"/>
        <v>0.18</v>
      </c>
      <c r="J3473" s="127">
        <v>0.24</v>
      </c>
    </row>
    <row r="3474" spans="2:10" x14ac:dyDescent="0.2">
      <c r="B3474" s="122" t="s">
        <v>2497</v>
      </c>
      <c r="C3474" s="122" t="s">
        <v>2496</v>
      </c>
      <c r="D3474" s="122"/>
      <c r="E3474" s="147" t="s">
        <v>2476</v>
      </c>
      <c r="F3474" s="124">
        <v>151.66</v>
      </c>
      <c r="G3474" s="125">
        <v>6.1999999999999998E-3</v>
      </c>
      <c r="H3474" s="126">
        <f t="shared" si="100"/>
        <v>0.73</v>
      </c>
      <c r="J3474" s="127">
        <v>0.94</v>
      </c>
    </row>
    <row r="3475" spans="2:10" x14ac:dyDescent="0.2">
      <c r="B3475" s="122" t="s">
        <v>2534</v>
      </c>
      <c r="C3475" s="122" t="s">
        <v>2533</v>
      </c>
      <c r="D3475" s="122"/>
      <c r="E3475" s="147" t="s">
        <v>2476</v>
      </c>
      <c r="F3475" s="124">
        <v>143.29</v>
      </c>
      <c r="G3475" s="125">
        <v>6.1999999999999998E-3</v>
      </c>
      <c r="H3475" s="126">
        <f t="shared" si="100"/>
        <v>0.69</v>
      </c>
      <c r="J3475" s="127">
        <v>0.89</v>
      </c>
    </row>
    <row r="3476" spans="2:10" x14ac:dyDescent="0.2">
      <c r="B3476" s="122" t="s">
        <v>2518</v>
      </c>
      <c r="C3476" s="122" t="s">
        <v>2517</v>
      </c>
      <c r="D3476" s="122"/>
      <c r="E3476" s="147" t="s">
        <v>2476</v>
      </c>
      <c r="F3476" s="124">
        <v>184.48</v>
      </c>
      <c r="G3476" s="125">
        <v>1.3299999999999999E-2</v>
      </c>
      <c r="H3476" s="126">
        <f t="shared" si="100"/>
        <v>1.91</v>
      </c>
      <c r="J3476" s="127">
        <v>2.4500000000000002</v>
      </c>
    </row>
    <row r="3477" spans="2:10" x14ac:dyDescent="0.2">
      <c r="B3477" s="122" t="s">
        <v>2830</v>
      </c>
      <c r="C3477" s="122" t="s">
        <v>2474</v>
      </c>
      <c r="D3477" s="122"/>
      <c r="E3477" s="147" t="s">
        <v>2471</v>
      </c>
      <c r="F3477" s="124">
        <v>181.54</v>
      </c>
      <c r="G3477" s="125">
        <v>1</v>
      </c>
      <c r="H3477" s="124">
        <f t="shared" si="100"/>
        <v>141.6</v>
      </c>
      <c r="J3477" s="136">
        <v>181.54</v>
      </c>
    </row>
    <row r="3478" spans="2:10" x14ac:dyDescent="0.2">
      <c r="B3478" s="128" t="s">
        <v>2470</v>
      </c>
      <c r="C3478" s="128"/>
      <c r="D3478" s="128"/>
      <c r="E3478" s="128"/>
      <c r="F3478" s="128"/>
      <c r="G3478" s="128"/>
      <c r="H3478" s="137">
        <f t="shared" si="100"/>
        <v>501.18</v>
      </c>
      <c r="J3478" s="138">
        <v>642.54999999999995</v>
      </c>
    </row>
    <row r="3479" spans="2:10" x14ac:dyDescent="0.2">
      <c r="B3479" s="131" t="s">
        <v>2469</v>
      </c>
      <c r="C3479" s="131"/>
      <c r="D3479" s="131"/>
      <c r="E3479" s="131"/>
      <c r="F3479" s="131"/>
      <c r="G3479" s="131"/>
      <c r="H3479" s="139">
        <f t="shared" si="100"/>
        <v>534.86</v>
      </c>
      <c r="J3479" s="140">
        <v>685.73</v>
      </c>
    </row>
    <row r="3480" spans="2:10" x14ac:dyDescent="0.2">
      <c r="B3480" s="131" t="s">
        <v>2468</v>
      </c>
      <c r="C3480" s="131"/>
      <c r="D3480" s="131"/>
      <c r="E3480" s="131"/>
      <c r="F3480" s="131"/>
      <c r="G3480" s="131"/>
      <c r="H3480" s="132">
        <f t="shared" si="100"/>
        <v>0</v>
      </c>
      <c r="J3480" s="133">
        <v>0</v>
      </c>
    </row>
    <row r="3481" spans="2:10" x14ac:dyDescent="0.2">
      <c r="B3481" s="131" t="s">
        <v>2467</v>
      </c>
      <c r="C3481" s="131"/>
      <c r="D3481" s="131"/>
      <c r="E3481" s="131"/>
      <c r="F3481" s="131"/>
      <c r="G3481" s="131"/>
      <c r="H3481" s="139">
        <f t="shared" si="100"/>
        <v>534.86</v>
      </c>
      <c r="J3481" s="140">
        <v>685.73</v>
      </c>
    </row>
    <row r="3482" spans="2:10" s="134" customFormat="1" ht="24.75" customHeight="1" x14ac:dyDescent="0.2">
      <c r="B3482" s="118" t="s">
        <v>2829</v>
      </c>
      <c r="C3482" s="118"/>
      <c r="D3482" s="118"/>
      <c r="E3482" s="118"/>
      <c r="F3482" s="118"/>
      <c r="G3482" s="118"/>
      <c r="H3482" s="118" t="s">
        <v>2522</v>
      </c>
      <c r="J3482" s="119" t="s">
        <v>2522</v>
      </c>
    </row>
    <row r="3483" spans="2:10" x14ac:dyDescent="0.2">
      <c r="B3483" s="120" t="s">
        <v>2503</v>
      </c>
      <c r="C3483" s="120" t="s">
        <v>2514</v>
      </c>
      <c r="D3483" s="120" t="s">
        <v>2513</v>
      </c>
      <c r="E3483" s="120"/>
      <c r="F3483" s="120" t="s">
        <v>2512</v>
      </c>
      <c r="G3483" s="120" t="s">
        <v>2499</v>
      </c>
      <c r="H3483" s="120" t="s">
        <v>2511</v>
      </c>
      <c r="J3483" s="121" t="s">
        <v>2511</v>
      </c>
    </row>
    <row r="3484" spans="2:10" x14ac:dyDescent="0.2">
      <c r="B3484" s="122" t="s">
        <v>2510</v>
      </c>
      <c r="C3484" s="122" t="s">
        <v>2509</v>
      </c>
      <c r="D3484" s="123">
        <v>12.47</v>
      </c>
      <c r="E3484" s="123"/>
      <c r="F3484" s="124">
        <v>117.99</v>
      </c>
      <c r="G3484" s="125">
        <v>1</v>
      </c>
      <c r="H3484" s="123">
        <f>TRUNC((J3484*$J$7),2)</f>
        <v>9.7200000000000006</v>
      </c>
      <c r="J3484" s="141">
        <v>12.47</v>
      </c>
    </row>
    <row r="3485" spans="2:10" x14ac:dyDescent="0.2">
      <c r="B3485" s="122" t="s">
        <v>2506</v>
      </c>
      <c r="C3485" s="122" t="s">
        <v>2505</v>
      </c>
      <c r="D3485" s="123">
        <v>20.8</v>
      </c>
      <c r="E3485" s="123"/>
      <c r="F3485" s="124">
        <v>117.99</v>
      </c>
      <c r="G3485" s="125">
        <v>2.5</v>
      </c>
      <c r="H3485" s="123">
        <f>TRUNC((J3485*$J$7),2)</f>
        <v>40.56</v>
      </c>
      <c r="J3485" s="141">
        <v>52</v>
      </c>
    </row>
    <row r="3486" spans="2:10" x14ac:dyDescent="0.2">
      <c r="B3486" s="128" t="s">
        <v>2504</v>
      </c>
      <c r="C3486" s="128"/>
      <c r="D3486" s="128"/>
      <c r="E3486" s="128"/>
      <c r="F3486" s="128"/>
      <c r="G3486" s="128"/>
      <c r="H3486" s="142">
        <f>TRUNC((J3486*$J$7),2)</f>
        <v>50.28</v>
      </c>
      <c r="J3486" s="143">
        <v>64.47</v>
      </c>
    </row>
    <row r="3487" spans="2:10" ht="21" x14ac:dyDescent="0.2">
      <c r="B3487" s="120" t="s">
        <v>2503</v>
      </c>
      <c r="C3487" s="120" t="s">
        <v>2502</v>
      </c>
      <c r="D3487" s="120"/>
      <c r="E3487" s="146" t="s">
        <v>2501</v>
      </c>
      <c r="F3487" s="120" t="s">
        <v>2500</v>
      </c>
      <c r="G3487" s="120" t="s">
        <v>2499</v>
      </c>
      <c r="H3487" s="120" t="s">
        <v>2498</v>
      </c>
      <c r="J3487" s="121" t="s">
        <v>2498</v>
      </c>
    </row>
    <row r="3488" spans="2:10" x14ac:dyDescent="0.2">
      <c r="B3488" s="122" t="s">
        <v>2485</v>
      </c>
      <c r="C3488" s="122" t="s">
        <v>2484</v>
      </c>
      <c r="D3488" s="122"/>
      <c r="E3488" s="147" t="s">
        <v>2471</v>
      </c>
      <c r="F3488" s="126">
        <v>2.76</v>
      </c>
      <c r="G3488" s="125">
        <v>0.29759999999999998</v>
      </c>
      <c r="H3488" s="126">
        <f t="shared" ref="H3488:H3502" si="101">TRUNC((J3488*$J$7),2)</f>
        <v>0.63</v>
      </c>
      <c r="J3488" s="127">
        <v>0.82</v>
      </c>
    </row>
    <row r="3489" spans="2:10" x14ac:dyDescent="0.2">
      <c r="B3489" s="122" t="s">
        <v>2487</v>
      </c>
      <c r="C3489" s="122" t="s">
        <v>2486</v>
      </c>
      <c r="D3489" s="122"/>
      <c r="E3489" s="147" t="s">
        <v>2481</v>
      </c>
      <c r="F3489" s="123">
        <v>32.590000000000003</v>
      </c>
      <c r="G3489" s="125">
        <v>0.23810000000000001</v>
      </c>
      <c r="H3489" s="126">
        <f t="shared" si="101"/>
        <v>6.05</v>
      </c>
      <c r="J3489" s="127">
        <v>7.76</v>
      </c>
    </row>
    <row r="3490" spans="2:10" x14ac:dyDescent="0.2">
      <c r="B3490" s="122" t="s">
        <v>2828</v>
      </c>
      <c r="C3490" s="122" t="s">
        <v>2827</v>
      </c>
      <c r="D3490" s="122"/>
      <c r="E3490" s="147" t="s">
        <v>2481</v>
      </c>
      <c r="F3490" s="126">
        <v>9.43</v>
      </c>
      <c r="G3490" s="125">
        <v>7.508</v>
      </c>
      <c r="H3490" s="123">
        <f t="shared" si="101"/>
        <v>55.22</v>
      </c>
      <c r="J3490" s="141">
        <v>70.8</v>
      </c>
    </row>
    <row r="3491" spans="2:10" x14ac:dyDescent="0.2">
      <c r="B3491" s="122" t="s">
        <v>2826</v>
      </c>
      <c r="C3491" s="122" t="s">
        <v>2825</v>
      </c>
      <c r="D3491" s="122"/>
      <c r="E3491" s="147" t="s">
        <v>2481</v>
      </c>
      <c r="F3491" s="126">
        <v>9.59</v>
      </c>
      <c r="G3491" s="125">
        <v>7.9169999999999998</v>
      </c>
      <c r="H3491" s="123">
        <f t="shared" si="101"/>
        <v>59.21</v>
      </c>
      <c r="J3491" s="141">
        <v>75.92</v>
      </c>
    </row>
    <row r="3492" spans="2:10" x14ac:dyDescent="0.2">
      <c r="B3492" s="122" t="s">
        <v>2483</v>
      </c>
      <c r="C3492" s="122" t="s">
        <v>2482</v>
      </c>
      <c r="D3492" s="122"/>
      <c r="E3492" s="147" t="s">
        <v>2481</v>
      </c>
      <c r="F3492" s="123">
        <v>26.49</v>
      </c>
      <c r="G3492" s="125">
        <v>0.18959999999999999</v>
      </c>
      <c r="H3492" s="126">
        <f t="shared" si="101"/>
        <v>3.91</v>
      </c>
      <c r="J3492" s="127">
        <v>5.0199999999999996</v>
      </c>
    </row>
    <row r="3493" spans="2:10" x14ac:dyDescent="0.2">
      <c r="B3493" s="122" t="s">
        <v>2491</v>
      </c>
      <c r="C3493" s="122" t="s">
        <v>2490</v>
      </c>
      <c r="D3493" s="122"/>
      <c r="E3493" s="147" t="s">
        <v>2471</v>
      </c>
      <c r="F3493" s="123">
        <v>13.42</v>
      </c>
      <c r="G3493" s="125">
        <v>0.2432</v>
      </c>
      <c r="H3493" s="126">
        <f t="shared" si="101"/>
        <v>2.54</v>
      </c>
      <c r="J3493" s="127">
        <v>3.26</v>
      </c>
    </row>
    <row r="3494" spans="2:10" ht="22.5" x14ac:dyDescent="0.2">
      <c r="B3494" s="122" t="s">
        <v>2480</v>
      </c>
      <c r="C3494" s="122" t="s">
        <v>2479</v>
      </c>
      <c r="D3494" s="122"/>
      <c r="E3494" s="147" t="s">
        <v>2471</v>
      </c>
      <c r="F3494" s="123">
        <v>16.64</v>
      </c>
      <c r="G3494" s="125">
        <v>5.9499999999999997E-2</v>
      </c>
      <c r="H3494" s="126">
        <f t="shared" si="101"/>
        <v>0.77</v>
      </c>
      <c r="J3494" s="127">
        <v>0.99</v>
      </c>
    </row>
    <row r="3495" spans="2:10" x14ac:dyDescent="0.2">
      <c r="B3495" s="122" t="s">
        <v>2627</v>
      </c>
      <c r="C3495" s="122" t="s">
        <v>2626</v>
      </c>
      <c r="D3495" s="122"/>
      <c r="E3495" s="147" t="s">
        <v>2481</v>
      </c>
      <c r="F3495" s="126">
        <v>9.39</v>
      </c>
      <c r="G3495" s="135">
        <v>24.319099999999999</v>
      </c>
      <c r="H3495" s="124">
        <f t="shared" si="101"/>
        <v>178.12</v>
      </c>
      <c r="J3495" s="136">
        <v>228.36</v>
      </c>
    </row>
    <row r="3496" spans="2:10" x14ac:dyDescent="0.2">
      <c r="B3496" s="122" t="s">
        <v>2493</v>
      </c>
      <c r="C3496" s="122" t="s">
        <v>2492</v>
      </c>
      <c r="D3496" s="122"/>
      <c r="E3496" s="147" t="s">
        <v>2481</v>
      </c>
      <c r="F3496" s="126">
        <v>0.65</v>
      </c>
      <c r="G3496" s="125">
        <v>3.42</v>
      </c>
      <c r="H3496" s="126">
        <f t="shared" si="101"/>
        <v>1.73</v>
      </c>
      <c r="J3496" s="127">
        <v>2.2200000000000002</v>
      </c>
    </row>
    <row r="3497" spans="2:10" x14ac:dyDescent="0.2">
      <c r="B3497" s="122" t="s">
        <v>2518</v>
      </c>
      <c r="C3497" s="122" t="s">
        <v>2517</v>
      </c>
      <c r="D3497" s="122"/>
      <c r="E3497" s="147" t="s">
        <v>2476</v>
      </c>
      <c r="F3497" s="124">
        <v>184.48</v>
      </c>
      <c r="G3497" s="125">
        <v>9.7000000000000003E-3</v>
      </c>
      <c r="H3497" s="126">
        <f t="shared" si="101"/>
        <v>1.39</v>
      </c>
      <c r="J3497" s="127">
        <v>1.79</v>
      </c>
    </row>
    <row r="3498" spans="2:10" x14ac:dyDescent="0.2">
      <c r="B3498" s="122" t="s">
        <v>2824</v>
      </c>
      <c r="C3498" s="122" t="s">
        <v>2474</v>
      </c>
      <c r="D3498" s="122"/>
      <c r="E3498" s="147" t="s">
        <v>2471</v>
      </c>
      <c r="F3498" s="124">
        <v>157.16999999999999</v>
      </c>
      <c r="G3498" s="125">
        <v>1</v>
      </c>
      <c r="H3498" s="124">
        <f t="shared" si="101"/>
        <v>122.59</v>
      </c>
      <c r="J3498" s="136">
        <v>157.16999999999999</v>
      </c>
    </row>
    <row r="3499" spans="2:10" x14ac:dyDescent="0.2">
      <c r="B3499" s="128" t="s">
        <v>2470</v>
      </c>
      <c r="C3499" s="128"/>
      <c r="D3499" s="128"/>
      <c r="E3499" s="128"/>
      <c r="F3499" s="128"/>
      <c r="G3499" s="128"/>
      <c r="H3499" s="137">
        <f t="shared" si="101"/>
        <v>432.2</v>
      </c>
      <c r="J3499" s="138">
        <v>554.11</v>
      </c>
    </row>
    <row r="3500" spans="2:10" x14ac:dyDescent="0.2">
      <c r="B3500" s="131" t="s">
        <v>2469</v>
      </c>
      <c r="C3500" s="131"/>
      <c r="D3500" s="131"/>
      <c r="E3500" s="131"/>
      <c r="F3500" s="131"/>
      <c r="G3500" s="131"/>
      <c r="H3500" s="139">
        <f t="shared" si="101"/>
        <v>482.49</v>
      </c>
      <c r="J3500" s="140">
        <v>618.58000000000004</v>
      </c>
    </row>
    <row r="3501" spans="2:10" x14ac:dyDescent="0.2">
      <c r="B3501" s="131" t="s">
        <v>2468</v>
      </c>
      <c r="C3501" s="131"/>
      <c r="D3501" s="131"/>
      <c r="E3501" s="131"/>
      <c r="F3501" s="131"/>
      <c r="G3501" s="131"/>
      <c r="H3501" s="132">
        <f t="shared" si="101"/>
        <v>0</v>
      </c>
      <c r="J3501" s="133">
        <v>0</v>
      </c>
    </row>
    <row r="3502" spans="2:10" x14ac:dyDescent="0.2">
      <c r="B3502" s="131" t="s">
        <v>2467</v>
      </c>
      <c r="C3502" s="131"/>
      <c r="D3502" s="131"/>
      <c r="E3502" s="131"/>
      <c r="F3502" s="131"/>
      <c r="G3502" s="131"/>
      <c r="H3502" s="139">
        <f t="shared" si="101"/>
        <v>482.49</v>
      </c>
      <c r="J3502" s="140">
        <v>618.58000000000004</v>
      </c>
    </row>
    <row r="3503" spans="2:10" s="134" customFormat="1" ht="24.75" customHeight="1" x14ac:dyDescent="0.2">
      <c r="B3503" s="118" t="s">
        <v>2823</v>
      </c>
      <c r="C3503" s="118"/>
      <c r="D3503" s="118"/>
      <c r="E3503" s="118"/>
      <c r="F3503" s="118"/>
      <c r="G3503" s="118"/>
      <c r="H3503" s="118" t="s">
        <v>2522</v>
      </c>
      <c r="J3503" s="119" t="s">
        <v>2522</v>
      </c>
    </row>
    <row r="3504" spans="2:10" x14ac:dyDescent="0.2">
      <c r="B3504" s="120" t="s">
        <v>2503</v>
      </c>
      <c r="C3504" s="120" t="s">
        <v>2514</v>
      </c>
      <c r="D3504" s="120" t="s">
        <v>2513</v>
      </c>
      <c r="E3504" s="120"/>
      <c r="F3504" s="120" t="s">
        <v>2512</v>
      </c>
      <c r="G3504" s="120" t="s">
        <v>2499</v>
      </c>
      <c r="H3504" s="120" t="s">
        <v>2511</v>
      </c>
      <c r="J3504" s="121" t="s">
        <v>2511</v>
      </c>
    </row>
    <row r="3505" spans="2:10" x14ac:dyDescent="0.2">
      <c r="B3505" s="122" t="s">
        <v>2510</v>
      </c>
      <c r="C3505" s="122" t="s">
        <v>2509</v>
      </c>
      <c r="D3505" s="123">
        <v>12.47</v>
      </c>
      <c r="E3505" s="123"/>
      <c r="F3505" s="124">
        <v>117.99</v>
      </c>
      <c r="G3505" s="125">
        <v>1.3335999999999999</v>
      </c>
      <c r="H3505" s="123">
        <f>TRUNC((J3505*$J$7),2)</f>
        <v>12.97</v>
      </c>
      <c r="J3505" s="141">
        <v>16.63</v>
      </c>
    </row>
    <row r="3506" spans="2:10" x14ac:dyDescent="0.2">
      <c r="B3506" s="122" t="s">
        <v>2506</v>
      </c>
      <c r="C3506" s="122" t="s">
        <v>2505</v>
      </c>
      <c r="D3506" s="123">
        <v>20.8</v>
      </c>
      <c r="E3506" s="123"/>
      <c r="F3506" s="124">
        <v>117.99</v>
      </c>
      <c r="G3506" s="125">
        <v>1.393</v>
      </c>
      <c r="H3506" s="123">
        <f>TRUNC((J3506*$J$7),2)</f>
        <v>22.59</v>
      </c>
      <c r="J3506" s="141">
        <v>28.97</v>
      </c>
    </row>
    <row r="3507" spans="2:10" x14ac:dyDescent="0.2">
      <c r="B3507" s="128" t="s">
        <v>2504</v>
      </c>
      <c r="C3507" s="128"/>
      <c r="D3507" s="128"/>
      <c r="E3507" s="128"/>
      <c r="F3507" s="128"/>
      <c r="G3507" s="128"/>
      <c r="H3507" s="142">
        <f>TRUNC((J3507*$J$7),2)</f>
        <v>35.56</v>
      </c>
      <c r="J3507" s="143">
        <v>45.6</v>
      </c>
    </row>
    <row r="3508" spans="2:10" ht="21" x14ac:dyDescent="0.2">
      <c r="B3508" s="120" t="s">
        <v>2503</v>
      </c>
      <c r="C3508" s="120" t="s">
        <v>2502</v>
      </c>
      <c r="D3508" s="120"/>
      <c r="E3508" s="146" t="s">
        <v>2501</v>
      </c>
      <c r="F3508" s="120" t="s">
        <v>2500</v>
      </c>
      <c r="G3508" s="120" t="s">
        <v>2499</v>
      </c>
      <c r="H3508" s="120" t="s">
        <v>2498</v>
      </c>
      <c r="J3508" s="121" t="s">
        <v>2498</v>
      </c>
    </row>
    <row r="3509" spans="2:10" x14ac:dyDescent="0.2">
      <c r="B3509" s="122" t="s">
        <v>2487</v>
      </c>
      <c r="C3509" s="122" t="s">
        <v>2486</v>
      </c>
      <c r="D3509" s="122"/>
      <c r="E3509" s="147" t="s">
        <v>2481</v>
      </c>
      <c r="F3509" s="123">
        <v>32.590000000000003</v>
      </c>
      <c r="G3509" s="125">
        <v>0.23810000000000001</v>
      </c>
      <c r="H3509" s="126">
        <f t="shared" ref="H3509:H3522" si="102">TRUNC((J3509*$J$7),2)</f>
        <v>6.05</v>
      </c>
      <c r="J3509" s="127">
        <v>7.76</v>
      </c>
    </row>
    <row r="3510" spans="2:10" x14ac:dyDescent="0.2">
      <c r="B3510" s="122" t="s">
        <v>2485</v>
      </c>
      <c r="C3510" s="122" t="s">
        <v>2484</v>
      </c>
      <c r="D3510" s="122"/>
      <c r="E3510" s="147" t="s">
        <v>2471</v>
      </c>
      <c r="F3510" s="126">
        <v>2.76</v>
      </c>
      <c r="G3510" s="125">
        <v>0.29759999999999998</v>
      </c>
      <c r="H3510" s="126">
        <f t="shared" si="102"/>
        <v>0.63</v>
      </c>
      <c r="J3510" s="127">
        <v>0.82</v>
      </c>
    </row>
    <row r="3511" spans="2:10" x14ac:dyDescent="0.2">
      <c r="B3511" s="122" t="s">
        <v>2483</v>
      </c>
      <c r="C3511" s="122" t="s">
        <v>2482</v>
      </c>
      <c r="D3511" s="122"/>
      <c r="E3511" s="147" t="s">
        <v>2481</v>
      </c>
      <c r="F3511" s="123">
        <v>26.49</v>
      </c>
      <c r="G3511" s="125">
        <v>0.43559999999999999</v>
      </c>
      <c r="H3511" s="123">
        <f t="shared" si="102"/>
        <v>9</v>
      </c>
      <c r="J3511" s="141">
        <v>11.54</v>
      </c>
    </row>
    <row r="3512" spans="2:10" ht="22.5" x14ac:dyDescent="0.2">
      <c r="B3512" s="122" t="s">
        <v>2480</v>
      </c>
      <c r="C3512" s="122" t="s">
        <v>2479</v>
      </c>
      <c r="D3512" s="122"/>
      <c r="E3512" s="147" t="s">
        <v>2471</v>
      </c>
      <c r="F3512" s="123">
        <v>16.64</v>
      </c>
      <c r="G3512" s="125">
        <v>5.9499999999999997E-2</v>
      </c>
      <c r="H3512" s="126">
        <f t="shared" si="102"/>
        <v>0.77</v>
      </c>
      <c r="J3512" s="127">
        <v>0.99</v>
      </c>
    </row>
    <row r="3513" spans="2:10" x14ac:dyDescent="0.2">
      <c r="B3513" s="122" t="s">
        <v>2491</v>
      </c>
      <c r="C3513" s="122" t="s">
        <v>2490</v>
      </c>
      <c r="D3513" s="122"/>
      <c r="E3513" s="147" t="s">
        <v>2471</v>
      </c>
      <c r="F3513" s="123">
        <v>13.42</v>
      </c>
      <c r="G3513" s="125">
        <v>0.69020000000000004</v>
      </c>
      <c r="H3513" s="126">
        <f t="shared" si="102"/>
        <v>7.22</v>
      </c>
      <c r="J3513" s="127">
        <v>9.26</v>
      </c>
    </row>
    <row r="3514" spans="2:10" x14ac:dyDescent="0.2">
      <c r="B3514" s="122" t="s">
        <v>2493</v>
      </c>
      <c r="C3514" s="122" t="s">
        <v>2492</v>
      </c>
      <c r="D3514" s="122"/>
      <c r="E3514" s="147" t="s">
        <v>2481</v>
      </c>
      <c r="F3514" s="126">
        <v>0.65</v>
      </c>
      <c r="G3514" s="125">
        <v>3.7955999999999999</v>
      </c>
      <c r="H3514" s="126">
        <f t="shared" si="102"/>
        <v>1.92</v>
      </c>
      <c r="J3514" s="127">
        <v>2.4700000000000002</v>
      </c>
    </row>
    <row r="3515" spans="2:10" x14ac:dyDescent="0.2">
      <c r="B3515" s="122" t="s">
        <v>2799</v>
      </c>
      <c r="C3515" s="122" t="s">
        <v>2798</v>
      </c>
      <c r="D3515" s="122"/>
      <c r="E3515" s="147" t="s">
        <v>2481</v>
      </c>
      <c r="F3515" s="123">
        <v>11.13</v>
      </c>
      <c r="G3515" s="135">
        <v>42.64</v>
      </c>
      <c r="H3515" s="124">
        <f t="shared" si="102"/>
        <v>370.17</v>
      </c>
      <c r="J3515" s="136">
        <v>474.58</v>
      </c>
    </row>
    <row r="3516" spans="2:10" x14ac:dyDescent="0.2">
      <c r="B3516" s="122" t="s">
        <v>2518</v>
      </c>
      <c r="C3516" s="122" t="s">
        <v>2517</v>
      </c>
      <c r="D3516" s="122"/>
      <c r="E3516" s="147" t="s">
        <v>2476</v>
      </c>
      <c r="F3516" s="124">
        <v>184.48</v>
      </c>
      <c r="G3516" s="125">
        <v>1.0800000000000001E-2</v>
      </c>
      <c r="H3516" s="126">
        <f t="shared" si="102"/>
        <v>1.55</v>
      </c>
      <c r="J3516" s="127">
        <v>1.99</v>
      </c>
    </row>
    <row r="3517" spans="2:10" x14ac:dyDescent="0.2">
      <c r="B3517" s="122" t="s">
        <v>2822</v>
      </c>
      <c r="C3517" s="122" t="s">
        <v>2474</v>
      </c>
      <c r="D3517" s="122"/>
      <c r="E3517" s="147" t="s">
        <v>2471</v>
      </c>
      <c r="F3517" s="124">
        <v>228.89</v>
      </c>
      <c r="G3517" s="125">
        <v>1</v>
      </c>
      <c r="H3517" s="124">
        <f t="shared" si="102"/>
        <v>178.53</v>
      </c>
      <c r="J3517" s="136">
        <v>228.89</v>
      </c>
    </row>
    <row r="3518" spans="2:10" ht="22.5" x14ac:dyDescent="0.2">
      <c r="B3518" s="122" t="s">
        <v>2811</v>
      </c>
      <c r="C3518" s="122" t="s">
        <v>2810</v>
      </c>
      <c r="D3518" s="122"/>
      <c r="E3518" s="147" t="s">
        <v>2471</v>
      </c>
      <c r="F3518" s="123">
        <v>16.82</v>
      </c>
      <c r="G3518" s="125">
        <v>4</v>
      </c>
      <c r="H3518" s="123">
        <f t="shared" si="102"/>
        <v>52.47</v>
      </c>
      <c r="J3518" s="141">
        <v>67.28</v>
      </c>
    </row>
    <row r="3519" spans="2:10" x14ac:dyDescent="0.2">
      <c r="B3519" s="128" t="s">
        <v>2470</v>
      </c>
      <c r="C3519" s="128"/>
      <c r="D3519" s="128"/>
      <c r="E3519" s="128"/>
      <c r="F3519" s="128"/>
      <c r="G3519" s="128"/>
      <c r="H3519" s="137">
        <f t="shared" si="102"/>
        <v>628.35</v>
      </c>
      <c r="J3519" s="138">
        <v>805.58</v>
      </c>
    </row>
    <row r="3520" spans="2:10" x14ac:dyDescent="0.2">
      <c r="B3520" s="131" t="s">
        <v>2469</v>
      </c>
      <c r="C3520" s="131"/>
      <c r="D3520" s="131"/>
      <c r="E3520" s="131"/>
      <c r="F3520" s="131"/>
      <c r="G3520" s="131"/>
      <c r="H3520" s="139">
        <f t="shared" si="102"/>
        <v>663.92</v>
      </c>
      <c r="J3520" s="140">
        <v>851.18</v>
      </c>
    </row>
    <row r="3521" spans="2:10" x14ac:dyDescent="0.2">
      <c r="B3521" s="131" t="s">
        <v>2468</v>
      </c>
      <c r="C3521" s="131"/>
      <c r="D3521" s="131"/>
      <c r="E3521" s="131"/>
      <c r="F3521" s="131"/>
      <c r="G3521" s="131"/>
      <c r="H3521" s="132">
        <f t="shared" si="102"/>
        <v>0</v>
      </c>
      <c r="J3521" s="133">
        <v>0</v>
      </c>
    </row>
    <row r="3522" spans="2:10" x14ac:dyDescent="0.2">
      <c r="B3522" s="131" t="s">
        <v>2467</v>
      </c>
      <c r="C3522" s="131"/>
      <c r="D3522" s="131"/>
      <c r="E3522" s="131"/>
      <c r="F3522" s="131"/>
      <c r="G3522" s="131"/>
      <c r="H3522" s="139">
        <f t="shared" si="102"/>
        <v>663.92</v>
      </c>
      <c r="J3522" s="140">
        <v>851.18</v>
      </c>
    </row>
    <row r="3523" spans="2:10" s="134" customFormat="1" ht="24.75" customHeight="1" x14ac:dyDescent="0.2">
      <c r="B3523" s="118" t="s">
        <v>2821</v>
      </c>
      <c r="C3523" s="118"/>
      <c r="D3523" s="118"/>
      <c r="E3523" s="118"/>
      <c r="F3523" s="118"/>
      <c r="G3523" s="118"/>
      <c r="H3523" s="118" t="s">
        <v>2522</v>
      </c>
      <c r="J3523" s="119" t="s">
        <v>2522</v>
      </c>
    </row>
    <row r="3524" spans="2:10" x14ac:dyDescent="0.2">
      <c r="B3524" s="120" t="s">
        <v>2503</v>
      </c>
      <c r="C3524" s="120" t="s">
        <v>2514</v>
      </c>
      <c r="D3524" s="120" t="s">
        <v>2513</v>
      </c>
      <c r="E3524" s="120"/>
      <c r="F3524" s="120" t="s">
        <v>2512</v>
      </c>
      <c r="G3524" s="120" t="s">
        <v>2499</v>
      </c>
      <c r="H3524" s="120" t="s">
        <v>2511</v>
      </c>
      <c r="J3524" s="121" t="s">
        <v>2511</v>
      </c>
    </row>
    <row r="3525" spans="2:10" x14ac:dyDescent="0.2">
      <c r="B3525" s="122" t="s">
        <v>2510</v>
      </c>
      <c r="C3525" s="122" t="s">
        <v>2509</v>
      </c>
      <c r="D3525" s="123">
        <v>12.47</v>
      </c>
      <c r="E3525" s="123"/>
      <c r="F3525" s="124">
        <v>117.99</v>
      </c>
      <c r="G3525" s="125">
        <v>1.3335999999999999</v>
      </c>
      <c r="H3525" s="123">
        <f>TRUNC((J3525*$J$7),2)</f>
        <v>12.97</v>
      </c>
      <c r="J3525" s="141">
        <v>16.63</v>
      </c>
    </row>
    <row r="3526" spans="2:10" x14ac:dyDescent="0.2">
      <c r="B3526" s="122" t="s">
        <v>2506</v>
      </c>
      <c r="C3526" s="122" t="s">
        <v>2505</v>
      </c>
      <c r="D3526" s="123">
        <v>20.8</v>
      </c>
      <c r="E3526" s="123"/>
      <c r="F3526" s="124">
        <v>117.99</v>
      </c>
      <c r="G3526" s="125">
        <v>1.393</v>
      </c>
      <c r="H3526" s="123">
        <f>TRUNC((J3526*$J$7),2)</f>
        <v>22.59</v>
      </c>
      <c r="J3526" s="141">
        <v>28.97</v>
      </c>
    </row>
    <row r="3527" spans="2:10" x14ac:dyDescent="0.2">
      <c r="B3527" s="128" t="s">
        <v>2504</v>
      </c>
      <c r="C3527" s="128"/>
      <c r="D3527" s="128"/>
      <c r="E3527" s="128"/>
      <c r="F3527" s="128"/>
      <c r="G3527" s="128"/>
      <c r="H3527" s="142">
        <f>TRUNC((J3527*$J$7),2)</f>
        <v>35.56</v>
      </c>
      <c r="J3527" s="143">
        <v>45.6</v>
      </c>
    </row>
    <row r="3528" spans="2:10" ht="21" x14ac:dyDescent="0.2">
      <c r="B3528" s="120" t="s">
        <v>2503</v>
      </c>
      <c r="C3528" s="120" t="s">
        <v>2502</v>
      </c>
      <c r="D3528" s="120"/>
      <c r="E3528" s="146" t="s">
        <v>2501</v>
      </c>
      <c r="F3528" s="120" t="s">
        <v>2500</v>
      </c>
      <c r="G3528" s="120" t="s">
        <v>2499</v>
      </c>
      <c r="H3528" s="120" t="s">
        <v>2498</v>
      </c>
      <c r="J3528" s="121" t="s">
        <v>2498</v>
      </c>
    </row>
    <row r="3529" spans="2:10" x14ac:dyDescent="0.2">
      <c r="B3529" s="122" t="s">
        <v>2518</v>
      </c>
      <c r="C3529" s="122" t="s">
        <v>2517</v>
      </c>
      <c r="D3529" s="122"/>
      <c r="E3529" s="147" t="s">
        <v>2476</v>
      </c>
      <c r="F3529" s="124">
        <v>184.48</v>
      </c>
      <c r="G3529" s="125">
        <v>1.0800000000000001E-2</v>
      </c>
      <c r="H3529" s="126">
        <f t="shared" ref="H3529:H3542" si="103">TRUNC((J3529*$J$7),2)</f>
        <v>1.55</v>
      </c>
      <c r="J3529" s="127">
        <v>1.99</v>
      </c>
    </row>
    <row r="3530" spans="2:10" x14ac:dyDescent="0.2">
      <c r="B3530" s="122" t="s">
        <v>2799</v>
      </c>
      <c r="C3530" s="122" t="s">
        <v>2798</v>
      </c>
      <c r="D3530" s="122"/>
      <c r="E3530" s="147" t="s">
        <v>2481</v>
      </c>
      <c r="F3530" s="123">
        <v>11.13</v>
      </c>
      <c r="G3530" s="135">
        <v>24.21</v>
      </c>
      <c r="H3530" s="124">
        <f t="shared" si="103"/>
        <v>210.17</v>
      </c>
      <c r="J3530" s="136">
        <v>269.45999999999998</v>
      </c>
    </row>
    <row r="3531" spans="2:10" x14ac:dyDescent="0.2">
      <c r="B3531" s="122" t="s">
        <v>2493</v>
      </c>
      <c r="C3531" s="122" t="s">
        <v>2492</v>
      </c>
      <c r="D3531" s="122"/>
      <c r="E3531" s="147" t="s">
        <v>2481</v>
      </c>
      <c r="F3531" s="126">
        <v>0.65</v>
      </c>
      <c r="G3531" s="125">
        <v>3.7955999999999999</v>
      </c>
      <c r="H3531" s="126">
        <f t="shared" si="103"/>
        <v>1.92</v>
      </c>
      <c r="J3531" s="127">
        <v>2.4700000000000002</v>
      </c>
    </row>
    <row r="3532" spans="2:10" x14ac:dyDescent="0.2">
      <c r="B3532" s="122" t="s">
        <v>2491</v>
      </c>
      <c r="C3532" s="122" t="s">
        <v>2490</v>
      </c>
      <c r="D3532" s="122"/>
      <c r="E3532" s="147" t="s">
        <v>2471</v>
      </c>
      <c r="F3532" s="123">
        <v>13.42</v>
      </c>
      <c r="G3532" s="125">
        <v>0.35460000000000003</v>
      </c>
      <c r="H3532" s="126">
        <f t="shared" si="103"/>
        <v>3.71</v>
      </c>
      <c r="J3532" s="127">
        <v>4.76</v>
      </c>
    </row>
    <row r="3533" spans="2:10" ht="22.5" x14ac:dyDescent="0.2">
      <c r="B3533" s="122" t="s">
        <v>2480</v>
      </c>
      <c r="C3533" s="122" t="s">
        <v>2479</v>
      </c>
      <c r="D3533" s="122"/>
      <c r="E3533" s="147" t="s">
        <v>2471</v>
      </c>
      <c r="F3533" s="123">
        <v>16.64</v>
      </c>
      <c r="G3533" s="125">
        <v>5.9499999999999997E-2</v>
      </c>
      <c r="H3533" s="126">
        <f t="shared" si="103"/>
        <v>0.77</v>
      </c>
      <c r="J3533" s="127">
        <v>0.99</v>
      </c>
    </row>
    <row r="3534" spans="2:10" x14ac:dyDescent="0.2">
      <c r="B3534" s="122" t="s">
        <v>2483</v>
      </c>
      <c r="C3534" s="122" t="s">
        <v>2482</v>
      </c>
      <c r="D3534" s="122"/>
      <c r="E3534" s="147" t="s">
        <v>2481</v>
      </c>
      <c r="F3534" s="123">
        <v>26.49</v>
      </c>
      <c r="G3534" s="125">
        <v>0.14219999999999999</v>
      </c>
      <c r="H3534" s="126">
        <f t="shared" si="103"/>
        <v>2.94</v>
      </c>
      <c r="J3534" s="127">
        <v>3.77</v>
      </c>
    </row>
    <row r="3535" spans="2:10" x14ac:dyDescent="0.2">
      <c r="B3535" s="122" t="s">
        <v>2485</v>
      </c>
      <c r="C3535" s="122" t="s">
        <v>2484</v>
      </c>
      <c r="D3535" s="122"/>
      <c r="E3535" s="147" t="s">
        <v>2471</v>
      </c>
      <c r="F3535" s="126">
        <v>2.76</v>
      </c>
      <c r="G3535" s="125">
        <v>0.29759999999999998</v>
      </c>
      <c r="H3535" s="126">
        <f t="shared" si="103"/>
        <v>0.63</v>
      </c>
      <c r="J3535" s="127">
        <v>0.82</v>
      </c>
    </row>
    <row r="3536" spans="2:10" x14ac:dyDescent="0.2">
      <c r="B3536" s="122" t="s">
        <v>2487</v>
      </c>
      <c r="C3536" s="122" t="s">
        <v>2486</v>
      </c>
      <c r="D3536" s="122"/>
      <c r="E3536" s="147" t="s">
        <v>2481</v>
      </c>
      <c r="F3536" s="123">
        <v>32.590000000000003</v>
      </c>
      <c r="G3536" s="125">
        <v>0.23810000000000001</v>
      </c>
      <c r="H3536" s="126">
        <f t="shared" si="103"/>
        <v>6.05</v>
      </c>
      <c r="J3536" s="127">
        <v>7.76</v>
      </c>
    </row>
    <row r="3537" spans="2:10" ht="22.5" x14ac:dyDescent="0.2">
      <c r="B3537" s="122" t="s">
        <v>2811</v>
      </c>
      <c r="C3537" s="122" t="s">
        <v>2810</v>
      </c>
      <c r="D3537" s="122"/>
      <c r="E3537" s="147" t="s">
        <v>2471</v>
      </c>
      <c r="F3537" s="123">
        <v>16.82</v>
      </c>
      <c r="G3537" s="125">
        <v>2.3041</v>
      </c>
      <c r="H3537" s="123">
        <f t="shared" si="103"/>
        <v>30.22</v>
      </c>
      <c r="J3537" s="141">
        <v>38.75</v>
      </c>
    </row>
    <row r="3538" spans="2:10" x14ac:dyDescent="0.2">
      <c r="B3538" s="122" t="s">
        <v>2820</v>
      </c>
      <c r="C3538" s="122" t="s">
        <v>2474</v>
      </c>
      <c r="D3538" s="122"/>
      <c r="E3538" s="147" t="s">
        <v>2471</v>
      </c>
      <c r="F3538" s="124">
        <v>130.52000000000001</v>
      </c>
      <c r="G3538" s="125">
        <v>1</v>
      </c>
      <c r="H3538" s="124">
        <f t="shared" si="103"/>
        <v>101.8</v>
      </c>
      <c r="J3538" s="136">
        <v>130.52000000000001</v>
      </c>
    </row>
    <row r="3539" spans="2:10" x14ac:dyDescent="0.2">
      <c r="B3539" s="128" t="s">
        <v>2470</v>
      </c>
      <c r="C3539" s="128"/>
      <c r="D3539" s="128"/>
      <c r="E3539" s="128"/>
      <c r="F3539" s="128"/>
      <c r="G3539" s="128"/>
      <c r="H3539" s="137">
        <f t="shared" si="103"/>
        <v>359.8</v>
      </c>
      <c r="J3539" s="138">
        <v>461.29</v>
      </c>
    </row>
    <row r="3540" spans="2:10" x14ac:dyDescent="0.2">
      <c r="B3540" s="131" t="s">
        <v>2469</v>
      </c>
      <c r="C3540" s="131"/>
      <c r="D3540" s="131"/>
      <c r="E3540" s="131"/>
      <c r="F3540" s="131"/>
      <c r="G3540" s="131"/>
      <c r="H3540" s="139">
        <f t="shared" si="103"/>
        <v>395.37</v>
      </c>
      <c r="J3540" s="140">
        <v>506.89</v>
      </c>
    </row>
    <row r="3541" spans="2:10" x14ac:dyDescent="0.2">
      <c r="B3541" s="131" t="s">
        <v>2468</v>
      </c>
      <c r="C3541" s="131"/>
      <c r="D3541" s="131"/>
      <c r="E3541" s="131"/>
      <c r="F3541" s="131"/>
      <c r="G3541" s="131"/>
      <c r="H3541" s="132">
        <f t="shared" si="103"/>
        <v>0</v>
      </c>
      <c r="J3541" s="133">
        <v>0</v>
      </c>
    </row>
    <row r="3542" spans="2:10" x14ac:dyDescent="0.2">
      <c r="B3542" s="131" t="s">
        <v>2467</v>
      </c>
      <c r="C3542" s="131"/>
      <c r="D3542" s="131"/>
      <c r="E3542" s="131"/>
      <c r="F3542" s="131"/>
      <c r="G3542" s="131"/>
      <c r="H3542" s="139">
        <f t="shared" si="103"/>
        <v>395.37</v>
      </c>
      <c r="J3542" s="140">
        <v>506.89</v>
      </c>
    </row>
    <row r="3543" spans="2:10" s="134" customFormat="1" ht="24.75" customHeight="1" x14ac:dyDescent="0.2">
      <c r="B3543" s="118" t="s">
        <v>2819</v>
      </c>
      <c r="C3543" s="118"/>
      <c r="D3543" s="118"/>
      <c r="E3543" s="118"/>
      <c r="F3543" s="118"/>
      <c r="G3543" s="118"/>
      <c r="H3543" s="118" t="s">
        <v>2522</v>
      </c>
      <c r="J3543" s="119" t="s">
        <v>2522</v>
      </c>
    </row>
    <row r="3544" spans="2:10" x14ac:dyDescent="0.2">
      <c r="B3544" s="120" t="s">
        <v>2503</v>
      </c>
      <c r="C3544" s="120" t="s">
        <v>2514</v>
      </c>
      <c r="D3544" s="120" t="s">
        <v>2513</v>
      </c>
      <c r="E3544" s="120"/>
      <c r="F3544" s="120" t="s">
        <v>2512</v>
      </c>
      <c r="G3544" s="120" t="s">
        <v>2499</v>
      </c>
      <c r="H3544" s="120" t="s">
        <v>2511</v>
      </c>
      <c r="J3544" s="121" t="s">
        <v>2511</v>
      </c>
    </row>
    <row r="3545" spans="2:10" x14ac:dyDescent="0.2">
      <c r="B3545" s="122" t="s">
        <v>2510</v>
      </c>
      <c r="C3545" s="122" t="s">
        <v>2509</v>
      </c>
      <c r="D3545" s="123">
        <v>12.47</v>
      </c>
      <c r="E3545" s="123"/>
      <c r="F3545" s="124">
        <v>117.99</v>
      </c>
      <c r="G3545" s="125">
        <v>1.3335999999999999</v>
      </c>
      <c r="H3545" s="123">
        <f>TRUNC((J3545*$J$7),2)</f>
        <v>12.97</v>
      </c>
      <c r="J3545" s="141">
        <v>16.63</v>
      </c>
    </row>
    <row r="3546" spans="2:10" x14ac:dyDescent="0.2">
      <c r="B3546" s="122" t="s">
        <v>2506</v>
      </c>
      <c r="C3546" s="122" t="s">
        <v>2505</v>
      </c>
      <c r="D3546" s="123">
        <v>20.8</v>
      </c>
      <c r="E3546" s="123"/>
      <c r="F3546" s="124">
        <v>117.99</v>
      </c>
      <c r="G3546" s="125">
        <v>1.393</v>
      </c>
      <c r="H3546" s="123">
        <f>TRUNC((J3546*$J$7),2)</f>
        <v>22.59</v>
      </c>
      <c r="J3546" s="141">
        <v>28.97</v>
      </c>
    </row>
    <row r="3547" spans="2:10" x14ac:dyDescent="0.2">
      <c r="B3547" s="128" t="s">
        <v>2504</v>
      </c>
      <c r="C3547" s="128"/>
      <c r="D3547" s="128"/>
      <c r="E3547" s="128"/>
      <c r="F3547" s="128"/>
      <c r="G3547" s="128"/>
      <c r="H3547" s="142">
        <f>TRUNC((J3547*$J$7),2)</f>
        <v>35.56</v>
      </c>
      <c r="J3547" s="143">
        <v>45.6</v>
      </c>
    </row>
    <row r="3548" spans="2:10" ht="21" x14ac:dyDescent="0.2">
      <c r="B3548" s="120" t="s">
        <v>2503</v>
      </c>
      <c r="C3548" s="120" t="s">
        <v>2502</v>
      </c>
      <c r="D3548" s="120"/>
      <c r="E3548" s="146" t="s">
        <v>2501</v>
      </c>
      <c r="F3548" s="120" t="s">
        <v>2500</v>
      </c>
      <c r="G3548" s="120" t="s">
        <v>2499</v>
      </c>
      <c r="H3548" s="120" t="s">
        <v>2498</v>
      </c>
      <c r="J3548" s="121" t="s">
        <v>2498</v>
      </c>
    </row>
    <row r="3549" spans="2:10" x14ac:dyDescent="0.2">
      <c r="B3549" s="122" t="s">
        <v>2518</v>
      </c>
      <c r="C3549" s="122" t="s">
        <v>2517</v>
      </c>
      <c r="D3549" s="122"/>
      <c r="E3549" s="147" t="s">
        <v>2476</v>
      </c>
      <c r="F3549" s="124">
        <v>184.48</v>
      </c>
      <c r="G3549" s="125">
        <v>1.0800000000000001E-2</v>
      </c>
      <c r="H3549" s="126">
        <f t="shared" ref="H3549:H3566" si="104">TRUNC((J3549*$J$7),2)</f>
        <v>1.55</v>
      </c>
      <c r="J3549" s="127">
        <v>1.99</v>
      </c>
    </row>
    <row r="3550" spans="2:10" x14ac:dyDescent="0.2">
      <c r="B3550" s="122" t="s">
        <v>2799</v>
      </c>
      <c r="C3550" s="122" t="s">
        <v>2798</v>
      </c>
      <c r="D3550" s="122"/>
      <c r="E3550" s="147" t="s">
        <v>2481</v>
      </c>
      <c r="F3550" s="123">
        <v>11.13</v>
      </c>
      <c r="G3550" s="135">
        <v>12.0764</v>
      </c>
      <c r="H3550" s="124">
        <f t="shared" si="104"/>
        <v>104.83</v>
      </c>
      <c r="J3550" s="136">
        <v>134.41</v>
      </c>
    </row>
    <row r="3551" spans="2:10" x14ac:dyDescent="0.2">
      <c r="B3551" s="122" t="s">
        <v>2493</v>
      </c>
      <c r="C3551" s="122" t="s">
        <v>2492</v>
      </c>
      <c r="D3551" s="122"/>
      <c r="E3551" s="147" t="s">
        <v>2481</v>
      </c>
      <c r="F3551" s="126">
        <v>0.65</v>
      </c>
      <c r="G3551" s="125">
        <v>3.7955999999999999</v>
      </c>
      <c r="H3551" s="126">
        <f t="shared" si="104"/>
        <v>1.92</v>
      </c>
      <c r="J3551" s="127">
        <v>2.4700000000000002</v>
      </c>
    </row>
    <row r="3552" spans="2:10" x14ac:dyDescent="0.2">
      <c r="B3552" s="122" t="s">
        <v>2491</v>
      </c>
      <c r="C3552" s="122" t="s">
        <v>2490</v>
      </c>
      <c r="D3552" s="122"/>
      <c r="E3552" s="147" t="s">
        <v>2471</v>
      </c>
      <c r="F3552" s="123">
        <v>13.42</v>
      </c>
      <c r="G3552" s="125">
        <v>0.11559999999999999</v>
      </c>
      <c r="H3552" s="126">
        <f t="shared" si="104"/>
        <v>1.2</v>
      </c>
      <c r="J3552" s="127">
        <v>1.55</v>
      </c>
    </row>
    <row r="3553" spans="2:10" ht="22.5" x14ac:dyDescent="0.2">
      <c r="B3553" s="122" t="s">
        <v>2480</v>
      </c>
      <c r="C3553" s="122" t="s">
        <v>2479</v>
      </c>
      <c r="D3553" s="122"/>
      <c r="E3553" s="147" t="s">
        <v>2471</v>
      </c>
      <c r="F3553" s="123">
        <v>16.64</v>
      </c>
      <c r="G3553" s="125">
        <v>5.9499999999999997E-2</v>
      </c>
      <c r="H3553" s="126">
        <f t="shared" si="104"/>
        <v>0.77</v>
      </c>
      <c r="J3553" s="127">
        <v>0.99</v>
      </c>
    </row>
    <row r="3554" spans="2:10" x14ac:dyDescent="0.2">
      <c r="B3554" s="122" t="s">
        <v>2483</v>
      </c>
      <c r="C3554" s="122" t="s">
        <v>2482</v>
      </c>
      <c r="D3554" s="122"/>
      <c r="E3554" s="147" t="s">
        <v>2481</v>
      </c>
      <c r="F3554" s="123">
        <v>26.49</v>
      </c>
      <c r="G3554" s="125">
        <v>3.61E-2</v>
      </c>
      <c r="H3554" s="126">
        <f t="shared" si="104"/>
        <v>0.74</v>
      </c>
      <c r="J3554" s="127">
        <v>0.96</v>
      </c>
    </row>
    <row r="3555" spans="2:10" x14ac:dyDescent="0.2">
      <c r="B3555" s="122" t="s">
        <v>2485</v>
      </c>
      <c r="C3555" s="122" t="s">
        <v>2484</v>
      </c>
      <c r="D3555" s="122"/>
      <c r="E3555" s="147" t="s">
        <v>2471</v>
      </c>
      <c r="F3555" s="126">
        <v>2.76</v>
      </c>
      <c r="G3555" s="125">
        <v>0.29759999999999998</v>
      </c>
      <c r="H3555" s="126">
        <f t="shared" si="104"/>
        <v>0.63</v>
      </c>
      <c r="J3555" s="127">
        <v>0.82</v>
      </c>
    </row>
    <row r="3556" spans="2:10" x14ac:dyDescent="0.2">
      <c r="B3556" s="122" t="s">
        <v>2487</v>
      </c>
      <c r="C3556" s="122" t="s">
        <v>2486</v>
      </c>
      <c r="D3556" s="122"/>
      <c r="E3556" s="147" t="s">
        <v>2481</v>
      </c>
      <c r="F3556" s="123">
        <v>32.590000000000003</v>
      </c>
      <c r="G3556" s="125">
        <v>0.23810000000000001</v>
      </c>
      <c r="H3556" s="126">
        <f t="shared" si="104"/>
        <v>6.05</v>
      </c>
      <c r="J3556" s="127">
        <v>7.76</v>
      </c>
    </row>
    <row r="3557" spans="2:10" ht="22.5" x14ac:dyDescent="0.2">
      <c r="B3557" s="122" t="s">
        <v>2818</v>
      </c>
      <c r="C3557" s="122" t="s">
        <v>2817</v>
      </c>
      <c r="D3557" s="122"/>
      <c r="E3557" s="147" t="s">
        <v>2812</v>
      </c>
      <c r="F3557" s="123">
        <v>13.6</v>
      </c>
      <c r="G3557" s="125">
        <v>0.12690000000000001</v>
      </c>
      <c r="H3557" s="126">
        <f t="shared" si="104"/>
        <v>1.34</v>
      </c>
      <c r="J3557" s="127">
        <v>1.73</v>
      </c>
    </row>
    <row r="3558" spans="2:10" x14ac:dyDescent="0.2">
      <c r="B3558" s="122" t="s">
        <v>2816</v>
      </c>
      <c r="C3558" s="122" t="s">
        <v>2815</v>
      </c>
      <c r="D3558" s="122"/>
      <c r="E3558" s="147" t="s">
        <v>2471</v>
      </c>
      <c r="F3558" s="126">
        <v>7.71</v>
      </c>
      <c r="G3558" s="125">
        <v>0.76139999999999997</v>
      </c>
      <c r="H3558" s="126">
        <f t="shared" si="104"/>
        <v>4.57</v>
      </c>
      <c r="J3558" s="127">
        <v>5.87</v>
      </c>
    </row>
    <row r="3559" spans="2:10" ht="22.5" x14ac:dyDescent="0.2">
      <c r="B3559" s="122" t="s">
        <v>2814</v>
      </c>
      <c r="C3559" s="122" t="s">
        <v>2813</v>
      </c>
      <c r="D3559" s="122"/>
      <c r="E3559" s="147" t="s">
        <v>2812</v>
      </c>
      <c r="F3559" s="123">
        <v>37.299999999999997</v>
      </c>
      <c r="G3559" s="125">
        <v>0.12690000000000001</v>
      </c>
      <c r="H3559" s="126">
        <f t="shared" si="104"/>
        <v>3.68</v>
      </c>
      <c r="J3559" s="127">
        <v>4.7300000000000004</v>
      </c>
    </row>
    <row r="3560" spans="2:10" ht="22.5" x14ac:dyDescent="0.2">
      <c r="B3560" s="122" t="s">
        <v>2811</v>
      </c>
      <c r="C3560" s="122" t="s">
        <v>2810</v>
      </c>
      <c r="D3560" s="122"/>
      <c r="E3560" s="147" t="s">
        <v>2471</v>
      </c>
      <c r="F3560" s="123">
        <v>16.82</v>
      </c>
      <c r="G3560" s="125">
        <v>0.12690000000000001</v>
      </c>
      <c r="H3560" s="126">
        <f t="shared" si="104"/>
        <v>1.66</v>
      </c>
      <c r="J3560" s="127">
        <v>2.13</v>
      </c>
    </row>
    <row r="3561" spans="2:10" x14ac:dyDescent="0.2">
      <c r="B3561" s="122" t="s">
        <v>2809</v>
      </c>
      <c r="C3561" s="122" t="s">
        <v>2808</v>
      </c>
      <c r="D3561" s="122"/>
      <c r="E3561" s="147" t="s">
        <v>2471</v>
      </c>
      <c r="F3561" s="123">
        <v>19.600000000000001</v>
      </c>
      <c r="G3561" s="125">
        <v>0.25380000000000003</v>
      </c>
      <c r="H3561" s="126">
        <f t="shared" si="104"/>
        <v>3.87</v>
      </c>
      <c r="J3561" s="127">
        <v>4.97</v>
      </c>
    </row>
    <row r="3562" spans="2:10" x14ac:dyDescent="0.2">
      <c r="B3562" s="122" t="s">
        <v>2807</v>
      </c>
      <c r="C3562" s="122" t="s">
        <v>2474</v>
      </c>
      <c r="D3562" s="122"/>
      <c r="E3562" s="147" t="s">
        <v>2471</v>
      </c>
      <c r="F3562" s="123">
        <v>66.37</v>
      </c>
      <c r="G3562" s="125">
        <v>1</v>
      </c>
      <c r="H3562" s="123">
        <f t="shared" si="104"/>
        <v>51.76</v>
      </c>
      <c r="J3562" s="141">
        <v>66.37</v>
      </c>
    </row>
    <row r="3563" spans="2:10" x14ac:dyDescent="0.2">
      <c r="B3563" s="128" t="s">
        <v>2470</v>
      </c>
      <c r="C3563" s="128"/>
      <c r="D3563" s="128"/>
      <c r="E3563" s="128"/>
      <c r="F3563" s="128"/>
      <c r="G3563" s="128"/>
      <c r="H3563" s="137">
        <f t="shared" si="104"/>
        <v>184.66</v>
      </c>
      <c r="J3563" s="138">
        <v>236.75</v>
      </c>
    </row>
    <row r="3564" spans="2:10" x14ac:dyDescent="0.2">
      <c r="B3564" s="131" t="s">
        <v>2469</v>
      </c>
      <c r="C3564" s="131"/>
      <c r="D3564" s="131"/>
      <c r="E3564" s="131"/>
      <c r="F3564" s="131"/>
      <c r="G3564" s="131"/>
      <c r="H3564" s="139">
        <f t="shared" si="104"/>
        <v>220.23</v>
      </c>
      <c r="J3564" s="140">
        <v>282.35000000000002</v>
      </c>
    </row>
    <row r="3565" spans="2:10" x14ac:dyDescent="0.2">
      <c r="B3565" s="131" t="s">
        <v>2468</v>
      </c>
      <c r="C3565" s="131"/>
      <c r="D3565" s="131"/>
      <c r="E3565" s="131"/>
      <c r="F3565" s="131"/>
      <c r="G3565" s="131"/>
      <c r="H3565" s="132">
        <f t="shared" si="104"/>
        <v>0</v>
      </c>
      <c r="J3565" s="133">
        <v>0</v>
      </c>
    </row>
    <row r="3566" spans="2:10" x14ac:dyDescent="0.2">
      <c r="B3566" s="131" t="s">
        <v>2467</v>
      </c>
      <c r="C3566" s="131"/>
      <c r="D3566" s="131"/>
      <c r="E3566" s="131"/>
      <c r="F3566" s="131"/>
      <c r="G3566" s="131"/>
      <c r="H3566" s="139">
        <f t="shared" si="104"/>
        <v>220.23</v>
      </c>
      <c r="J3566" s="140">
        <v>282.35000000000002</v>
      </c>
    </row>
    <row r="3567" spans="2:10" s="134" customFormat="1" ht="24.75" customHeight="1" x14ac:dyDescent="0.2">
      <c r="B3567" s="118" t="s">
        <v>2806</v>
      </c>
      <c r="C3567" s="118"/>
      <c r="D3567" s="118"/>
      <c r="E3567" s="118"/>
      <c r="F3567" s="118"/>
      <c r="G3567" s="118"/>
      <c r="H3567" s="118" t="s">
        <v>2522</v>
      </c>
      <c r="J3567" s="119" t="s">
        <v>2522</v>
      </c>
    </row>
    <row r="3568" spans="2:10" x14ac:dyDescent="0.2">
      <c r="B3568" s="120" t="s">
        <v>2503</v>
      </c>
      <c r="C3568" s="120" t="s">
        <v>2514</v>
      </c>
      <c r="D3568" s="120" t="s">
        <v>2513</v>
      </c>
      <c r="E3568" s="120"/>
      <c r="F3568" s="120" t="s">
        <v>2512</v>
      </c>
      <c r="G3568" s="120" t="s">
        <v>2499</v>
      </c>
      <c r="H3568" s="120" t="s">
        <v>2511</v>
      </c>
      <c r="J3568" s="121" t="s">
        <v>2511</v>
      </c>
    </row>
    <row r="3569" spans="2:10" x14ac:dyDescent="0.2">
      <c r="B3569" s="122" t="s">
        <v>2510</v>
      </c>
      <c r="C3569" s="122" t="s">
        <v>2509</v>
      </c>
      <c r="D3569" s="123">
        <v>12.47</v>
      </c>
      <c r="E3569" s="123"/>
      <c r="F3569" s="124">
        <v>117.99</v>
      </c>
      <c r="G3569" s="125">
        <v>1.2222999999999999</v>
      </c>
      <c r="H3569" s="123">
        <f>TRUNC((J3569*$J$7),2)</f>
        <v>11.88</v>
      </c>
      <c r="J3569" s="141">
        <v>15.24</v>
      </c>
    </row>
    <row r="3570" spans="2:10" x14ac:dyDescent="0.2">
      <c r="B3570" s="122" t="s">
        <v>2506</v>
      </c>
      <c r="C3570" s="122" t="s">
        <v>2505</v>
      </c>
      <c r="D3570" s="123">
        <v>20.8</v>
      </c>
      <c r="E3570" s="123"/>
      <c r="F3570" s="124">
        <v>117.99</v>
      </c>
      <c r="G3570" s="125">
        <v>1.3187</v>
      </c>
      <c r="H3570" s="123">
        <f>TRUNC((J3570*$J$7),2)</f>
        <v>21.39</v>
      </c>
      <c r="J3570" s="141">
        <v>27.43</v>
      </c>
    </row>
    <row r="3571" spans="2:10" x14ac:dyDescent="0.2">
      <c r="B3571" s="128" t="s">
        <v>2504</v>
      </c>
      <c r="C3571" s="128"/>
      <c r="D3571" s="128"/>
      <c r="E3571" s="128"/>
      <c r="F3571" s="128"/>
      <c r="G3571" s="128"/>
      <c r="H3571" s="142">
        <f>TRUNC((J3571*$J$7),2)</f>
        <v>33.28</v>
      </c>
      <c r="J3571" s="143">
        <v>42.67</v>
      </c>
    </row>
    <row r="3572" spans="2:10" ht="21" x14ac:dyDescent="0.2">
      <c r="B3572" s="120" t="s">
        <v>2503</v>
      </c>
      <c r="C3572" s="120" t="s">
        <v>2502</v>
      </c>
      <c r="D3572" s="120"/>
      <c r="E3572" s="146" t="s">
        <v>2501</v>
      </c>
      <c r="F3572" s="120" t="s">
        <v>2500</v>
      </c>
      <c r="G3572" s="120" t="s">
        <v>2499</v>
      </c>
      <c r="H3572" s="120" t="s">
        <v>2498</v>
      </c>
      <c r="J3572" s="121" t="s">
        <v>2498</v>
      </c>
    </row>
    <row r="3573" spans="2:10" x14ac:dyDescent="0.2">
      <c r="B3573" s="122" t="s">
        <v>2518</v>
      </c>
      <c r="C3573" s="122" t="s">
        <v>2517</v>
      </c>
      <c r="D3573" s="122"/>
      <c r="E3573" s="147" t="s">
        <v>2476</v>
      </c>
      <c r="F3573" s="124">
        <v>184.48</v>
      </c>
      <c r="G3573" s="125">
        <v>1.43E-2</v>
      </c>
      <c r="H3573" s="126">
        <f t="shared" ref="H3573:H3588" si="105">TRUNC((J3573*$J$7),2)</f>
        <v>2.0499999999999998</v>
      </c>
      <c r="J3573" s="127">
        <v>2.64</v>
      </c>
    </row>
    <row r="3574" spans="2:10" x14ac:dyDescent="0.2">
      <c r="B3574" s="122" t="s">
        <v>2493</v>
      </c>
      <c r="C3574" s="122" t="s">
        <v>2492</v>
      </c>
      <c r="D3574" s="122"/>
      <c r="E3574" s="147" t="s">
        <v>2481</v>
      </c>
      <c r="F3574" s="126">
        <v>0.65</v>
      </c>
      <c r="G3574" s="125">
        <v>5</v>
      </c>
      <c r="H3574" s="126">
        <f t="shared" si="105"/>
        <v>2.5299999999999998</v>
      </c>
      <c r="J3574" s="127">
        <v>3.25</v>
      </c>
    </row>
    <row r="3575" spans="2:10" x14ac:dyDescent="0.2">
      <c r="B3575" s="122" t="s">
        <v>2799</v>
      </c>
      <c r="C3575" s="122" t="s">
        <v>2798</v>
      </c>
      <c r="D3575" s="122"/>
      <c r="E3575" s="147" t="s">
        <v>2481</v>
      </c>
      <c r="F3575" s="123">
        <v>11.13</v>
      </c>
      <c r="G3575" s="135">
        <v>16.214300000000001</v>
      </c>
      <c r="H3575" s="124">
        <f t="shared" si="105"/>
        <v>140.76</v>
      </c>
      <c r="J3575" s="136">
        <v>180.47</v>
      </c>
    </row>
    <row r="3576" spans="2:10" ht="22.5" x14ac:dyDescent="0.2">
      <c r="B3576" s="122" t="s">
        <v>2480</v>
      </c>
      <c r="C3576" s="122" t="s">
        <v>2479</v>
      </c>
      <c r="D3576" s="122"/>
      <c r="E3576" s="147" t="s">
        <v>2471</v>
      </c>
      <c r="F3576" s="123">
        <v>16.64</v>
      </c>
      <c r="G3576" s="125">
        <v>5.9499999999999997E-2</v>
      </c>
      <c r="H3576" s="126">
        <f t="shared" si="105"/>
        <v>0.77</v>
      </c>
      <c r="J3576" s="127">
        <v>0.99</v>
      </c>
    </row>
    <row r="3577" spans="2:10" x14ac:dyDescent="0.2">
      <c r="B3577" s="122" t="s">
        <v>2491</v>
      </c>
      <c r="C3577" s="122" t="s">
        <v>2490</v>
      </c>
      <c r="D3577" s="122"/>
      <c r="E3577" s="147" t="s">
        <v>2471</v>
      </c>
      <c r="F3577" s="123">
        <v>13.42</v>
      </c>
      <c r="G3577" s="125">
        <v>8.9899999999999994E-2</v>
      </c>
      <c r="H3577" s="126">
        <f t="shared" si="105"/>
        <v>0.94</v>
      </c>
      <c r="J3577" s="127">
        <v>1.21</v>
      </c>
    </row>
    <row r="3578" spans="2:10" ht="33.75" x14ac:dyDescent="0.2">
      <c r="B3578" s="122" t="s">
        <v>2805</v>
      </c>
      <c r="C3578" s="122" t="s">
        <v>2804</v>
      </c>
      <c r="D3578" s="122"/>
      <c r="E3578" s="147" t="s">
        <v>2471</v>
      </c>
      <c r="F3578" s="124">
        <v>167.25</v>
      </c>
      <c r="G3578" s="125">
        <v>0.59519999999999995</v>
      </c>
      <c r="H3578" s="123">
        <f t="shared" si="105"/>
        <v>77.64</v>
      </c>
      <c r="J3578" s="141">
        <v>99.55</v>
      </c>
    </row>
    <row r="3579" spans="2:10" ht="22.5" x14ac:dyDescent="0.2">
      <c r="B3579" s="122" t="s">
        <v>2795</v>
      </c>
      <c r="C3579" s="122" t="s">
        <v>2794</v>
      </c>
      <c r="D3579" s="122"/>
      <c r="E3579" s="147" t="s">
        <v>2471</v>
      </c>
      <c r="F3579" s="123">
        <v>14.9</v>
      </c>
      <c r="G3579" s="125">
        <v>1.7857000000000001</v>
      </c>
      <c r="H3579" s="123">
        <f t="shared" si="105"/>
        <v>20.75</v>
      </c>
      <c r="J3579" s="141">
        <v>26.61</v>
      </c>
    </row>
    <row r="3580" spans="2:10" x14ac:dyDescent="0.2">
      <c r="B3580" s="122" t="s">
        <v>2483</v>
      </c>
      <c r="C3580" s="122" t="s">
        <v>2482</v>
      </c>
      <c r="D3580" s="122"/>
      <c r="E3580" s="147" t="s">
        <v>2481</v>
      </c>
      <c r="F3580" s="123">
        <v>26.49</v>
      </c>
      <c r="G3580" s="125">
        <v>9.5200000000000007E-2</v>
      </c>
      <c r="H3580" s="126">
        <f t="shared" si="105"/>
        <v>1.96</v>
      </c>
      <c r="J3580" s="127">
        <v>2.52</v>
      </c>
    </row>
    <row r="3581" spans="2:10" x14ac:dyDescent="0.2">
      <c r="B3581" s="122" t="s">
        <v>2485</v>
      </c>
      <c r="C3581" s="122" t="s">
        <v>2484</v>
      </c>
      <c r="D3581" s="122"/>
      <c r="E3581" s="147" t="s">
        <v>2471</v>
      </c>
      <c r="F3581" s="126">
        <v>2.76</v>
      </c>
      <c r="G3581" s="125">
        <v>0.29759999999999998</v>
      </c>
      <c r="H3581" s="126">
        <f t="shared" si="105"/>
        <v>0.63</v>
      </c>
      <c r="J3581" s="127">
        <v>0.82</v>
      </c>
    </row>
    <row r="3582" spans="2:10" x14ac:dyDescent="0.2">
      <c r="B3582" s="122" t="s">
        <v>2487</v>
      </c>
      <c r="C3582" s="122" t="s">
        <v>2486</v>
      </c>
      <c r="D3582" s="122"/>
      <c r="E3582" s="147" t="s">
        <v>2481</v>
      </c>
      <c r="F3582" s="123">
        <v>32.590000000000003</v>
      </c>
      <c r="G3582" s="125">
        <v>0.23810000000000001</v>
      </c>
      <c r="H3582" s="126">
        <f t="shared" si="105"/>
        <v>6.05</v>
      </c>
      <c r="J3582" s="127">
        <v>7.76</v>
      </c>
    </row>
    <row r="3583" spans="2:10" x14ac:dyDescent="0.2">
      <c r="B3583" s="122" t="s">
        <v>2803</v>
      </c>
      <c r="C3583" s="122" t="s">
        <v>2474</v>
      </c>
      <c r="D3583" s="122"/>
      <c r="E3583" s="147" t="s">
        <v>2471</v>
      </c>
      <c r="F3583" s="124">
        <v>189.45</v>
      </c>
      <c r="G3583" s="125">
        <v>1</v>
      </c>
      <c r="H3583" s="124">
        <f t="shared" si="105"/>
        <v>147.77000000000001</v>
      </c>
      <c r="J3583" s="136">
        <v>189.45</v>
      </c>
    </row>
    <row r="3584" spans="2:10" ht="22.5" x14ac:dyDescent="0.2">
      <c r="B3584" s="122" t="s">
        <v>2802</v>
      </c>
      <c r="C3584" s="122" t="s">
        <v>2801</v>
      </c>
      <c r="D3584" s="122"/>
      <c r="E3584" s="147" t="s">
        <v>2481</v>
      </c>
      <c r="F3584" s="123">
        <v>11.39</v>
      </c>
      <c r="G3584" s="135">
        <v>18.741800000000001</v>
      </c>
      <c r="H3584" s="124">
        <f t="shared" si="105"/>
        <v>166.5</v>
      </c>
      <c r="J3584" s="136">
        <v>213.47</v>
      </c>
    </row>
    <row r="3585" spans="2:10" x14ac:dyDescent="0.2">
      <c r="B3585" s="128" t="s">
        <v>2470</v>
      </c>
      <c r="C3585" s="128"/>
      <c r="D3585" s="128"/>
      <c r="E3585" s="128"/>
      <c r="F3585" s="128"/>
      <c r="G3585" s="128"/>
      <c r="H3585" s="137">
        <f t="shared" si="105"/>
        <v>568.41</v>
      </c>
      <c r="J3585" s="138">
        <v>728.74</v>
      </c>
    </row>
    <row r="3586" spans="2:10" x14ac:dyDescent="0.2">
      <c r="B3586" s="131" t="s">
        <v>2469</v>
      </c>
      <c r="C3586" s="131"/>
      <c r="D3586" s="131"/>
      <c r="E3586" s="131"/>
      <c r="F3586" s="131"/>
      <c r="G3586" s="131"/>
      <c r="H3586" s="139">
        <f t="shared" si="105"/>
        <v>601.69000000000005</v>
      </c>
      <c r="J3586" s="140">
        <v>771.41</v>
      </c>
    </row>
    <row r="3587" spans="2:10" x14ac:dyDescent="0.2">
      <c r="B3587" s="131" t="s">
        <v>2468</v>
      </c>
      <c r="C3587" s="131"/>
      <c r="D3587" s="131"/>
      <c r="E3587" s="131"/>
      <c r="F3587" s="131"/>
      <c r="G3587" s="131"/>
      <c r="H3587" s="132">
        <f t="shared" si="105"/>
        <v>0</v>
      </c>
      <c r="J3587" s="133">
        <v>0</v>
      </c>
    </row>
    <row r="3588" spans="2:10" x14ac:dyDescent="0.2">
      <c r="B3588" s="131" t="s">
        <v>2467</v>
      </c>
      <c r="C3588" s="131"/>
      <c r="D3588" s="131"/>
      <c r="E3588" s="131"/>
      <c r="F3588" s="131"/>
      <c r="G3588" s="131"/>
      <c r="H3588" s="139">
        <f t="shared" si="105"/>
        <v>601.69000000000005</v>
      </c>
      <c r="J3588" s="140">
        <v>771.41</v>
      </c>
    </row>
    <row r="3589" spans="2:10" s="134" customFormat="1" ht="24.75" customHeight="1" x14ac:dyDescent="0.2">
      <c r="B3589" s="118" t="s">
        <v>2800</v>
      </c>
      <c r="C3589" s="118"/>
      <c r="D3589" s="118"/>
      <c r="E3589" s="118"/>
      <c r="F3589" s="118"/>
      <c r="G3589" s="118"/>
      <c r="H3589" s="118" t="s">
        <v>2522</v>
      </c>
      <c r="J3589" s="119" t="s">
        <v>2522</v>
      </c>
    </row>
    <row r="3590" spans="2:10" x14ac:dyDescent="0.2">
      <c r="B3590" s="120" t="s">
        <v>2503</v>
      </c>
      <c r="C3590" s="120" t="s">
        <v>2514</v>
      </c>
      <c r="D3590" s="120" t="s">
        <v>2513</v>
      </c>
      <c r="E3590" s="120"/>
      <c r="F3590" s="120" t="s">
        <v>2512</v>
      </c>
      <c r="G3590" s="120" t="s">
        <v>2499</v>
      </c>
      <c r="H3590" s="120" t="s">
        <v>2511</v>
      </c>
      <c r="J3590" s="121" t="s">
        <v>2511</v>
      </c>
    </row>
    <row r="3591" spans="2:10" x14ac:dyDescent="0.2">
      <c r="B3591" s="122" t="s">
        <v>2510</v>
      </c>
      <c r="C3591" s="122" t="s">
        <v>2509</v>
      </c>
      <c r="D3591" s="123">
        <v>12.47</v>
      </c>
      <c r="E3591" s="123"/>
      <c r="F3591" s="124">
        <v>117.99</v>
      </c>
      <c r="G3591" s="125">
        <v>1.2222999999999999</v>
      </c>
      <c r="H3591" s="123">
        <f>TRUNC((J3591*$J$7),2)</f>
        <v>11.88</v>
      </c>
      <c r="J3591" s="141">
        <v>15.24</v>
      </c>
    </row>
    <row r="3592" spans="2:10" x14ac:dyDescent="0.2">
      <c r="B3592" s="122" t="s">
        <v>2506</v>
      </c>
      <c r="C3592" s="122" t="s">
        <v>2505</v>
      </c>
      <c r="D3592" s="123">
        <v>20.8</v>
      </c>
      <c r="E3592" s="123"/>
      <c r="F3592" s="124">
        <v>117.99</v>
      </c>
      <c r="G3592" s="125">
        <v>1.3187</v>
      </c>
      <c r="H3592" s="123">
        <f>TRUNC((J3592*$J$7),2)</f>
        <v>21.39</v>
      </c>
      <c r="J3592" s="141">
        <v>27.43</v>
      </c>
    </row>
    <row r="3593" spans="2:10" x14ac:dyDescent="0.2">
      <c r="B3593" s="128" t="s">
        <v>2504</v>
      </c>
      <c r="C3593" s="128"/>
      <c r="D3593" s="128"/>
      <c r="E3593" s="128"/>
      <c r="F3593" s="128"/>
      <c r="G3593" s="128"/>
      <c r="H3593" s="142">
        <f>TRUNC((J3593*$J$7),2)</f>
        <v>33.28</v>
      </c>
      <c r="J3593" s="143">
        <v>42.67</v>
      </c>
    </row>
    <row r="3594" spans="2:10" ht="21" x14ac:dyDescent="0.2">
      <c r="B3594" s="120" t="s">
        <v>2503</v>
      </c>
      <c r="C3594" s="120" t="s">
        <v>2502</v>
      </c>
      <c r="D3594" s="120"/>
      <c r="E3594" s="146" t="s">
        <v>2501</v>
      </c>
      <c r="F3594" s="120" t="s">
        <v>2500</v>
      </c>
      <c r="G3594" s="120" t="s">
        <v>2499</v>
      </c>
      <c r="H3594" s="120" t="s">
        <v>2498</v>
      </c>
      <c r="J3594" s="121" t="s">
        <v>2498</v>
      </c>
    </row>
    <row r="3595" spans="2:10" x14ac:dyDescent="0.2">
      <c r="B3595" s="122" t="s">
        <v>2518</v>
      </c>
      <c r="C3595" s="122" t="s">
        <v>2517</v>
      </c>
      <c r="D3595" s="122"/>
      <c r="E3595" s="147" t="s">
        <v>2476</v>
      </c>
      <c r="F3595" s="124">
        <v>184.48</v>
      </c>
      <c r="G3595" s="125">
        <v>1.43E-2</v>
      </c>
      <c r="H3595" s="126">
        <f t="shared" ref="H3595:H3611" si="106">TRUNC((J3595*$J$7),2)</f>
        <v>2.0499999999999998</v>
      </c>
      <c r="J3595" s="127">
        <v>2.64</v>
      </c>
    </row>
    <row r="3596" spans="2:10" x14ac:dyDescent="0.2">
      <c r="B3596" s="122" t="s">
        <v>2493</v>
      </c>
      <c r="C3596" s="122" t="s">
        <v>2492</v>
      </c>
      <c r="D3596" s="122"/>
      <c r="E3596" s="147" t="s">
        <v>2481</v>
      </c>
      <c r="F3596" s="126">
        <v>0.65</v>
      </c>
      <c r="G3596" s="125">
        <v>5</v>
      </c>
      <c r="H3596" s="126">
        <f t="shared" si="106"/>
        <v>2.5299999999999998</v>
      </c>
      <c r="J3596" s="127">
        <v>3.25</v>
      </c>
    </row>
    <row r="3597" spans="2:10" x14ac:dyDescent="0.2">
      <c r="B3597" s="122" t="s">
        <v>2799</v>
      </c>
      <c r="C3597" s="122" t="s">
        <v>2798</v>
      </c>
      <c r="D3597" s="122"/>
      <c r="E3597" s="147" t="s">
        <v>2481</v>
      </c>
      <c r="F3597" s="123">
        <v>11.13</v>
      </c>
      <c r="G3597" s="135">
        <v>12.1349</v>
      </c>
      <c r="H3597" s="124">
        <f t="shared" si="106"/>
        <v>105.34</v>
      </c>
      <c r="J3597" s="136">
        <v>135.06</v>
      </c>
    </row>
    <row r="3598" spans="2:10" ht="22.5" x14ac:dyDescent="0.2">
      <c r="B3598" s="122" t="s">
        <v>2480</v>
      </c>
      <c r="C3598" s="122" t="s">
        <v>2479</v>
      </c>
      <c r="D3598" s="122"/>
      <c r="E3598" s="147" t="s">
        <v>2471</v>
      </c>
      <c r="F3598" s="123">
        <v>16.64</v>
      </c>
      <c r="G3598" s="125">
        <v>5.9499999999999997E-2</v>
      </c>
      <c r="H3598" s="126">
        <f t="shared" si="106"/>
        <v>0.77</v>
      </c>
      <c r="J3598" s="127">
        <v>0.99</v>
      </c>
    </row>
    <row r="3599" spans="2:10" x14ac:dyDescent="0.2">
      <c r="B3599" s="122" t="s">
        <v>2491</v>
      </c>
      <c r="C3599" s="122" t="s">
        <v>2490</v>
      </c>
      <c r="D3599" s="122"/>
      <c r="E3599" s="147" t="s">
        <v>2471</v>
      </c>
      <c r="F3599" s="123">
        <v>13.42</v>
      </c>
      <c r="G3599" s="125">
        <v>8.4599999999999995E-2</v>
      </c>
      <c r="H3599" s="126">
        <f t="shared" si="106"/>
        <v>0.88</v>
      </c>
      <c r="J3599" s="127">
        <v>1.1399999999999999</v>
      </c>
    </row>
    <row r="3600" spans="2:10" ht="33.75" x14ac:dyDescent="0.2">
      <c r="B3600" s="122" t="s">
        <v>2797</v>
      </c>
      <c r="C3600" s="122" t="s">
        <v>2796</v>
      </c>
      <c r="D3600" s="122"/>
      <c r="E3600" s="147" t="s">
        <v>2471</v>
      </c>
      <c r="F3600" s="123">
        <v>38.57</v>
      </c>
      <c r="G3600" s="125">
        <v>0.79369999999999996</v>
      </c>
      <c r="H3600" s="123">
        <f t="shared" si="106"/>
        <v>23.87</v>
      </c>
      <c r="J3600" s="141">
        <v>30.61</v>
      </c>
    </row>
    <row r="3601" spans="2:10" ht="22.5" x14ac:dyDescent="0.2">
      <c r="B3601" s="122" t="s">
        <v>2795</v>
      </c>
      <c r="C3601" s="122" t="s">
        <v>2794</v>
      </c>
      <c r="D3601" s="122"/>
      <c r="E3601" s="147" t="s">
        <v>2471</v>
      </c>
      <c r="F3601" s="123">
        <v>14.9</v>
      </c>
      <c r="G3601" s="125">
        <v>2.3809999999999998</v>
      </c>
      <c r="H3601" s="123">
        <f t="shared" si="106"/>
        <v>27.67</v>
      </c>
      <c r="J3601" s="141">
        <v>35.479999999999997</v>
      </c>
    </row>
    <row r="3602" spans="2:10" x14ac:dyDescent="0.2">
      <c r="B3602" s="122" t="s">
        <v>2483</v>
      </c>
      <c r="C3602" s="122" t="s">
        <v>2482</v>
      </c>
      <c r="D3602" s="122"/>
      <c r="E3602" s="147" t="s">
        <v>2481</v>
      </c>
      <c r="F3602" s="123">
        <v>26.49</v>
      </c>
      <c r="G3602" s="125">
        <v>9.5200000000000007E-2</v>
      </c>
      <c r="H3602" s="126">
        <f t="shared" si="106"/>
        <v>1.96</v>
      </c>
      <c r="J3602" s="127">
        <v>2.52</v>
      </c>
    </row>
    <row r="3603" spans="2:10" x14ac:dyDescent="0.2">
      <c r="B3603" s="122" t="s">
        <v>2485</v>
      </c>
      <c r="C3603" s="122" t="s">
        <v>2484</v>
      </c>
      <c r="D3603" s="122"/>
      <c r="E3603" s="147" t="s">
        <v>2471</v>
      </c>
      <c r="F3603" s="126">
        <v>2.76</v>
      </c>
      <c r="G3603" s="125">
        <v>0.29759999999999998</v>
      </c>
      <c r="H3603" s="126">
        <f t="shared" si="106"/>
        <v>0.63</v>
      </c>
      <c r="J3603" s="127">
        <v>0.82</v>
      </c>
    </row>
    <row r="3604" spans="2:10" x14ac:dyDescent="0.2">
      <c r="B3604" s="122" t="s">
        <v>2487</v>
      </c>
      <c r="C3604" s="122" t="s">
        <v>2486</v>
      </c>
      <c r="D3604" s="122"/>
      <c r="E3604" s="147" t="s">
        <v>2481</v>
      </c>
      <c r="F3604" s="123">
        <v>32.590000000000003</v>
      </c>
      <c r="G3604" s="125">
        <v>0.23810000000000001</v>
      </c>
      <c r="H3604" s="126">
        <f t="shared" si="106"/>
        <v>6.05</v>
      </c>
      <c r="J3604" s="127">
        <v>7.76</v>
      </c>
    </row>
    <row r="3605" spans="2:10" x14ac:dyDescent="0.2">
      <c r="B3605" s="122" t="s">
        <v>2793</v>
      </c>
      <c r="C3605" s="122" t="s">
        <v>2474</v>
      </c>
      <c r="D3605" s="122"/>
      <c r="E3605" s="147" t="s">
        <v>2471</v>
      </c>
      <c r="F3605" s="124">
        <v>124.45</v>
      </c>
      <c r="G3605" s="125">
        <v>1</v>
      </c>
      <c r="H3605" s="124">
        <f t="shared" si="106"/>
        <v>97.07</v>
      </c>
      <c r="J3605" s="136">
        <v>124.45</v>
      </c>
    </row>
    <row r="3606" spans="2:10" ht="22.5" x14ac:dyDescent="0.2">
      <c r="B3606" s="122" t="s">
        <v>2792</v>
      </c>
      <c r="C3606" s="122" t="s">
        <v>2791</v>
      </c>
      <c r="D3606" s="122"/>
      <c r="E3606" s="147" t="s">
        <v>2481</v>
      </c>
      <c r="F3606" s="123">
        <v>11.4</v>
      </c>
      <c r="G3606" s="125">
        <v>1.4724999999999999</v>
      </c>
      <c r="H3606" s="123">
        <f t="shared" si="106"/>
        <v>13.09</v>
      </c>
      <c r="J3606" s="141">
        <v>16.79</v>
      </c>
    </row>
    <row r="3607" spans="2:10" ht="22.5" x14ac:dyDescent="0.2">
      <c r="B3607" s="122" t="s">
        <v>2790</v>
      </c>
      <c r="C3607" s="122" t="s">
        <v>2789</v>
      </c>
      <c r="D3607" s="122"/>
      <c r="E3607" s="147" t="s">
        <v>2481</v>
      </c>
      <c r="F3607" s="123">
        <v>10.99</v>
      </c>
      <c r="G3607" s="125">
        <v>8.4913000000000007</v>
      </c>
      <c r="H3607" s="123">
        <f t="shared" si="106"/>
        <v>72.78</v>
      </c>
      <c r="J3607" s="141">
        <v>93.32</v>
      </c>
    </row>
    <row r="3608" spans="2:10" x14ac:dyDescent="0.2">
      <c r="B3608" s="128" t="s">
        <v>2470</v>
      </c>
      <c r="C3608" s="128"/>
      <c r="D3608" s="128"/>
      <c r="E3608" s="128"/>
      <c r="F3608" s="128"/>
      <c r="G3608" s="128"/>
      <c r="H3608" s="137">
        <f t="shared" si="106"/>
        <v>354.76</v>
      </c>
      <c r="J3608" s="138">
        <v>454.83</v>
      </c>
    </row>
    <row r="3609" spans="2:10" x14ac:dyDescent="0.2">
      <c r="B3609" s="131" t="s">
        <v>2469</v>
      </c>
      <c r="C3609" s="131"/>
      <c r="D3609" s="131"/>
      <c r="E3609" s="131"/>
      <c r="F3609" s="131"/>
      <c r="G3609" s="131"/>
      <c r="H3609" s="139">
        <f t="shared" si="106"/>
        <v>388.05</v>
      </c>
      <c r="J3609" s="140">
        <v>497.5</v>
      </c>
    </row>
    <row r="3610" spans="2:10" x14ac:dyDescent="0.2">
      <c r="B3610" s="131" t="s">
        <v>2468</v>
      </c>
      <c r="C3610" s="131"/>
      <c r="D3610" s="131"/>
      <c r="E3610" s="131"/>
      <c r="F3610" s="131"/>
      <c r="G3610" s="131"/>
      <c r="H3610" s="132">
        <f t="shared" si="106"/>
        <v>0</v>
      </c>
      <c r="J3610" s="133">
        <v>0</v>
      </c>
    </row>
    <row r="3611" spans="2:10" x14ac:dyDescent="0.2">
      <c r="B3611" s="131" t="s">
        <v>2467</v>
      </c>
      <c r="C3611" s="131"/>
      <c r="D3611" s="131"/>
      <c r="E3611" s="131"/>
      <c r="F3611" s="131"/>
      <c r="G3611" s="131"/>
      <c r="H3611" s="139">
        <f t="shared" si="106"/>
        <v>388.05</v>
      </c>
      <c r="J3611" s="140">
        <v>497.5</v>
      </c>
    </row>
    <row r="3612" spans="2:10" s="134" customFormat="1" ht="24.75" customHeight="1" x14ac:dyDescent="0.2">
      <c r="B3612" s="118" t="s">
        <v>2788</v>
      </c>
      <c r="C3612" s="118"/>
      <c r="D3612" s="118"/>
      <c r="E3612" s="118"/>
      <c r="F3612" s="118"/>
      <c r="G3612" s="118"/>
      <c r="H3612" s="118" t="s">
        <v>2635</v>
      </c>
      <c r="J3612" s="119" t="s">
        <v>2635</v>
      </c>
    </row>
    <row r="3613" spans="2:10" x14ac:dyDescent="0.2">
      <c r="B3613" s="120" t="s">
        <v>2503</v>
      </c>
      <c r="C3613" s="120" t="s">
        <v>2514</v>
      </c>
      <c r="D3613" s="120" t="s">
        <v>2513</v>
      </c>
      <c r="E3613" s="120"/>
      <c r="F3613" s="120" t="s">
        <v>2512</v>
      </c>
      <c r="G3613" s="120" t="s">
        <v>2499</v>
      </c>
      <c r="H3613" s="120" t="s">
        <v>2511</v>
      </c>
      <c r="J3613" s="121" t="s">
        <v>2511</v>
      </c>
    </row>
    <row r="3614" spans="2:10" x14ac:dyDescent="0.2">
      <c r="B3614" s="122" t="s">
        <v>2573</v>
      </c>
      <c r="C3614" s="122" t="s">
        <v>2572</v>
      </c>
      <c r="D3614" s="123">
        <v>21.1</v>
      </c>
      <c r="E3614" s="123"/>
      <c r="F3614" s="124">
        <v>117.99</v>
      </c>
      <c r="G3614" s="125">
        <v>0.5</v>
      </c>
      <c r="H3614" s="123">
        <f>TRUNC((J3614*$J$7),2)</f>
        <v>8.2200000000000006</v>
      </c>
      <c r="J3614" s="141">
        <v>10.55</v>
      </c>
    </row>
    <row r="3615" spans="2:10" x14ac:dyDescent="0.2">
      <c r="B3615" s="122" t="s">
        <v>2567</v>
      </c>
      <c r="C3615" s="122" t="s">
        <v>2566</v>
      </c>
      <c r="D3615" s="123">
        <v>14.54</v>
      </c>
      <c r="E3615" s="123"/>
      <c r="F3615" s="124">
        <v>117.99</v>
      </c>
      <c r="G3615" s="125">
        <v>0.5</v>
      </c>
      <c r="H3615" s="126">
        <f>TRUNC((J3615*$J$7),2)</f>
        <v>5.67</v>
      </c>
      <c r="J3615" s="127">
        <v>7.27</v>
      </c>
    </row>
    <row r="3616" spans="2:10" x14ac:dyDescent="0.2">
      <c r="B3616" s="128" t="s">
        <v>2504</v>
      </c>
      <c r="C3616" s="128"/>
      <c r="D3616" s="128"/>
      <c r="E3616" s="128"/>
      <c r="F3616" s="128"/>
      <c r="G3616" s="128"/>
      <c r="H3616" s="142">
        <f>TRUNC((J3616*$J$7),2)</f>
        <v>13.89</v>
      </c>
      <c r="J3616" s="143">
        <v>17.82</v>
      </c>
    </row>
    <row r="3617" spans="2:10" ht="21" x14ac:dyDescent="0.2">
      <c r="B3617" s="120" t="s">
        <v>2503</v>
      </c>
      <c r="C3617" s="120" t="s">
        <v>2502</v>
      </c>
      <c r="D3617" s="120"/>
      <c r="E3617" s="146" t="s">
        <v>2501</v>
      </c>
      <c r="F3617" s="120" t="s">
        <v>2500</v>
      </c>
      <c r="G3617" s="120" t="s">
        <v>2499</v>
      </c>
      <c r="H3617" s="120" t="s">
        <v>2498</v>
      </c>
      <c r="J3617" s="121" t="s">
        <v>2498</v>
      </c>
    </row>
    <row r="3618" spans="2:10" x14ac:dyDescent="0.2">
      <c r="B3618" s="122" t="s">
        <v>2487</v>
      </c>
      <c r="C3618" s="122" t="s">
        <v>2486</v>
      </c>
      <c r="D3618" s="122"/>
      <c r="E3618" s="147" t="s">
        <v>2481</v>
      </c>
      <c r="F3618" s="123">
        <v>32.590000000000003</v>
      </c>
      <c r="G3618" s="125">
        <v>3.1800000000000002E-2</v>
      </c>
      <c r="H3618" s="126">
        <f t="shared" ref="H3618:H3633" si="107">TRUNC((J3618*$J$7),2)</f>
        <v>0.81</v>
      </c>
      <c r="J3618" s="127">
        <v>1.04</v>
      </c>
    </row>
    <row r="3619" spans="2:10" x14ac:dyDescent="0.2">
      <c r="B3619" s="122" t="s">
        <v>2485</v>
      </c>
      <c r="C3619" s="122" t="s">
        <v>2484</v>
      </c>
      <c r="D3619" s="122"/>
      <c r="E3619" s="147" t="s">
        <v>2471</v>
      </c>
      <c r="F3619" s="126">
        <v>2.76</v>
      </c>
      <c r="G3619" s="125">
        <v>3.9800000000000002E-2</v>
      </c>
      <c r="H3619" s="126">
        <f t="shared" si="107"/>
        <v>0.08</v>
      </c>
      <c r="J3619" s="127">
        <v>0.11</v>
      </c>
    </row>
    <row r="3620" spans="2:10" ht="22.5" x14ac:dyDescent="0.2">
      <c r="B3620" s="122" t="s">
        <v>2480</v>
      </c>
      <c r="C3620" s="122" t="s">
        <v>2479</v>
      </c>
      <c r="D3620" s="122"/>
      <c r="E3620" s="147" t="s">
        <v>2471</v>
      </c>
      <c r="F3620" s="123">
        <v>16.64</v>
      </c>
      <c r="G3620" s="125">
        <v>8.0000000000000002E-3</v>
      </c>
      <c r="H3620" s="126">
        <f t="shared" si="107"/>
        <v>0.1</v>
      </c>
      <c r="J3620" s="127">
        <v>0.13</v>
      </c>
    </row>
    <row r="3621" spans="2:10" x14ac:dyDescent="0.2">
      <c r="B3621" s="122" t="s">
        <v>2483</v>
      </c>
      <c r="C3621" s="122" t="s">
        <v>2482</v>
      </c>
      <c r="D3621" s="122"/>
      <c r="E3621" s="147" t="s">
        <v>2481</v>
      </c>
      <c r="F3621" s="123">
        <v>26.49</v>
      </c>
      <c r="G3621" s="125">
        <v>1.12E-2</v>
      </c>
      <c r="H3621" s="126">
        <f t="shared" si="107"/>
        <v>0.23</v>
      </c>
      <c r="J3621" s="127">
        <v>0.3</v>
      </c>
    </row>
    <row r="3622" spans="2:10" x14ac:dyDescent="0.2">
      <c r="B3622" s="122" t="s">
        <v>2585</v>
      </c>
      <c r="C3622" s="122" t="s">
        <v>2584</v>
      </c>
      <c r="D3622" s="122"/>
      <c r="E3622" s="147" t="s">
        <v>2471</v>
      </c>
      <c r="F3622" s="126">
        <v>1.1000000000000001</v>
      </c>
      <c r="G3622" s="125">
        <v>4</v>
      </c>
      <c r="H3622" s="126">
        <f t="shared" si="107"/>
        <v>3.43</v>
      </c>
      <c r="J3622" s="127">
        <v>4.4000000000000004</v>
      </c>
    </row>
    <row r="3623" spans="2:10" x14ac:dyDescent="0.2">
      <c r="B3623" s="122" t="s">
        <v>2787</v>
      </c>
      <c r="C3623" s="122" t="s">
        <v>2786</v>
      </c>
      <c r="D3623" s="122"/>
      <c r="E3623" s="147" t="s">
        <v>2481</v>
      </c>
      <c r="F3623" s="126">
        <v>8.7200000000000006</v>
      </c>
      <c r="G3623" s="125">
        <v>0.2135</v>
      </c>
      <c r="H3623" s="126">
        <f t="shared" si="107"/>
        <v>1.45</v>
      </c>
      <c r="J3623" s="127">
        <v>1.86</v>
      </c>
    </row>
    <row r="3624" spans="2:10" x14ac:dyDescent="0.2">
      <c r="B3624" s="122" t="s">
        <v>2561</v>
      </c>
      <c r="C3624" s="122" t="s">
        <v>2560</v>
      </c>
      <c r="D3624" s="122"/>
      <c r="E3624" s="147" t="s">
        <v>2481</v>
      </c>
      <c r="F3624" s="126">
        <v>8.69</v>
      </c>
      <c r="G3624" s="125">
        <v>6.6050000000000004</v>
      </c>
      <c r="H3624" s="123">
        <f t="shared" si="107"/>
        <v>44.77</v>
      </c>
      <c r="J3624" s="141">
        <v>57.4</v>
      </c>
    </row>
    <row r="3625" spans="2:10" x14ac:dyDescent="0.2">
      <c r="B3625" s="122" t="s">
        <v>2583</v>
      </c>
      <c r="C3625" s="122" t="s">
        <v>2582</v>
      </c>
      <c r="D3625" s="122"/>
      <c r="E3625" s="147" t="s">
        <v>2535</v>
      </c>
      <c r="F3625" s="126">
        <v>9.3000000000000007</v>
      </c>
      <c r="G3625" s="125">
        <v>3</v>
      </c>
      <c r="H3625" s="123">
        <f t="shared" si="107"/>
        <v>21.76</v>
      </c>
      <c r="J3625" s="141">
        <v>27.9</v>
      </c>
    </row>
    <row r="3626" spans="2:10" x14ac:dyDescent="0.2">
      <c r="B3626" s="122" t="s">
        <v>2491</v>
      </c>
      <c r="C3626" s="122" t="s">
        <v>2490</v>
      </c>
      <c r="D3626" s="122"/>
      <c r="E3626" s="147" t="s">
        <v>2471</v>
      </c>
      <c r="F3626" s="123">
        <v>13.42</v>
      </c>
      <c r="G3626" s="125">
        <v>9.8799999999999999E-2</v>
      </c>
      <c r="H3626" s="126">
        <f t="shared" si="107"/>
        <v>1.03</v>
      </c>
      <c r="J3626" s="127">
        <v>1.33</v>
      </c>
    </row>
    <row r="3627" spans="2:10" ht="22.5" x14ac:dyDescent="0.2">
      <c r="B3627" s="122" t="s">
        <v>2785</v>
      </c>
      <c r="C3627" s="122" t="s">
        <v>2784</v>
      </c>
      <c r="D3627" s="122"/>
      <c r="E3627" s="147" t="s">
        <v>2535</v>
      </c>
      <c r="F3627" s="123">
        <v>12.64</v>
      </c>
      <c r="G3627" s="125">
        <v>2.6560000000000001</v>
      </c>
      <c r="H3627" s="123">
        <f t="shared" si="107"/>
        <v>26.18</v>
      </c>
      <c r="J3627" s="141">
        <v>33.57</v>
      </c>
    </row>
    <row r="3628" spans="2:10" x14ac:dyDescent="0.2">
      <c r="B3628" s="122" t="s">
        <v>2627</v>
      </c>
      <c r="C3628" s="122" t="s">
        <v>2626</v>
      </c>
      <c r="D3628" s="122"/>
      <c r="E3628" s="147" t="s">
        <v>2481</v>
      </c>
      <c r="F3628" s="126">
        <v>9.39</v>
      </c>
      <c r="G3628" s="125">
        <v>0.8246</v>
      </c>
      <c r="H3628" s="126">
        <f t="shared" si="107"/>
        <v>6.03</v>
      </c>
      <c r="J3628" s="127">
        <v>7.74</v>
      </c>
    </row>
    <row r="3629" spans="2:10" x14ac:dyDescent="0.2">
      <c r="B3629" s="122" t="s">
        <v>2783</v>
      </c>
      <c r="C3629" s="122" t="s">
        <v>2474</v>
      </c>
      <c r="D3629" s="122"/>
      <c r="E3629" s="147" t="s">
        <v>2471</v>
      </c>
      <c r="F3629" s="123">
        <v>44.98</v>
      </c>
      <c r="G3629" s="125">
        <v>1</v>
      </c>
      <c r="H3629" s="123">
        <f t="shared" si="107"/>
        <v>35.08</v>
      </c>
      <c r="J3629" s="141">
        <v>44.98</v>
      </c>
    </row>
    <row r="3630" spans="2:10" x14ac:dyDescent="0.2">
      <c r="B3630" s="128" t="s">
        <v>2470</v>
      </c>
      <c r="C3630" s="128"/>
      <c r="D3630" s="128"/>
      <c r="E3630" s="128"/>
      <c r="F3630" s="128"/>
      <c r="G3630" s="128"/>
      <c r="H3630" s="137">
        <f t="shared" si="107"/>
        <v>140.99</v>
      </c>
      <c r="J3630" s="138">
        <v>180.76</v>
      </c>
    </row>
    <row r="3631" spans="2:10" x14ac:dyDescent="0.2">
      <c r="B3631" s="131" t="s">
        <v>2469</v>
      </c>
      <c r="C3631" s="131"/>
      <c r="D3631" s="131"/>
      <c r="E3631" s="131"/>
      <c r="F3631" s="131"/>
      <c r="G3631" s="131"/>
      <c r="H3631" s="139">
        <f t="shared" si="107"/>
        <v>154.88999999999999</v>
      </c>
      <c r="J3631" s="140">
        <v>198.58</v>
      </c>
    </row>
    <row r="3632" spans="2:10" x14ac:dyDescent="0.2">
      <c r="B3632" s="131" t="s">
        <v>2468</v>
      </c>
      <c r="C3632" s="131"/>
      <c r="D3632" s="131"/>
      <c r="E3632" s="131"/>
      <c r="F3632" s="131"/>
      <c r="G3632" s="131"/>
      <c r="H3632" s="132">
        <f t="shared" si="107"/>
        <v>0</v>
      </c>
      <c r="J3632" s="133">
        <v>0</v>
      </c>
    </row>
    <row r="3633" spans="2:10" x14ac:dyDescent="0.2">
      <c r="B3633" s="131" t="s">
        <v>2467</v>
      </c>
      <c r="C3633" s="131"/>
      <c r="D3633" s="131"/>
      <c r="E3633" s="131"/>
      <c r="F3633" s="131"/>
      <c r="G3633" s="131"/>
      <c r="H3633" s="139">
        <f t="shared" si="107"/>
        <v>154.88999999999999</v>
      </c>
      <c r="J3633" s="140">
        <v>198.58</v>
      </c>
    </row>
    <row r="3634" spans="2:10" s="134" customFormat="1" ht="24.75" customHeight="1" x14ac:dyDescent="0.2">
      <c r="B3634" s="118" t="s">
        <v>2782</v>
      </c>
      <c r="C3634" s="118"/>
      <c r="D3634" s="118"/>
      <c r="E3634" s="118"/>
      <c r="F3634" s="118"/>
      <c r="G3634" s="118"/>
      <c r="H3634" s="118" t="s">
        <v>2522</v>
      </c>
      <c r="J3634" s="119" t="s">
        <v>2522</v>
      </c>
    </row>
    <row r="3635" spans="2:10" ht="21" x14ac:dyDescent="0.2">
      <c r="B3635" s="120" t="s">
        <v>2503</v>
      </c>
      <c r="C3635" s="120" t="s">
        <v>2502</v>
      </c>
      <c r="D3635" s="120"/>
      <c r="E3635" s="146" t="s">
        <v>2501</v>
      </c>
      <c r="F3635" s="120" t="s">
        <v>2500</v>
      </c>
      <c r="G3635" s="120" t="s">
        <v>2499</v>
      </c>
      <c r="H3635" s="120" t="s">
        <v>2498</v>
      </c>
      <c r="J3635" s="121" t="s">
        <v>2498</v>
      </c>
    </row>
    <row r="3636" spans="2:10" ht="22.5" x14ac:dyDescent="0.2">
      <c r="B3636" s="122" t="s">
        <v>2781</v>
      </c>
      <c r="C3636" s="122" t="s">
        <v>2780</v>
      </c>
      <c r="D3636" s="122"/>
      <c r="E3636" s="147" t="s">
        <v>2519</v>
      </c>
      <c r="F3636" s="124">
        <v>213.33</v>
      </c>
      <c r="G3636" s="125">
        <v>1</v>
      </c>
      <c r="H3636" s="124">
        <f>TRUNC((J3636*$J$7),2)</f>
        <v>166.39</v>
      </c>
      <c r="J3636" s="136">
        <v>213.33</v>
      </c>
    </row>
    <row r="3637" spans="2:10" x14ac:dyDescent="0.2">
      <c r="B3637" s="128" t="s">
        <v>2470</v>
      </c>
      <c r="C3637" s="128"/>
      <c r="D3637" s="128"/>
      <c r="E3637" s="128"/>
      <c r="F3637" s="128"/>
      <c r="G3637" s="128"/>
      <c r="H3637" s="137">
        <f>TRUNC((J3637*$J$7),2)</f>
        <v>166.39</v>
      </c>
      <c r="J3637" s="138">
        <v>213.33</v>
      </c>
    </row>
    <row r="3638" spans="2:10" x14ac:dyDescent="0.2">
      <c r="B3638" s="131" t="s">
        <v>2469</v>
      </c>
      <c r="C3638" s="131"/>
      <c r="D3638" s="131"/>
      <c r="E3638" s="131"/>
      <c r="F3638" s="131"/>
      <c r="G3638" s="131"/>
      <c r="H3638" s="139">
        <f>TRUNC((J3638*$J$7),2)</f>
        <v>166.39</v>
      </c>
      <c r="J3638" s="140">
        <v>213.33</v>
      </c>
    </row>
    <row r="3639" spans="2:10" x14ac:dyDescent="0.2">
      <c r="B3639" s="131" t="s">
        <v>2468</v>
      </c>
      <c r="C3639" s="131"/>
      <c r="D3639" s="131"/>
      <c r="E3639" s="131"/>
      <c r="F3639" s="131"/>
      <c r="G3639" s="131"/>
      <c r="H3639" s="132">
        <f>TRUNC((J3639*$J$7),2)</f>
        <v>0</v>
      </c>
      <c r="J3639" s="133">
        <v>0</v>
      </c>
    </row>
    <row r="3640" spans="2:10" x14ac:dyDescent="0.2">
      <c r="B3640" s="131" t="s">
        <v>2467</v>
      </c>
      <c r="C3640" s="131"/>
      <c r="D3640" s="131"/>
      <c r="E3640" s="131"/>
      <c r="F3640" s="131"/>
      <c r="G3640" s="131"/>
      <c r="H3640" s="139">
        <f>TRUNC((J3640*$J$7),2)</f>
        <v>166.39</v>
      </c>
      <c r="J3640" s="140">
        <v>213.33</v>
      </c>
    </row>
    <row r="3641" spans="2:10" s="134" customFormat="1" ht="24.75" customHeight="1" x14ac:dyDescent="0.2">
      <c r="B3641" s="118" t="s">
        <v>2779</v>
      </c>
      <c r="C3641" s="118"/>
      <c r="D3641" s="118"/>
      <c r="E3641" s="118"/>
      <c r="F3641" s="118"/>
      <c r="G3641" s="118"/>
      <c r="H3641" s="118" t="s">
        <v>2522</v>
      </c>
      <c r="J3641" s="119" t="s">
        <v>2522</v>
      </c>
    </row>
    <row r="3642" spans="2:10" ht="21" x14ac:dyDescent="0.2">
      <c r="B3642" s="120" t="s">
        <v>2503</v>
      </c>
      <c r="C3642" s="120" t="s">
        <v>2502</v>
      </c>
      <c r="D3642" s="120"/>
      <c r="E3642" s="146" t="s">
        <v>2501</v>
      </c>
      <c r="F3642" s="120" t="s">
        <v>2500</v>
      </c>
      <c r="G3642" s="120" t="s">
        <v>2499</v>
      </c>
      <c r="H3642" s="120" t="s">
        <v>2498</v>
      </c>
      <c r="J3642" s="121" t="s">
        <v>2498</v>
      </c>
    </row>
    <row r="3643" spans="2:10" ht="22.5" x14ac:dyDescent="0.2">
      <c r="B3643" s="122" t="s">
        <v>2778</v>
      </c>
      <c r="C3643" s="122" t="s">
        <v>2777</v>
      </c>
      <c r="D3643" s="122"/>
      <c r="E3643" s="147" t="s">
        <v>2519</v>
      </c>
      <c r="F3643" s="124">
        <v>193.85</v>
      </c>
      <c r="G3643" s="125">
        <v>1</v>
      </c>
      <c r="H3643" s="124">
        <f>TRUNC((J3643*$J$7),2)</f>
        <v>151.19999999999999</v>
      </c>
      <c r="J3643" s="136">
        <v>193.85</v>
      </c>
    </row>
    <row r="3644" spans="2:10" x14ac:dyDescent="0.2">
      <c r="B3644" s="128" t="s">
        <v>2470</v>
      </c>
      <c r="C3644" s="128"/>
      <c r="D3644" s="128"/>
      <c r="E3644" s="128"/>
      <c r="F3644" s="128"/>
      <c r="G3644" s="128"/>
      <c r="H3644" s="137">
        <f>TRUNC((J3644*$J$7),2)</f>
        <v>151.19999999999999</v>
      </c>
      <c r="J3644" s="138">
        <v>193.85</v>
      </c>
    </row>
    <row r="3645" spans="2:10" x14ac:dyDescent="0.2">
      <c r="B3645" s="131" t="s">
        <v>2469</v>
      </c>
      <c r="C3645" s="131"/>
      <c r="D3645" s="131"/>
      <c r="E3645" s="131"/>
      <c r="F3645" s="131"/>
      <c r="G3645" s="131"/>
      <c r="H3645" s="139">
        <f>TRUNC((J3645*$J$7),2)</f>
        <v>151.19999999999999</v>
      </c>
      <c r="J3645" s="140">
        <v>193.85</v>
      </c>
    </row>
    <row r="3646" spans="2:10" x14ac:dyDescent="0.2">
      <c r="B3646" s="131" t="s">
        <v>2468</v>
      </c>
      <c r="C3646" s="131"/>
      <c r="D3646" s="131"/>
      <c r="E3646" s="131"/>
      <c r="F3646" s="131"/>
      <c r="G3646" s="131"/>
      <c r="H3646" s="132">
        <f>TRUNC((J3646*$J$7),2)</f>
        <v>0</v>
      </c>
      <c r="J3646" s="133">
        <v>0</v>
      </c>
    </row>
    <row r="3647" spans="2:10" x14ac:dyDescent="0.2">
      <c r="B3647" s="131" t="s">
        <v>2467</v>
      </c>
      <c r="C3647" s="131"/>
      <c r="D3647" s="131"/>
      <c r="E3647" s="131"/>
      <c r="F3647" s="131"/>
      <c r="G3647" s="131"/>
      <c r="H3647" s="139">
        <f>TRUNC((J3647*$J$7),2)</f>
        <v>151.19999999999999</v>
      </c>
      <c r="J3647" s="140">
        <v>193.85</v>
      </c>
    </row>
    <row r="3648" spans="2:10" s="134" customFormat="1" ht="24.75" customHeight="1" x14ac:dyDescent="0.2">
      <c r="B3648" s="118" t="s">
        <v>2776</v>
      </c>
      <c r="C3648" s="118"/>
      <c r="D3648" s="118"/>
      <c r="E3648" s="118"/>
      <c r="F3648" s="118"/>
      <c r="G3648" s="118"/>
      <c r="H3648" s="118" t="s">
        <v>2522</v>
      </c>
      <c r="J3648" s="119" t="s">
        <v>2522</v>
      </c>
    </row>
    <row r="3649" spans="2:10" x14ac:dyDescent="0.2">
      <c r="B3649" s="120" t="s">
        <v>2503</v>
      </c>
      <c r="C3649" s="120" t="s">
        <v>2514</v>
      </c>
      <c r="D3649" s="120" t="s">
        <v>2513</v>
      </c>
      <c r="E3649" s="120"/>
      <c r="F3649" s="120" t="s">
        <v>2512</v>
      </c>
      <c r="G3649" s="120" t="s">
        <v>2499</v>
      </c>
      <c r="H3649" s="120" t="s">
        <v>2511</v>
      </c>
      <c r="J3649" s="121" t="s">
        <v>2511</v>
      </c>
    </row>
    <row r="3650" spans="2:10" x14ac:dyDescent="0.2">
      <c r="B3650" s="122" t="s">
        <v>2571</v>
      </c>
      <c r="C3650" s="122" t="s">
        <v>2570</v>
      </c>
      <c r="D3650" s="123">
        <v>20.8</v>
      </c>
      <c r="E3650" s="123"/>
      <c r="F3650" s="124">
        <v>117.99</v>
      </c>
      <c r="G3650" s="125">
        <v>5.5399999999999998E-2</v>
      </c>
      <c r="H3650" s="126">
        <f>TRUNC((J3650*$J$7),2)</f>
        <v>0.89</v>
      </c>
      <c r="J3650" s="127">
        <v>1.1499999999999999</v>
      </c>
    </row>
    <row r="3651" spans="2:10" x14ac:dyDescent="0.2">
      <c r="B3651" s="128" t="s">
        <v>2504</v>
      </c>
      <c r="C3651" s="128"/>
      <c r="D3651" s="128"/>
      <c r="E3651" s="128"/>
      <c r="F3651" s="128"/>
      <c r="G3651" s="128"/>
      <c r="H3651" s="129">
        <f>TRUNC((J3651*$J$7),2)</f>
        <v>0.89</v>
      </c>
      <c r="J3651" s="130">
        <v>1.1499999999999999</v>
      </c>
    </row>
    <row r="3652" spans="2:10" ht="21" x14ac:dyDescent="0.2">
      <c r="B3652" s="120" t="s">
        <v>2503</v>
      </c>
      <c r="C3652" s="120" t="s">
        <v>2502</v>
      </c>
      <c r="D3652" s="120"/>
      <c r="E3652" s="146" t="s">
        <v>2501</v>
      </c>
      <c r="F3652" s="120" t="s">
        <v>2500</v>
      </c>
      <c r="G3652" s="120" t="s">
        <v>2499</v>
      </c>
      <c r="H3652" s="120" t="s">
        <v>2498</v>
      </c>
      <c r="J3652" s="121" t="s">
        <v>2498</v>
      </c>
    </row>
    <row r="3653" spans="2:10" x14ac:dyDescent="0.2">
      <c r="B3653" s="122" t="s">
        <v>2518</v>
      </c>
      <c r="C3653" s="122" t="s">
        <v>2517</v>
      </c>
      <c r="D3653" s="122"/>
      <c r="E3653" s="147" t="s">
        <v>2476</v>
      </c>
      <c r="F3653" s="124">
        <v>184.48</v>
      </c>
      <c r="G3653" s="125">
        <v>3.0000000000000001E-3</v>
      </c>
      <c r="H3653" s="126">
        <f t="shared" ref="H3653:H3659" si="108">TRUNC((J3653*$J$7),2)</f>
        <v>0.42</v>
      </c>
      <c r="J3653" s="127">
        <v>0.55000000000000004</v>
      </c>
    </row>
    <row r="3654" spans="2:10" x14ac:dyDescent="0.2">
      <c r="B3654" s="122" t="s">
        <v>2493</v>
      </c>
      <c r="C3654" s="122" t="s">
        <v>2492</v>
      </c>
      <c r="D3654" s="122"/>
      <c r="E3654" s="147" t="s">
        <v>2481</v>
      </c>
      <c r="F3654" s="126">
        <v>0.65</v>
      </c>
      <c r="G3654" s="125">
        <v>1.2166999999999999</v>
      </c>
      <c r="H3654" s="126">
        <f t="shared" si="108"/>
        <v>0.61</v>
      </c>
      <c r="J3654" s="127">
        <v>0.79</v>
      </c>
    </row>
    <row r="3655" spans="2:10" x14ac:dyDescent="0.2">
      <c r="B3655" s="122" t="s">
        <v>2775</v>
      </c>
      <c r="C3655" s="122" t="s">
        <v>2774</v>
      </c>
      <c r="D3655" s="122"/>
      <c r="E3655" s="147" t="s">
        <v>2481</v>
      </c>
      <c r="F3655" s="123">
        <v>24.64</v>
      </c>
      <c r="G3655" s="125">
        <v>8.5999999999999993E-2</v>
      </c>
      <c r="H3655" s="126">
        <f t="shared" si="108"/>
        <v>1.65</v>
      </c>
      <c r="J3655" s="127">
        <v>2.12</v>
      </c>
    </row>
    <row r="3656" spans="2:10" x14ac:dyDescent="0.2">
      <c r="B3656" s="128" t="s">
        <v>2470</v>
      </c>
      <c r="C3656" s="128"/>
      <c r="D3656" s="128"/>
      <c r="E3656" s="128"/>
      <c r="F3656" s="128"/>
      <c r="G3656" s="128"/>
      <c r="H3656" s="129">
        <f t="shared" si="108"/>
        <v>2.69</v>
      </c>
      <c r="J3656" s="130">
        <v>3.46</v>
      </c>
    </row>
    <row r="3657" spans="2:10" x14ac:dyDescent="0.2">
      <c r="B3657" s="131" t="s">
        <v>2469</v>
      </c>
      <c r="C3657" s="131"/>
      <c r="D3657" s="131"/>
      <c r="E3657" s="131"/>
      <c r="F3657" s="131"/>
      <c r="G3657" s="131"/>
      <c r="H3657" s="132">
        <f t="shared" si="108"/>
        <v>3.59</v>
      </c>
      <c r="J3657" s="133">
        <v>4.6100000000000003</v>
      </c>
    </row>
    <row r="3658" spans="2:10" x14ac:dyDescent="0.2">
      <c r="B3658" s="131" t="s">
        <v>2468</v>
      </c>
      <c r="C3658" s="131"/>
      <c r="D3658" s="131"/>
      <c r="E3658" s="131"/>
      <c r="F3658" s="131"/>
      <c r="G3658" s="131"/>
      <c r="H3658" s="132">
        <f t="shared" si="108"/>
        <v>0</v>
      </c>
      <c r="J3658" s="133">
        <v>0</v>
      </c>
    </row>
    <row r="3659" spans="2:10" x14ac:dyDescent="0.2">
      <c r="B3659" s="131" t="s">
        <v>2467</v>
      </c>
      <c r="C3659" s="131"/>
      <c r="D3659" s="131"/>
      <c r="E3659" s="131"/>
      <c r="F3659" s="131"/>
      <c r="G3659" s="131"/>
      <c r="H3659" s="132">
        <f t="shared" si="108"/>
        <v>3.59</v>
      </c>
      <c r="J3659" s="133">
        <v>4.6100000000000003</v>
      </c>
    </row>
    <row r="3660" spans="2:10" s="134" customFormat="1" ht="24.75" customHeight="1" x14ac:dyDescent="0.2">
      <c r="B3660" s="118" t="s">
        <v>2773</v>
      </c>
      <c r="C3660" s="118"/>
      <c r="D3660" s="118"/>
      <c r="E3660" s="118"/>
      <c r="F3660" s="118"/>
      <c r="G3660" s="118"/>
      <c r="H3660" s="118" t="s">
        <v>2522</v>
      </c>
      <c r="J3660" s="119" t="s">
        <v>2522</v>
      </c>
    </row>
    <row r="3661" spans="2:10" x14ac:dyDescent="0.2">
      <c r="B3661" s="120" t="s">
        <v>2503</v>
      </c>
      <c r="C3661" s="120" t="s">
        <v>2514</v>
      </c>
      <c r="D3661" s="120" t="s">
        <v>2513</v>
      </c>
      <c r="E3661" s="120"/>
      <c r="F3661" s="120" t="s">
        <v>2512</v>
      </c>
      <c r="G3661" s="120" t="s">
        <v>2499</v>
      </c>
      <c r="H3661" s="120" t="s">
        <v>2511</v>
      </c>
      <c r="J3661" s="121" t="s">
        <v>2511</v>
      </c>
    </row>
    <row r="3662" spans="2:10" x14ac:dyDescent="0.2">
      <c r="B3662" s="122" t="s">
        <v>2510</v>
      </c>
      <c r="C3662" s="122" t="s">
        <v>2509</v>
      </c>
      <c r="D3662" s="123">
        <v>12.47</v>
      </c>
      <c r="E3662" s="123"/>
      <c r="F3662" s="124">
        <v>117.99</v>
      </c>
      <c r="G3662" s="125">
        <v>0.4501</v>
      </c>
      <c r="H3662" s="126">
        <f>TRUNC((J3662*$J$7),2)</f>
        <v>4.37</v>
      </c>
      <c r="J3662" s="127">
        <v>5.61</v>
      </c>
    </row>
    <row r="3663" spans="2:10" x14ac:dyDescent="0.2">
      <c r="B3663" s="122" t="s">
        <v>2506</v>
      </c>
      <c r="C3663" s="122" t="s">
        <v>2505</v>
      </c>
      <c r="D3663" s="123">
        <v>20.8</v>
      </c>
      <c r="E3663" s="123"/>
      <c r="F3663" s="124">
        <v>117.99</v>
      </c>
      <c r="G3663" s="125">
        <v>0.3528</v>
      </c>
      <c r="H3663" s="126">
        <f>TRUNC((J3663*$J$7),2)</f>
        <v>5.72</v>
      </c>
      <c r="J3663" s="127">
        <v>7.34</v>
      </c>
    </row>
    <row r="3664" spans="2:10" x14ac:dyDescent="0.2">
      <c r="B3664" s="128" t="s">
        <v>2504</v>
      </c>
      <c r="C3664" s="128"/>
      <c r="D3664" s="128"/>
      <c r="E3664" s="128"/>
      <c r="F3664" s="128"/>
      <c r="G3664" s="128"/>
      <c r="H3664" s="142">
        <f>TRUNC((J3664*$J$7),2)</f>
        <v>10.1</v>
      </c>
      <c r="J3664" s="143">
        <v>12.95</v>
      </c>
    </row>
    <row r="3665" spans="2:10" ht="21" x14ac:dyDescent="0.2">
      <c r="B3665" s="120" t="s">
        <v>2503</v>
      </c>
      <c r="C3665" s="120" t="s">
        <v>2502</v>
      </c>
      <c r="D3665" s="120"/>
      <c r="E3665" s="146" t="s">
        <v>2501</v>
      </c>
      <c r="F3665" s="120" t="s">
        <v>2500</v>
      </c>
      <c r="G3665" s="120" t="s">
        <v>2499</v>
      </c>
      <c r="H3665" s="120" t="s">
        <v>2498</v>
      </c>
      <c r="J3665" s="121" t="s">
        <v>2498</v>
      </c>
    </row>
    <row r="3666" spans="2:10" x14ac:dyDescent="0.2">
      <c r="B3666" s="122" t="s">
        <v>2518</v>
      </c>
      <c r="C3666" s="122" t="s">
        <v>2517</v>
      </c>
      <c r="D3666" s="122"/>
      <c r="E3666" s="147" t="s">
        <v>2476</v>
      </c>
      <c r="F3666" s="124">
        <v>184.48</v>
      </c>
      <c r="G3666" s="125">
        <v>2.5499999999999998E-2</v>
      </c>
      <c r="H3666" s="126">
        <f t="shared" ref="H3666:H3671" si="109">TRUNC((J3666*$J$7),2)</f>
        <v>3.66</v>
      </c>
      <c r="J3666" s="127">
        <v>4.7</v>
      </c>
    </row>
    <row r="3667" spans="2:10" x14ac:dyDescent="0.2">
      <c r="B3667" s="122" t="s">
        <v>2493</v>
      </c>
      <c r="C3667" s="122" t="s">
        <v>2492</v>
      </c>
      <c r="D3667" s="122"/>
      <c r="E3667" s="147" t="s">
        <v>2481</v>
      </c>
      <c r="F3667" s="126">
        <v>0.65</v>
      </c>
      <c r="G3667" s="125">
        <v>7.665</v>
      </c>
      <c r="H3667" s="126">
        <f t="shared" si="109"/>
        <v>3.88</v>
      </c>
      <c r="J3667" s="127">
        <v>4.9800000000000004</v>
      </c>
    </row>
    <row r="3668" spans="2:10" x14ac:dyDescent="0.2">
      <c r="B3668" s="128" t="s">
        <v>2470</v>
      </c>
      <c r="C3668" s="128"/>
      <c r="D3668" s="128"/>
      <c r="E3668" s="128"/>
      <c r="F3668" s="128"/>
      <c r="G3668" s="128"/>
      <c r="H3668" s="129">
        <f t="shared" si="109"/>
        <v>7.55</v>
      </c>
      <c r="J3668" s="130">
        <v>9.68</v>
      </c>
    </row>
    <row r="3669" spans="2:10" x14ac:dyDescent="0.2">
      <c r="B3669" s="131" t="s">
        <v>2469</v>
      </c>
      <c r="C3669" s="131"/>
      <c r="D3669" s="131"/>
      <c r="E3669" s="131"/>
      <c r="F3669" s="131"/>
      <c r="G3669" s="131"/>
      <c r="H3669" s="144">
        <f t="shared" si="109"/>
        <v>17.649999999999999</v>
      </c>
      <c r="J3669" s="145">
        <v>22.63</v>
      </c>
    </row>
    <row r="3670" spans="2:10" x14ac:dyDescent="0.2">
      <c r="B3670" s="131" t="s">
        <v>2468</v>
      </c>
      <c r="C3670" s="131"/>
      <c r="D3670" s="131"/>
      <c r="E3670" s="131"/>
      <c r="F3670" s="131"/>
      <c r="G3670" s="131"/>
      <c r="H3670" s="132">
        <f t="shared" si="109"/>
        <v>0</v>
      </c>
      <c r="J3670" s="133">
        <v>0</v>
      </c>
    </row>
    <row r="3671" spans="2:10" x14ac:dyDescent="0.2">
      <c r="B3671" s="131" t="s">
        <v>2467</v>
      </c>
      <c r="C3671" s="131"/>
      <c r="D3671" s="131"/>
      <c r="E3671" s="131"/>
      <c r="F3671" s="131"/>
      <c r="G3671" s="131"/>
      <c r="H3671" s="144">
        <f t="shared" si="109"/>
        <v>17.649999999999999</v>
      </c>
      <c r="J3671" s="145">
        <v>22.63</v>
      </c>
    </row>
    <row r="3672" spans="2:10" s="134" customFormat="1" ht="24.75" customHeight="1" x14ac:dyDescent="0.2">
      <c r="B3672" s="118" t="s">
        <v>2772</v>
      </c>
      <c r="C3672" s="118"/>
      <c r="D3672" s="118"/>
      <c r="E3672" s="118"/>
      <c r="F3672" s="118"/>
      <c r="G3672" s="118"/>
      <c r="H3672" s="118" t="s">
        <v>2522</v>
      </c>
      <c r="J3672" s="119" t="s">
        <v>2522</v>
      </c>
    </row>
    <row r="3673" spans="2:10" x14ac:dyDescent="0.2">
      <c r="B3673" s="120" t="s">
        <v>2503</v>
      </c>
      <c r="C3673" s="120" t="s">
        <v>2514</v>
      </c>
      <c r="D3673" s="120" t="s">
        <v>2513</v>
      </c>
      <c r="E3673" s="120"/>
      <c r="F3673" s="120" t="s">
        <v>2512</v>
      </c>
      <c r="G3673" s="120" t="s">
        <v>2499</v>
      </c>
      <c r="H3673" s="120" t="s">
        <v>2511</v>
      </c>
      <c r="J3673" s="121" t="s">
        <v>2511</v>
      </c>
    </row>
    <row r="3674" spans="2:10" x14ac:dyDescent="0.2">
      <c r="B3674" s="122" t="s">
        <v>2506</v>
      </c>
      <c r="C3674" s="122" t="s">
        <v>2505</v>
      </c>
      <c r="D3674" s="123">
        <v>20.8</v>
      </c>
      <c r="E3674" s="123"/>
      <c r="F3674" s="124">
        <v>117.99</v>
      </c>
      <c r="G3674" s="125">
        <v>0.43890000000000001</v>
      </c>
      <c r="H3674" s="126">
        <f>TRUNC((J3674*$J$7),2)</f>
        <v>7.12</v>
      </c>
      <c r="J3674" s="127">
        <v>9.1300000000000008</v>
      </c>
    </row>
    <row r="3675" spans="2:10" x14ac:dyDescent="0.2">
      <c r="B3675" s="122" t="s">
        <v>2510</v>
      </c>
      <c r="C3675" s="122" t="s">
        <v>2509</v>
      </c>
      <c r="D3675" s="123">
        <v>12.47</v>
      </c>
      <c r="E3675" s="123"/>
      <c r="F3675" s="124">
        <v>117.99</v>
      </c>
      <c r="G3675" s="125">
        <v>0.4</v>
      </c>
      <c r="H3675" s="126">
        <f>TRUNC((J3675*$J$7),2)</f>
        <v>3.89</v>
      </c>
      <c r="J3675" s="127">
        <v>4.99</v>
      </c>
    </row>
    <row r="3676" spans="2:10" x14ac:dyDescent="0.2">
      <c r="B3676" s="128" t="s">
        <v>2504</v>
      </c>
      <c r="C3676" s="128"/>
      <c r="D3676" s="128"/>
      <c r="E3676" s="128"/>
      <c r="F3676" s="128"/>
      <c r="G3676" s="128"/>
      <c r="H3676" s="142">
        <f>TRUNC((J3676*$J$7),2)</f>
        <v>11.01</v>
      </c>
      <c r="J3676" s="143">
        <v>14.12</v>
      </c>
    </row>
    <row r="3677" spans="2:10" ht="21" x14ac:dyDescent="0.2">
      <c r="B3677" s="120" t="s">
        <v>2503</v>
      </c>
      <c r="C3677" s="120" t="s">
        <v>2502</v>
      </c>
      <c r="D3677" s="120"/>
      <c r="E3677" s="146" t="s">
        <v>2501</v>
      </c>
      <c r="F3677" s="120" t="s">
        <v>2500</v>
      </c>
      <c r="G3677" s="120" t="s">
        <v>2499</v>
      </c>
      <c r="H3677" s="120" t="s">
        <v>2498</v>
      </c>
      <c r="J3677" s="121" t="s">
        <v>2498</v>
      </c>
    </row>
    <row r="3678" spans="2:10" x14ac:dyDescent="0.2">
      <c r="B3678" s="122" t="s">
        <v>2493</v>
      </c>
      <c r="C3678" s="122" t="s">
        <v>2492</v>
      </c>
      <c r="D3678" s="122"/>
      <c r="E3678" s="147" t="s">
        <v>2481</v>
      </c>
      <c r="F3678" s="126">
        <v>0.65</v>
      </c>
      <c r="G3678" s="125">
        <v>0.52500000000000002</v>
      </c>
      <c r="H3678" s="126">
        <f t="shared" ref="H3678:H3684" si="110">TRUNC((J3678*$J$7),2)</f>
        <v>0.26</v>
      </c>
      <c r="J3678" s="127">
        <v>0.34</v>
      </c>
    </row>
    <row r="3679" spans="2:10" x14ac:dyDescent="0.2">
      <c r="B3679" s="122" t="s">
        <v>2543</v>
      </c>
      <c r="C3679" s="122" t="s">
        <v>2542</v>
      </c>
      <c r="D3679" s="122"/>
      <c r="E3679" s="147" t="s">
        <v>2481</v>
      </c>
      <c r="F3679" s="126">
        <v>0.99</v>
      </c>
      <c r="G3679" s="125">
        <v>0.95550000000000002</v>
      </c>
      <c r="H3679" s="126">
        <f t="shared" si="110"/>
        <v>0.74</v>
      </c>
      <c r="J3679" s="127">
        <v>0.95</v>
      </c>
    </row>
    <row r="3680" spans="2:10" x14ac:dyDescent="0.2">
      <c r="B3680" s="122" t="s">
        <v>2771</v>
      </c>
      <c r="C3680" s="122" t="s">
        <v>2770</v>
      </c>
      <c r="D3680" s="122"/>
      <c r="E3680" s="147" t="s">
        <v>2476</v>
      </c>
      <c r="F3680" s="124">
        <v>191</v>
      </c>
      <c r="G3680" s="125">
        <v>8.3000000000000001E-3</v>
      </c>
      <c r="H3680" s="126">
        <f t="shared" si="110"/>
        <v>1.24</v>
      </c>
      <c r="J3680" s="127">
        <v>1.59</v>
      </c>
    </row>
    <row r="3681" spans="2:10" x14ac:dyDescent="0.2">
      <c r="B3681" s="128" t="s">
        <v>2470</v>
      </c>
      <c r="C3681" s="128"/>
      <c r="D3681" s="128"/>
      <c r="E3681" s="128"/>
      <c r="F3681" s="128"/>
      <c r="G3681" s="128"/>
      <c r="H3681" s="129">
        <f t="shared" si="110"/>
        <v>2.2400000000000002</v>
      </c>
      <c r="J3681" s="130">
        <v>2.88</v>
      </c>
    </row>
    <row r="3682" spans="2:10" x14ac:dyDescent="0.2">
      <c r="B3682" s="131" t="s">
        <v>2469</v>
      </c>
      <c r="C3682" s="131"/>
      <c r="D3682" s="131"/>
      <c r="E3682" s="131"/>
      <c r="F3682" s="131"/>
      <c r="G3682" s="131"/>
      <c r="H3682" s="144">
        <f t="shared" si="110"/>
        <v>13.26</v>
      </c>
      <c r="J3682" s="145">
        <v>17</v>
      </c>
    </row>
    <row r="3683" spans="2:10" x14ac:dyDescent="0.2">
      <c r="B3683" s="131" t="s">
        <v>2468</v>
      </c>
      <c r="C3683" s="131"/>
      <c r="D3683" s="131"/>
      <c r="E3683" s="131"/>
      <c r="F3683" s="131"/>
      <c r="G3683" s="131"/>
      <c r="H3683" s="132">
        <f t="shared" si="110"/>
        <v>0</v>
      </c>
      <c r="J3683" s="133">
        <v>0</v>
      </c>
    </row>
    <row r="3684" spans="2:10" x14ac:dyDescent="0.2">
      <c r="B3684" s="131" t="s">
        <v>2467</v>
      </c>
      <c r="C3684" s="131"/>
      <c r="D3684" s="131"/>
      <c r="E3684" s="131"/>
      <c r="F3684" s="131"/>
      <c r="G3684" s="131"/>
      <c r="H3684" s="144">
        <f t="shared" si="110"/>
        <v>13.26</v>
      </c>
      <c r="J3684" s="145">
        <v>17</v>
      </c>
    </row>
    <row r="3685" spans="2:10" s="134" customFormat="1" ht="24.75" customHeight="1" x14ac:dyDescent="0.2">
      <c r="B3685" s="118" t="s">
        <v>2769</v>
      </c>
      <c r="C3685" s="118"/>
      <c r="D3685" s="118"/>
      <c r="E3685" s="118"/>
      <c r="F3685" s="118"/>
      <c r="G3685" s="118"/>
      <c r="H3685" s="118" t="s">
        <v>2522</v>
      </c>
      <c r="J3685" s="119" t="s">
        <v>2522</v>
      </c>
    </row>
    <row r="3686" spans="2:10" x14ac:dyDescent="0.2">
      <c r="B3686" s="120" t="s">
        <v>2503</v>
      </c>
      <c r="C3686" s="120" t="s">
        <v>2514</v>
      </c>
      <c r="D3686" s="120" t="s">
        <v>2513</v>
      </c>
      <c r="E3686" s="120"/>
      <c r="F3686" s="120" t="s">
        <v>2512</v>
      </c>
      <c r="G3686" s="120" t="s">
        <v>2499</v>
      </c>
      <c r="H3686" s="120" t="s">
        <v>2511</v>
      </c>
      <c r="J3686" s="121" t="s">
        <v>2511</v>
      </c>
    </row>
    <row r="3687" spans="2:10" x14ac:dyDescent="0.2">
      <c r="B3687" s="122" t="s">
        <v>2510</v>
      </c>
      <c r="C3687" s="122" t="s">
        <v>2509</v>
      </c>
      <c r="D3687" s="123">
        <v>12.47</v>
      </c>
      <c r="E3687" s="123"/>
      <c r="F3687" s="124">
        <v>117.99</v>
      </c>
      <c r="G3687" s="125">
        <v>0.94940000000000002</v>
      </c>
      <c r="H3687" s="123">
        <f>TRUNC((J3687*$J$7),2)</f>
        <v>9.23</v>
      </c>
      <c r="J3687" s="141">
        <v>11.84</v>
      </c>
    </row>
    <row r="3688" spans="2:10" x14ac:dyDescent="0.2">
      <c r="B3688" s="122" t="s">
        <v>2719</v>
      </c>
      <c r="C3688" s="122" t="s">
        <v>2718</v>
      </c>
      <c r="D3688" s="123">
        <v>20.88</v>
      </c>
      <c r="E3688" s="123"/>
      <c r="F3688" s="124">
        <v>117.99</v>
      </c>
      <c r="G3688" s="125">
        <v>0.58069999999999999</v>
      </c>
      <c r="H3688" s="123">
        <f>TRUNC((J3688*$J$7),2)</f>
        <v>9.4600000000000009</v>
      </c>
      <c r="J3688" s="141">
        <v>12.13</v>
      </c>
    </row>
    <row r="3689" spans="2:10" x14ac:dyDescent="0.2">
      <c r="B3689" s="128" t="s">
        <v>2504</v>
      </c>
      <c r="C3689" s="128"/>
      <c r="D3689" s="128"/>
      <c r="E3689" s="128"/>
      <c r="F3689" s="128"/>
      <c r="G3689" s="128"/>
      <c r="H3689" s="142">
        <f>TRUNC((J3689*$J$7),2)</f>
        <v>18.690000000000001</v>
      </c>
      <c r="J3689" s="143">
        <v>23.97</v>
      </c>
    </row>
    <row r="3690" spans="2:10" ht="21" x14ac:dyDescent="0.2">
      <c r="B3690" s="120" t="s">
        <v>2503</v>
      </c>
      <c r="C3690" s="120" t="s">
        <v>2502</v>
      </c>
      <c r="D3690" s="120"/>
      <c r="E3690" s="146" t="s">
        <v>2501</v>
      </c>
      <c r="F3690" s="120" t="s">
        <v>2500</v>
      </c>
      <c r="G3690" s="120" t="s">
        <v>2499</v>
      </c>
      <c r="H3690" s="120" t="s">
        <v>2498</v>
      </c>
      <c r="J3690" s="121" t="s">
        <v>2498</v>
      </c>
    </row>
    <row r="3691" spans="2:10" x14ac:dyDescent="0.2">
      <c r="B3691" s="122" t="s">
        <v>2717</v>
      </c>
      <c r="C3691" s="122" t="s">
        <v>2716</v>
      </c>
      <c r="D3691" s="122"/>
      <c r="E3691" s="147" t="s">
        <v>2481</v>
      </c>
      <c r="F3691" s="126">
        <v>7.67</v>
      </c>
      <c r="G3691" s="125">
        <v>0.1464</v>
      </c>
      <c r="H3691" s="126">
        <f t="shared" ref="H3691:H3697" si="111">TRUNC((J3691*$J$7),2)</f>
        <v>0.87</v>
      </c>
      <c r="J3691" s="127">
        <v>1.1200000000000001</v>
      </c>
    </row>
    <row r="3692" spans="2:10" x14ac:dyDescent="0.2">
      <c r="B3692" s="122" t="s">
        <v>2695</v>
      </c>
      <c r="C3692" s="122" t="s">
        <v>2694</v>
      </c>
      <c r="D3692" s="122"/>
      <c r="E3692" s="147" t="s">
        <v>2481</v>
      </c>
      <c r="F3692" s="126">
        <v>1.33</v>
      </c>
      <c r="G3692" s="125">
        <v>7.5</v>
      </c>
      <c r="H3692" s="126">
        <f t="shared" si="111"/>
        <v>7.78</v>
      </c>
      <c r="J3692" s="127">
        <v>9.98</v>
      </c>
    </row>
    <row r="3693" spans="2:10" ht="33.75" x14ac:dyDescent="0.2">
      <c r="B3693" s="122" t="s">
        <v>2768</v>
      </c>
      <c r="C3693" s="122" t="s">
        <v>2767</v>
      </c>
      <c r="D3693" s="122"/>
      <c r="E3693" s="147" t="s">
        <v>2519</v>
      </c>
      <c r="F3693" s="123">
        <v>45.4</v>
      </c>
      <c r="G3693" s="125">
        <v>1.05</v>
      </c>
      <c r="H3693" s="123">
        <f t="shared" si="111"/>
        <v>37.18</v>
      </c>
      <c r="J3693" s="141">
        <v>47.67</v>
      </c>
    </row>
    <row r="3694" spans="2:10" x14ac:dyDescent="0.2">
      <c r="B3694" s="128" t="s">
        <v>2470</v>
      </c>
      <c r="C3694" s="128"/>
      <c r="D3694" s="128"/>
      <c r="E3694" s="128"/>
      <c r="F3694" s="128"/>
      <c r="G3694" s="128"/>
      <c r="H3694" s="142">
        <f t="shared" si="111"/>
        <v>45.84</v>
      </c>
      <c r="J3694" s="143">
        <v>58.77</v>
      </c>
    </row>
    <row r="3695" spans="2:10" x14ac:dyDescent="0.2">
      <c r="B3695" s="131" t="s">
        <v>2469</v>
      </c>
      <c r="C3695" s="131"/>
      <c r="D3695" s="131"/>
      <c r="E3695" s="131"/>
      <c r="F3695" s="131"/>
      <c r="G3695" s="131"/>
      <c r="H3695" s="144">
        <f t="shared" si="111"/>
        <v>64.53</v>
      </c>
      <c r="J3695" s="145">
        <v>82.74</v>
      </c>
    </row>
    <row r="3696" spans="2:10" x14ac:dyDescent="0.2">
      <c r="B3696" s="131" t="s">
        <v>2468</v>
      </c>
      <c r="C3696" s="131"/>
      <c r="D3696" s="131"/>
      <c r="E3696" s="131"/>
      <c r="F3696" s="131"/>
      <c r="G3696" s="131"/>
      <c r="H3696" s="132">
        <f t="shared" si="111"/>
        <v>0</v>
      </c>
      <c r="J3696" s="133">
        <v>0</v>
      </c>
    </row>
    <row r="3697" spans="2:10" x14ac:dyDescent="0.2">
      <c r="B3697" s="131" t="s">
        <v>2467</v>
      </c>
      <c r="C3697" s="131"/>
      <c r="D3697" s="131"/>
      <c r="E3697" s="131"/>
      <c r="F3697" s="131"/>
      <c r="G3697" s="131"/>
      <c r="H3697" s="144">
        <f t="shared" si="111"/>
        <v>64.53</v>
      </c>
      <c r="J3697" s="145">
        <v>82.74</v>
      </c>
    </row>
    <row r="3698" spans="2:10" s="134" customFormat="1" ht="24.75" customHeight="1" x14ac:dyDescent="0.2">
      <c r="B3698" s="118" t="s">
        <v>2766</v>
      </c>
      <c r="C3698" s="118"/>
      <c r="D3698" s="118"/>
      <c r="E3698" s="118"/>
      <c r="F3698" s="118"/>
      <c r="G3698" s="118"/>
      <c r="H3698" s="118" t="s">
        <v>2522</v>
      </c>
      <c r="J3698" s="119" t="s">
        <v>2522</v>
      </c>
    </row>
    <row r="3699" spans="2:10" x14ac:dyDescent="0.2">
      <c r="B3699" s="120" t="s">
        <v>2503</v>
      </c>
      <c r="C3699" s="120" t="s">
        <v>2514</v>
      </c>
      <c r="D3699" s="120" t="s">
        <v>2513</v>
      </c>
      <c r="E3699" s="120"/>
      <c r="F3699" s="120" t="s">
        <v>2512</v>
      </c>
      <c r="G3699" s="120" t="s">
        <v>2499</v>
      </c>
      <c r="H3699" s="120" t="s">
        <v>2511</v>
      </c>
      <c r="J3699" s="121" t="s">
        <v>2511</v>
      </c>
    </row>
    <row r="3700" spans="2:10" x14ac:dyDescent="0.2">
      <c r="B3700" s="122" t="s">
        <v>2510</v>
      </c>
      <c r="C3700" s="122" t="s">
        <v>2509</v>
      </c>
      <c r="D3700" s="123">
        <v>12.47</v>
      </c>
      <c r="E3700" s="123"/>
      <c r="F3700" s="124">
        <v>117.99</v>
      </c>
      <c r="G3700" s="125">
        <v>1.2929999999999999</v>
      </c>
      <c r="H3700" s="123">
        <f>TRUNC((J3700*$J$7),2)</f>
        <v>12.57</v>
      </c>
      <c r="J3700" s="141">
        <v>16.12</v>
      </c>
    </row>
    <row r="3701" spans="2:10" x14ac:dyDescent="0.2">
      <c r="B3701" s="122" t="s">
        <v>2506</v>
      </c>
      <c r="C3701" s="122" t="s">
        <v>2505</v>
      </c>
      <c r="D3701" s="123">
        <v>20.8</v>
      </c>
      <c r="E3701" s="123"/>
      <c r="F3701" s="124">
        <v>117.99</v>
      </c>
      <c r="G3701" s="125">
        <v>1.323</v>
      </c>
      <c r="H3701" s="123">
        <f>TRUNC((J3701*$J$7),2)</f>
        <v>21.46</v>
      </c>
      <c r="J3701" s="141">
        <v>27.52</v>
      </c>
    </row>
    <row r="3702" spans="2:10" x14ac:dyDescent="0.2">
      <c r="B3702" s="128" t="s">
        <v>2504</v>
      </c>
      <c r="C3702" s="128"/>
      <c r="D3702" s="128"/>
      <c r="E3702" s="128"/>
      <c r="F3702" s="128"/>
      <c r="G3702" s="128"/>
      <c r="H3702" s="142">
        <f>TRUNC((J3702*$J$7),2)</f>
        <v>34.03</v>
      </c>
      <c r="J3702" s="143">
        <v>43.64</v>
      </c>
    </row>
    <row r="3703" spans="2:10" ht="21" x14ac:dyDescent="0.2">
      <c r="B3703" s="120" t="s">
        <v>2503</v>
      </c>
      <c r="C3703" s="120" t="s">
        <v>2502</v>
      </c>
      <c r="D3703" s="120"/>
      <c r="E3703" s="146" t="s">
        <v>2501</v>
      </c>
      <c r="F3703" s="120" t="s">
        <v>2500</v>
      </c>
      <c r="G3703" s="120" t="s">
        <v>2499</v>
      </c>
      <c r="H3703" s="120" t="s">
        <v>2498</v>
      </c>
      <c r="J3703" s="121" t="s">
        <v>2498</v>
      </c>
    </row>
    <row r="3704" spans="2:10" x14ac:dyDescent="0.2">
      <c r="B3704" s="122" t="s">
        <v>2518</v>
      </c>
      <c r="C3704" s="122" t="s">
        <v>2517</v>
      </c>
      <c r="D3704" s="122"/>
      <c r="E3704" s="147" t="s">
        <v>2476</v>
      </c>
      <c r="F3704" s="124">
        <v>184.48</v>
      </c>
      <c r="G3704" s="125">
        <v>5.2999999999999999E-2</v>
      </c>
      <c r="H3704" s="126">
        <f t="shared" ref="H3704:H3710" si="112">TRUNC((J3704*$J$7),2)</f>
        <v>7.62</v>
      </c>
      <c r="J3704" s="127">
        <v>9.7799999999999994</v>
      </c>
    </row>
    <row r="3705" spans="2:10" x14ac:dyDescent="0.2">
      <c r="B3705" s="122" t="s">
        <v>2493</v>
      </c>
      <c r="C3705" s="122" t="s">
        <v>2492</v>
      </c>
      <c r="D3705" s="122"/>
      <c r="E3705" s="147" t="s">
        <v>2481</v>
      </c>
      <c r="F3705" s="126">
        <v>0.65</v>
      </c>
      <c r="G3705" s="125">
        <v>6.5620000000000003</v>
      </c>
      <c r="H3705" s="126">
        <f t="shared" si="112"/>
        <v>3.33</v>
      </c>
      <c r="J3705" s="127">
        <v>4.2699999999999996</v>
      </c>
    </row>
    <row r="3706" spans="2:10" x14ac:dyDescent="0.2">
      <c r="B3706" s="122" t="s">
        <v>2543</v>
      </c>
      <c r="C3706" s="122" t="s">
        <v>2542</v>
      </c>
      <c r="D3706" s="122"/>
      <c r="E3706" s="147" t="s">
        <v>2481</v>
      </c>
      <c r="F3706" s="126">
        <v>0.99</v>
      </c>
      <c r="G3706" s="125">
        <v>7.9615</v>
      </c>
      <c r="H3706" s="126">
        <f t="shared" si="112"/>
        <v>6.14</v>
      </c>
      <c r="J3706" s="127">
        <v>7.88</v>
      </c>
    </row>
    <row r="3707" spans="2:10" x14ac:dyDescent="0.2">
      <c r="B3707" s="128" t="s">
        <v>2470</v>
      </c>
      <c r="C3707" s="128"/>
      <c r="D3707" s="128"/>
      <c r="E3707" s="128"/>
      <c r="F3707" s="128"/>
      <c r="G3707" s="128"/>
      <c r="H3707" s="142">
        <f t="shared" si="112"/>
        <v>17.100000000000001</v>
      </c>
      <c r="J3707" s="143">
        <v>21.93</v>
      </c>
    </row>
    <row r="3708" spans="2:10" x14ac:dyDescent="0.2">
      <c r="B3708" s="131" t="s">
        <v>2469</v>
      </c>
      <c r="C3708" s="131"/>
      <c r="D3708" s="131"/>
      <c r="E3708" s="131"/>
      <c r="F3708" s="131"/>
      <c r="G3708" s="131"/>
      <c r="H3708" s="144">
        <f t="shared" si="112"/>
        <v>51.14</v>
      </c>
      <c r="J3708" s="145">
        <v>65.569999999999993</v>
      </c>
    </row>
    <row r="3709" spans="2:10" x14ac:dyDescent="0.2">
      <c r="B3709" s="131" t="s">
        <v>2468</v>
      </c>
      <c r="C3709" s="131"/>
      <c r="D3709" s="131"/>
      <c r="E3709" s="131"/>
      <c r="F3709" s="131"/>
      <c r="G3709" s="131"/>
      <c r="H3709" s="132">
        <f t="shared" si="112"/>
        <v>0</v>
      </c>
      <c r="J3709" s="133">
        <v>0</v>
      </c>
    </row>
    <row r="3710" spans="2:10" x14ac:dyDescent="0.2">
      <c r="B3710" s="131" t="s">
        <v>2467</v>
      </c>
      <c r="C3710" s="131"/>
      <c r="D3710" s="131"/>
      <c r="E3710" s="131"/>
      <c r="F3710" s="131"/>
      <c r="G3710" s="131"/>
      <c r="H3710" s="144">
        <f t="shared" si="112"/>
        <v>51.14</v>
      </c>
      <c r="J3710" s="145">
        <v>65.569999999999993</v>
      </c>
    </row>
    <row r="3711" spans="2:10" s="134" customFormat="1" ht="24.75" customHeight="1" x14ac:dyDescent="0.2">
      <c r="B3711" s="118" t="s">
        <v>2765</v>
      </c>
      <c r="C3711" s="118"/>
      <c r="D3711" s="118"/>
      <c r="E3711" s="118"/>
      <c r="F3711" s="118"/>
      <c r="G3711" s="118"/>
      <c r="H3711" s="118" t="s">
        <v>2522</v>
      </c>
      <c r="J3711" s="119" t="s">
        <v>2522</v>
      </c>
    </row>
    <row r="3712" spans="2:10" x14ac:dyDescent="0.2">
      <c r="B3712" s="120" t="s">
        <v>2503</v>
      </c>
      <c r="C3712" s="120" t="s">
        <v>2514</v>
      </c>
      <c r="D3712" s="120" t="s">
        <v>2513</v>
      </c>
      <c r="E3712" s="120"/>
      <c r="F3712" s="120" t="s">
        <v>2512</v>
      </c>
      <c r="G3712" s="120" t="s">
        <v>2499</v>
      </c>
      <c r="H3712" s="120" t="s">
        <v>2511</v>
      </c>
      <c r="J3712" s="121" t="s">
        <v>2511</v>
      </c>
    </row>
    <row r="3713" spans="2:10" x14ac:dyDescent="0.2">
      <c r="B3713" s="122" t="s">
        <v>2510</v>
      </c>
      <c r="C3713" s="122" t="s">
        <v>2509</v>
      </c>
      <c r="D3713" s="123">
        <v>12.47</v>
      </c>
      <c r="E3713" s="123"/>
      <c r="F3713" s="124">
        <v>117.99</v>
      </c>
      <c r="G3713" s="125">
        <v>0.36280000000000001</v>
      </c>
      <c r="H3713" s="126">
        <f>TRUNC((J3713*$J$7),2)</f>
        <v>3.52</v>
      </c>
      <c r="J3713" s="127">
        <v>4.5199999999999996</v>
      </c>
    </row>
    <row r="3714" spans="2:10" x14ac:dyDescent="0.2">
      <c r="B3714" s="122" t="s">
        <v>2764</v>
      </c>
      <c r="C3714" s="122" t="s">
        <v>2763</v>
      </c>
      <c r="D3714" s="123">
        <v>20.8</v>
      </c>
      <c r="E3714" s="123"/>
      <c r="F3714" s="124">
        <v>117.99</v>
      </c>
      <c r="G3714" s="125">
        <v>0.36280000000000001</v>
      </c>
      <c r="H3714" s="126">
        <f>TRUNC((J3714*$J$7),2)</f>
        <v>5.88</v>
      </c>
      <c r="J3714" s="127">
        <v>7.55</v>
      </c>
    </row>
    <row r="3715" spans="2:10" x14ac:dyDescent="0.2">
      <c r="B3715" s="128" t="s">
        <v>2504</v>
      </c>
      <c r="C3715" s="128"/>
      <c r="D3715" s="128"/>
      <c r="E3715" s="128"/>
      <c r="F3715" s="128"/>
      <c r="G3715" s="128"/>
      <c r="H3715" s="142">
        <f>TRUNC((J3715*$J$7),2)</f>
        <v>9.41</v>
      </c>
      <c r="J3715" s="143">
        <v>12.07</v>
      </c>
    </row>
    <row r="3716" spans="2:10" ht="21" x14ac:dyDescent="0.2">
      <c r="B3716" s="120" t="s">
        <v>2503</v>
      </c>
      <c r="C3716" s="120" t="s">
        <v>2502</v>
      </c>
      <c r="D3716" s="120"/>
      <c r="E3716" s="146" t="s">
        <v>2501</v>
      </c>
      <c r="F3716" s="120" t="s">
        <v>2500</v>
      </c>
      <c r="G3716" s="120" t="s">
        <v>2499</v>
      </c>
      <c r="H3716" s="120" t="s">
        <v>2498</v>
      </c>
      <c r="J3716" s="121" t="s">
        <v>2498</v>
      </c>
    </row>
    <row r="3717" spans="2:10" x14ac:dyDescent="0.2">
      <c r="B3717" s="122" t="s">
        <v>2762</v>
      </c>
      <c r="C3717" s="122" t="s">
        <v>2761</v>
      </c>
      <c r="D3717" s="122"/>
      <c r="E3717" s="147" t="s">
        <v>2471</v>
      </c>
      <c r="F3717" s="126">
        <v>0.28000000000000003</v>
      </c>
      <c r="G3717" s="125">
        <v>1.32</v>
      </c>
      <c r="H3717" s="126">
        <f t="shared" ref="H3717:H3729" si="113">TRUNC((J3717*$J$7),2)</f>
        <v>0.28000000000000003</v>
      </c>
      <c r="J3717" s="127">
        <v>0.37</v>
      </c>
    </row>
    <row r="3718" spans="2:10" x14ac:dyDescent="0.2">
      <c r="B3718" s="122" t="s">
        <v>2760</v>
      </c>
      <c r="C3718" s="122" t="s">
        <v>2759</v>
      </c>
      <c r="D3718" s="122"/>
      <c r="E3718" s="147" t="s">
        <v>2481</v>
      </c>
      <c r="F3718" s="123">
        <v>20.63</v>
      </c>
      <c r="G3718" s="125">
        <v>4.2599999999999999E-2</v>
      </c>
      <c r="H3718" s="126">
        <f t="shared" si="113"/>
        <v>0.68</v>
      </c>
      <c r="J3718" s="127">
        <v>0.88</v>
      </c>
    </row>
    <row r="3719" spans="2:10" ht="33.75" x14ac:dyDescent="0.2">
      <c r="B3719" s="122" t="s">
        <v>2758</v>
      </c>
      <c r="C3719" s="122" t="s">
        <v>2757</v>
      </c>
      <c r="D3719" s="122"/>
      <c r="E3719" s="147" t="s">
        <v>2471</v>
      </c>
      <c r="F3719" s="126">
        <v>0.22</v>
      </c>
      <c r="G3719" s="125">
        <v>2.1911999999999998</v>
      </c>
      <c r="H3719" s="126">
        <f t="shared" si="113"/>
        <v>0.37</v>
      </c>
      <c r="J3719" s="127">
        <v>0.48</v>
      </c>
    </row>
    <row r="3720" spans="2:10" ht="22.5" x14ac:dyDescent="0.2">
      <c r="B3720" s="122" t="s">
        <v>2756</v>
      </c>
      <c r="C3720" s="122" t="s">
        <v>2755</v>
      </c>
      <c r="D3720" s="122"/>
      <c r="E3720" s="147" t="s">
        <v>2481</v>
      </c>
      <c r="F3720" s="126">
        <v>3.85</v>
      </c>
      <c r="G3720" s="125">
        <v>0.5202</v>
      </c>
      <c r="H3720" s="126">
        <f t="shared" si="113"/>
        <v>1.56</v>
      </c>
      <c r="J3720" s="127">
        <v>2</v>
      </c>
    </row>
    <row r="3721" spans="2:10" ht="22.5" x14ac:dyDescent="0.2">
      <c r="B3721" s="122" t="s">
        <v>2754</v>
      </c>
      <c r="C3721" s="122" t="s">
        <v>2753</v>
      </c>
      <c r="D3721" s="122"/>
      <c r="E3721" s="147" t="s">
        <v>2471</v>
      </c>
      <c r="F3721" s="126">
        <v>0.08</v>
      </c>
      <c r="G3721" s="125">
        <v>7.9740000000000002</v>
      </c>
      <c r="H3721" s="126">
        <f t="shared" si="113"/>
        <v>0.49</v>
      </c>
      <c r="J3721" s="127">
        <v>0.64</v>
      </c>
    </row>
    <row r="3722" spans="2:10" ht="33.75" x14ac:dyDescent="0.2">
      <c r="B3722" s="122" t="s">
        <v>2752</v>
      </c>
      <c r="C3722" s="122" t="s">
        <v>2751</v>
      </c>
      <c r="D3722" s="122"/>
      <c r="E3722" s="147" t="s">
        <v>2471</v>
      </c>
      <c r="F3722" s="126">
        <v>1.48</v>
      </c>
      <c r="G3722" s="125">
        <v>1.3265</v>
      </c>
      <c r="H3722" s="126">
        <f t="shared" si="113"/>
        <v>1.52</v>
      </c>
      <c r="J3722" s="127">
        <v>1.96</v>
      </c>
    </row>
    <row r="3723" spans="2:10" ht="33.75" x14ac:dyDescent="0.2">
      <c r="B3723" s="122" t="s">
        <v>2750</v>
      </c>
      <c r="C3723" s="122" t="s">
        <v>2749</v>
      </c>
      <c r="D3723" s="122"/>
      <c r="E3723" s="147" t="s">
        <v>2535</v>
      </c>
      <c r="F3723" s="126">
        <v>2.97</v>
      </c>
      <c r="G3723" s="125">
        <v>1.4395</v>
      </c>
      <c r="H3723" s="126">
        <f t="shared" si="113"/>
        <v>3.33</v>
      </c>
      <c r="J3723" s="127">
        <v>4.28</v>
      </c>
    </row>
    <row r="3724" spans="2:10" ht="33.75" x14ac:dyDescent="0.2">
      <c r="B3724" s="122" t="s">
        <v>2748</v>
      </c>
      <c r="C3724" s="122" t="s">
        <v>2747</v>
      </c>
      <c r="D3724" s="122"/>
      <c r="E3724" s="147" t="s">
        <v>2535</v>
      </c>
      <c r="F3724" s="126">
        <v>6.11</v>
      </c>
      <c r="G3724" s="125">
        <v>3.851</v>
      </c>
      <c r="H3724" s="123">
        <f t="shared" si="113"/>
        <v>18.350000000000001</v>
      </c>
      <c r="J3724" s="141">
        <v>23.53</v>
      </c>
    </row>
    <row r="3725" spans="2:10" ht="33.75" x14ac:dyDescent="0.2">
      <c r="B3725" s="122" t="s">
        <v>2746</v>
      </c>
      <c r="C3725" s="122" t="s">
        <v>2745</v>
      </c>
      <c r="D3725" s="122"/>
      <c r="E3725" s="147" t="s">
        <v>2519</v>
      </c>
      <c r="F3725" s="123">
        <v>27.87</v>
      </c>
      <c r="G3725" s="125">
        <v>1.1000000000000001</v>
      </c>
      <c r="H3725" s="123">
        <f t="shared" si="113"/>
        <v>23.91</v>
      </c>
      <c r="J3725" s="141">
        <v>30.66</v>
      </c>
    </row>
    <row r="3726" spans="2:10" x14ac:dyDescent="0.2">
      <c r="B3726" s="128" t="s">
        <v>2470</v>
      </c>
      <c r="C3726" s="128"/>
      <c r="D3726" s="128"/>
      <c r="E3726" s="128"/>
      <c r="F3726" s="128"/>
      <c r="G3726" s="128"/>
      <c r="H3726" s="142">
        <f t="shared" si="113"/>
        <v>50.54</v>
      </c>
      <c r="J3726" s="143">
        <v>64.8</v>
      </c>
    </row>
    <row r="3727" spans="2:10" x14ac:dyDescent="0.2">
      <c r="B3727" s="131" t="s">
        <v>2469</v>
      </c>
      <c r="C3727" s="131"/>
      <c r="D3727" s="131"/>
      <c r="E3727" s="131"/>
      <c r="F3727" s="131"/>
      <c r="G3727" s="131"/>
      <c r="H3727" s="144">
        <f t="shared" si="113"/>
        <v>59.95</v>
      </c>
      <c r="J3727" s="145">
        <v>76.87</v>
      </c>
    </row>
    <row r="3728" spans="2:10" x14ac:dyDescent="0.2">
      <c r="B3728" s="131" t="s">
        <v>2468</v>
      </c>
      <c r="C3728" s="131"/>
      <c r="D3728" s="131"/>
      <c r="E3728" s="131"/>
      <c r="F3728" s="131"/>
      <c r="G3728" s="131"/>
      <c r="H3728" s="132">
        <f t="shared" si="113"/>
        <v>0</v>
      </c>
      <c r="J3728" s="133">
        <v>0</v>
      </c>
    </row>
    <row r="3729" spans="2:10" x14ac:dyDescent="0.2">
      <c r="B3729" s="131" t="s">
        <v>2467</v>
      </c>
      <c r="C3729" s="131"/>
      <c r="D3729" s="131"/>
      <c r="E3729" s="131"/>
      <c r="F3729" s="131"/>
      <c r="G3729" s="131"/>
      <c r="H3729" s="144">
        <f t="shared" si="113"/>
        <v>59.95</v>
      </c>
      <c r="J3729" s="145">
        <v>76.87</v>
      </c>
    </row>
    <row r="3730" spans="2:10" s="134" customFormat="1" ht="24.75" customHeight="1" x14ac:dyDescent="0.2">
      <c r="B3730" s="118" t="s">
        <v>2744</v>
      </c>
      <c r="C3730" s="118"/>
      <c r="D3730" s="118"/>
      <c r="E3730" s="118"/>
      <c r="F3730" s="118"/>
      <c r="G3730" s="118"/>
      <c r="H3730" s="118" t="s">
        <v>2538</v>
      </c>
      <c r="J3730" s="119" t="s">
        <v>2538</v>
      </c>
    </row>
    <row r="3731" spans="2:10" ht="21" x14ac:dyDescent="0.2">
      <c r="B3731" s="120" t="s">
        <v>2503</v>
      </c>
      <c r="C3731" s="120" t="s">
        <v>2502</v>
      </c>
      <c r="D3731" s="120"/>
      <c r="E3731" s="146" t="s">
        <v>2501</v>
      </c>
      <c r="F3731" s="120" t="s">
        <v>2500</v>
      </c>
      <c r="G3731" s="120" t="s">
        <v>2499</v>
      </c>
      <c r="H3731" s="120" t="s">
        <v>2498</v>
      </c>
      <c r="J3731" s="121" t="s">
        <v>2498</v>
      </c>
    </row>
    <row r="3732" spans="2:10" ht="22.5" x14ac:dyDescent="0.2">
      <c r="B3732" s="122" t="s">
        <v>2743</v>
      </c>
      <c r="C3732" s="122" t="s">
        <v>2742</v>
      </c>
      <c r="D3732" s="122"/>
      <c r="E3732" s="147" t="s">
        <v>2535</v>
      </c>
      <c r="F3732" s="123">
        <v>15.89</v>
      </c>
      <c r="G3732" s="125">
        <v>1</v>
      </c>
      <c r="H3732" s="123">
        <f>TRUNC((J3732*$J$7),2)</f>
        <v>12.39</v>
      </c>
      <c r="J3732" s="141">
        <v>15.89</v>
      </c>
    </row>
    <row r="3733" spans="2:10" x14ac:dyDescent="0.2">
      <c r="B3733" s="128" t="s">
        <v>2470</v>
      </c>
      <c r="C3733" s="128"/>
      <c r="D3733" s="128"/>
      <c r="E3733" s="128"/>
      <c r="F3733" s="128"/>
      <c r="G3733" s="128"/>
      <c r="H3733" s="142">
        <f>TRUNC((J3733*$J$7),2)</f>
        <v>12.39</v>
      </c>
      <c r="J3733" s="143">
        <v>15.89</v>
      </c>
    </row>
    <row r="3734" spans="2:10" x14ac:dyDescent="0.2">
      <c r="B3734" s="131" t="s">
        <v>2469</v>
      </c>
      <c r="C3734" s="131"/>
      <c r="D3734" s="131"/>
      <c r="E3734" s="131"/>
      <c r="F3734" s="131"/>
      <c r="G3734" s="131"/>
      <c r="H3734" s="144">
        <f>TRUNC((J3734*$J$7),2)</f>
        <v>12.39</v>
      </c>
      <c r="J3734" s="145">
        <v>15.89</v>
      </c>
    </row>
    <row r="3735" spans="2:10" x14ac:dyDescent="0.2">
      <c r="B3735" s="131" t="s">
        <v>2468</v>
      </c>
      <c r="C3735" s="131"/>
      <c r="D3735" s="131"/>
      <c r="E3735" s="131"/>
      <c r="F3735" s="131"/>
      <c r="G3735" s="131"/>
      <c r="H3735" s="132">
        <f>TRUNC((J3735*$J$7),2)</f>
        <v>0</v>
      </c>
      <c r="J3735" s="133">
        <v>0</v>
      </c>
    </row>
    <row r="3736" spans="2:10" x14ac:dyDescent="0.2">
      <c r="B3736" s="131" t="s">
        <v>2467</v>
      </c>
      <c r="C3736" s="131"/>
      <c r="D3736" s="131"/>
      <c r="E3736" s="131"/>
      <c r="F3736" s="131"/>
      <c r="G3736" s="131"/>
      <c r="H3736" s="144">
        <f>TRUNC((J3736*$J$7),2)</f>
        <v>12.39</v>
      </c>
      <c r="J3736" s="145">
        <v>15.89</v>
      </c>
    </row>
    <row r="3737" spans="2:10" s="134" customFormat="1" ht="24.75" customHeight="1" x14ac:dyDescent="0.2">
      <c r="B3737" s="118" t="s">
        <v>2741</v>
      </c>
      <c r="C3737" s="118"/>
      <c r="D3737" s="118"/>
      <c r="E3737" s="118"/>
      <c r="F3737" s="118"/>
      <c r="G3737" s="118"/>
      <c r="H3737" s="118" t="s">
        <v>2522</v>
      </c>
      <c r="J3737" s="119" t="s">
        <v>2522</v>
      </c>
    </row>
    <row r="3738" spans="2:10" x14ac:dyDescent="0.2">
      <c r="B3738" s="120" t="s">
        <v>2503</v>
      </c>
      <c r="C3738" s="120" t="s">
        <v>2514</v>
      </c>
      <c r="D3738" s="120" t="s">
        <v>2513</v>
      </c>
      <c r="E3738" s="120"/>
      <c r="F3738" s="120" t="s">
        <v>2512</v>
      </c>
      <c r="G3738" s="120" t="s">
        <v>2499</v>
      </c>
      <c r="H3738" s="120" t="s">
        <v>2511</v>
      </c>
      <c r="J3738" s="121" t="s">
        <v>2511</v>
      </c>
    </row>
    <row r="3739" spans="2:10" x14ac:dyDescent="0.2">
      <c r="B3739" s="122" t="s">
        <v>2571</v>
      </c>
      <c r="C3739" s="122" t="s">
        <v>2570</v>
      </c>
      <c r="D3739" s="123">
        <v>20.8</v>
      </c>
      <c r="E3739" s="123"/>
      <c r="F3739" s="124">
        <v>117.99</v>
      </c>
      <c r="G3739" s="125">
        <v>0.52</v>
      </c>
      <c r="H3739" s="123">
        <f>TRUNC((J3739*$J$7),2)</f>
        <v>8.43</v>
      </c>
      <c r="J3739" s="141">
        <v>10.82</v>
      </c>
    </row>
    <row r="3740" spans="2:10" x14ac:dyDescent="0.2">
      <c r="B3740" s="122" t="s">
        <v>2567</v>
      </c>
      <c r="C3740" s="122" t="s">
        <v>2566</v>
      </c>
      <c r="D3740" s="123">
        <v>14.54</v>
      </c>
      <c r="E3740" s="123"/>
      <c r="F3740" s="124">
        <v>117.99</v>
      </c>
      <c r="G3740" s="125">
        <v>0.16</v>
      </c>
      <c r="H3740" s="126">
        <f>TRUNC((J3740*$J$7),2)</f>
        <v>1.81</v>
      </c>
      <c r="J3740" s="127">
        <v>2.33</v>
      </c>
    </row>
    <row r="3741" spans="2:10" x14ac:dyDescent="0.2">
      <c r="B3741" s="128" t="s">
        <v>2504</v>
      </c>
      <c r="C3741" s="128"/>
      <c r="D3741" s="128"/>
      <c r="E3741" s="128"/>
      <c r="F3741" s="128"/>
      <c r="G3741" s="128"/>
      <c r="H3741" s="142">
        <f>TRUNC((J3741*$J$7),2)</f>
        <v>10.25</v>
      </c>
      <c r="J3741" s="143">
        <v>13.15</v>
      </c>
    </row>
    <row r="3742" spans="2:10" ht="21" x14ac:dyDescent="0.2">
      <c r="B3742" s="120" t="s">
        <v>2503</v>
      </c>
      <c r="C3742" s="120" t="s">
        <v>2502</v>
      </c>
      <c r="D3742" s="120"/>
      <c r="E3742" s="146" t="s">
        <v>2501</v>
      </c>
      <c r="F3742" s="120" t="s">
        <v>2500</v>
      </c>
      <c r="G3742" s="120" t="s">
        <v>2499</v>
      </c>
      <c r="H3742" s="120" t="s">
        <v>2498</v>
      </c>
      <c r="J3742" s="121" t="s">
        <v>2498</v>
      </c>
    </row>
    <row r="3743" spans="2:10" x14ac:dyDescent="0.2">
      <c r="B3743" s="122" t="s">
        <v>2740</v>
      </c>
      <c r="C3743" s="122" t="s">
        <v>2739</v>
      </c>
      <c r="D3743" s="122"/>
      <c r="E3743" s="147" t="s">
        <v>2481</v>
      </c>
      <c r="F3743" s="126">
        <v>0.89</v>
      </c>
      <c r="G3743" s="125">
        <v>6</v>
      </c>
      <c r="H3743" s="126">
        <f>TRUNC((J3743*$J$7),2)</f>
        <v>4.16</v>
      </c>
      <c r="J3743" s="127">
        <v>5.34</v>
      </c>
    </row>
    <row r="3744" spans="2:10" x14ac:dyDescent="0.2">
      <c r="B3744" s="128" t="s">
        <v>2470</v>
      </c>
      <c r="C3744" s="128"/>
      <c r="D3744" s="128"/>
      <c r="E3744" s="128"/>
      <c r="F3744" s="128"/>
      <c r="G3744" s="128"/>
      <c r="H3744" s="129">
        <f>TRUNC((J3744*$J$7),2)</f>
        <v>4.16</v>
      </c>
      <c r="J3744" s="130">
        <v>5.34</v>
      </c>
    </row>
    <row r="3745" spans="2:10" x14ac:dyDescent="0.2">
      <c r="B3745" s="131" t="s">
        <v>2469</v>
      </c>
      <c r="C3745" s="131"/>
      <c r="D3745" s="131"/>
      <c r="E3745" s="131"/>
      <c r="F3745" s="131"/>
      <c r="G3745" s="131"/>
      <c r="H3745" s="144">
        <f>TRUNC((J3745*$J$7),2)</f>
        <v>14.42</v>
      </c>
      <c r="J3745" s="145">
        <v>18.489999999999998</v>
      </c>
    </row>
    <row r="3746" spans="2:10" x14ac:dyDescent="0.2">
      <c r="B3746" s="131" t="s">
        <v>2468</v>
      </c>
      <c r="C3746" s="131"/>
      <c r="D3746" s="131"/>
      <c r="E3746" s="131"/>
      <c r="F3746" s="131"/>
      <c r="G3746" s="131"/>
      <c r="H3746" s="132">
        <f>TRUNC((J3746*$J$7),2)</f>
        <v>0</v>
      </c>
      <c r="J3746" s="133">
        <v>0</v>
      </c>
    </row>
    <row r="3747" spans="2:10" x14ac:dyDescent="0.2">
      <c r="B3747" s="131" t="s">
        <v>2467</v>
      </c>
      <c r="C3747" s="131"/>
      <c r="D3747" s="131"/>
      <c r="E3747" s="131"/>
      <c r="F3747" s="131"/>
      <c r="G3747" s="131"/>
      <c r="H3747" s="144">
        <f>TRUNC((J3747*$J$7),2)</f>
        <v>14.42</v>
      </c>
      <c r="J3747" s="145">
        <v>18.489999999999998</v>
      </c>
    </row>
    <row r="3748" spans="2:10" s="134" customFormat="1" ht="24.75" customHeight="1" x14ac:dyDescent="0.2">
      <c r="B3748" s="118" t="s">
        <v>2738</v>
      </c>
      <c r="C3748" s="118"/>
      <c r="D3748" s="118"/>
      <c r="E3748" s="118"/>
      <c r="F3748" s="118"/>
      <c r="G3748" s="118"/>
      <c r="H3748" s="118" t="s">
        <v>2522</v>
      </c>
      <c r="J3748" s="119" t="s">
        <v>2522</v>
      </c>
    </row>
    <row r="3749" spans="2:10" x14ac:dyDescent="0.2">
      <c r="B3749" s="120" t="s">
        <v>2503</v>
      </c>
      <c r="C3749" s="120" t="s">
        <v>2514</v>
      </c>
      <c r="D3749" s="120" t="s">
        <v>2513</v>
      </c>
      <c r="E3749" s="120"/>
      <c r="F3749" s="120" t="s">
        <v>2512</v>
      </c>
      <c r="G3749" s="120" t="s">
        <v>2499</v>
      </c>
      <c r="H3749" s="120" t="s">
        <v>2511</v>
      </c>
      <c r="J3749" s="121" t="s">
        <v>2511</v>
      </c>
    </row>
    <row r="3750" spans="2:10" x14ac:dyDescent="0.2">
      <c r="B3750" s="122" t="s">
        <v>2510</v>
      </c>
      <c r="C3750" s="122" t="s">
        <v>2509</v>
      </c>
      <c r="D3750" s="123">
        <v>12.47</v>
      </c>
      <c r="E3750" s="123"/>
      <c r="F3750" s="124">
        <v>117.99</v>
      </c>
      <c r="G3750" s="125">
        <v>0.2863</v>
      </c>
      <c r="H3750" s="126">
        <f>TRUNC((J3750*$J$7),2)</f>
        <v>2.78</v>
      </c>
      <c r="J3750" s="127">
        <v>3.57</v>
      </c>
    </row>
    <row r="3751" spans="2:10" x14ac:dyDescent="0.2">
      <c r="B3751" s="122" t="s">
        <v>2506</v>
      </c>
      <c r="C3751" s="122" t="s">
        <v>2505</v>
      </c>
      <c r="D3751" s="123">
        <v>20.8</v>
      </c>
      <c r="E3751" s="123"/>
      <c r="F3751" s="124">
        <v>117.99</v>
      </c>
      <c r="G3751" s="125">
        <v>0.27700000000000002</v>
      </c>
      <c r="H3751" s="126">
        <f>TRUNC((J3751*$J$7),2)</f>
        <v>4.49</v>
      </c>
      <c r="J3751" s="127">
        <v>5.76</v>
      </c>
    </row>
    <row r="3752" spans="2:10" x14ac:dyDescent="0.2">
      <c r="B3752" s="128" t="s">
        <v>2504</v>
      </c>
      <c r="C3752" s="128"/>
      <c r="D3752" s="128"/>
      <c r="E3752" s="128"/>
      <c r="F3752" s="128"/>
      <c r="G3752" s="128"/>
      <c r="H3752" s="129">
        <f>TRUNC((J3752*$J$7),2)</f>
        <v>7.27</v>
      </c>
      <c r="J3752" s="130">
        <v>9.33</v>
      </c>
    </row>
    <row r="3753" spans="2:10" ht="21" x14ac:dyDescent="0.2">
      <c r="B3753" s="120" t="s">
        <v>2503</v>
      </c>
      <c r="C3753" s="120" t="s">
        <v>2502</v>
      </c>
      <c r="D3753" s="120"/>
      <c r="E3753" s="146" t="s">
        <v>2501</v>
      </c>
      <c r="F3753" s="120" t="s">
        <v>2500</v>
      </c>
      <c r="G3753" s="120" t="s">
        <v>2499</v>
      </c>
      <c r="H3753" s="120" t="s">
        <v>2498</v>
      </c>
      <c r="J3753" s="121" t="s">
        <v>2498</v>
      </c>
    </row>
    <row r="3754" spans="2:10" ht="22.5" x14ac:dyDescent="0.2">
      <c r="B3754" s="122" t="s">
        <v>2736</v>
      </c>
      <c r="C3754" s="122" t="s">
        <v>2735</v>
      </c>
      <c r="D3754" s="122"/>
      <c r="E3754" s="147" t="s">
        <v>2734</v>
      </c>
      <c r="F3754" s="126">
        <v>0.11</v>
      </c>
      <c r="G3754" s="135">
        <v>16.5</v>
      </c>
      <c r="H3754" s="126">
        <f t="shared" ref="H3754:H3761" si="114">TRUNC((J3754*$J$7),2)</f>
        <v>1.41</v>
      </c>
      <c r="J3754" s="127">
        <v>1.82</v>
      </c>
    </row>
    <row r="3755" spans="2:10" ht="22.5" x14ac:dyDescent="0.2">
      <c r="B3755" s="122" t="s">
        <v>2733</v>
      </c>
      <c r="C3755" s="122" t="s">
        <v>2732</v>
      </c>
      <c r="D3755" s="122"/>
      <c r="E3755" s="147" t="s">
        <v>2535</v>
      </c>
      <c r="F3755" s="126">
        <v>0.27</v>
      </c>
      <c r="G3755" s="125">
        <v>0.85709999999999997</v>
      </c>
      <c r="H3755" s="126">
        <f t="shared" si="114"/>
        <v>0.17</v>
      </c>
      <c r="J3755" s="127">
        <v>0.23</v>
      </c>
    </row>
    <row r="3756" spans="2:10" ht="22.5" x14ac:dyDescent="0.2">
      <c r="B3756" s="122" t="s">
        <v>2731</v>
      </c>
      <c r="C3756" s="122" t="s">
        <v>2730</v>
      </c>
      <c r="D3756" s="122"/>
      <c r="E3756" s="147" t="s">
        <v>2476</v>
      </c>
      <c r="F3756" s="124">
        <v>530.25</v>
      </c>
      <c r="G3756" s="125">
        <v>5.0999999999999997E-2</v>
      </c>
      <c r="H3756" s="123">
        <f t="shared" si="114"/>
        <v>21.09</v>
      </c>
      <c r="J3756" s="141">
        <v>27.04</v>
      </c>
    </row>
    <row r="3757" spans="2:10" ht="33.75" x14ac:dyDescent="0.2">
      <c r="B3757" s="122" t="s">
        <v>2729</v>
      </c>
      <c r="C3757" s="122" t="s">
        <v>2728</v>
      </c>
      <c r="D3757" s="122"/>
      <c r="E3757" s="147" t="s">
        <v>2519</v>
      </c>
      <c r="F3757" s="126">
        <v>1.89</v>
      </c>
      <c r="G3757" s="125">
        <v>1</v>
      </c>
      <c r="H3757" s="126">
        <f t="shared" si="114"/>
        <v>1.47</v>
      </c>
      <c r="J3757" s="127">
        <v>1.89</v>
      </c>
    </row>
    <row r="3758" spans="2:10" x14ac:dyDescent="0.2">
      <c r="B3758" s="128" t="s">
        <v>2470</v>
      </c>
      <c r="C3758" s="128"/>
      <c r="D3758" s="128"/>
      <c r="E3758" s="128"/>
      <c r="F3758" s="128"/>
      <c r="G3758" s="128"/>
      <c r="H3758" s="142">
        <f t="shared" si="114"/>
        <v>24.16</v>
      </c>
      <c r="J3758" s="143">
        <v>30.98</v>
      </c>
    </row>
    <row r="3759" spans="2:10" x14ac:dyDescent="0.2">
      <c r="B3759" s="131" t="s">
        <v>2469</v>
      </c>
      <c r="C3759" s="131"/>
      <c r="D3759" s="131"/>
      <c r="E3759" s="131"/>
      <c r="F3759" s="131"/>
      <c r="G3759" s="131"/>
      <c r="H3759" s="144">
        <f t="shared" si="114"/>
        <v>31.44</v>
      </c>
      <c r="J3759" s="145">
        <v>40.31</v>
      </c>
    </row>
    <row r="3760" spans="2:10" x14ac:dyDescent="0.2">
      <c r="B3760" s="131" t="s">
        <v>2468</v>
      </c>
      <c r="C3760" s="131"/>
      <c r="D3760" s="131"/>
      <c r="E3760" s="131"/>
      <c r="F3760" s="131"/>
      <c r="G3760" s="131"/>
      <c r="H3760" s="132">
        <f t="shared" si="114"/>
        <v>0</v>
      </c>
      <c r="J3760" s="133">
        <v>0</v>
      </c>
    </row>
    <row r="3761" spans="2:10" x14ac:dyDescent="0.2">
      <c r="B3761" s="131" t="s">
        <v>2467</v>
      </c>
      <c r="C3761" s="131"/>
      <c r="D3761" s="131"/>
      <c r="E3761" s="131"/>
      <c r="F3761" s="131"/>
      <c r="G3761" s="131"/>
      <c r="H3761" s="144">
        <f t="shared" si="114"/>
        <v>31.44</v>
      </c>
      <c r="J3761" s="145">
        <v>40.31</v>
      </c>
    </row>
    <row r="3762" spans="2:10" s="134" customFormat="1" ht="24.75" customHeight="1" x14ac:dyDescent="0.2">
      <c r="B3762" s="118" t="s">
        <v>2737</v>
      </c>
      <c r="C3762" s="118"/>
      <c r="D3762" s="118"/>
      <c r="E3762" s="118"/>
      <c r="F3762" s="118"/>
      <c r="G3762" s="118"/>
      <c r="H3762" s="118" t="s">
        <v>2522</v>
      </c>
      <c r="J3762" s="119" t="s">
        <v>2522</v>
      </c>
    </row>
    <row r="3763" spans="2:10" x14ac:dyDescent="0.2">
      <c r="B3763" s="120" t="s">
        <v>2503</v>
      </c>
      <c r="C3763" s="120" t="s">
        <v>2514</v>
      </c>
      <c r="D3763" s="120" t="s">
        <v>2513</v>
      </c>
      <c r="E3763" s="120"/>
      <c r="F3763" s="120" t="s">
        <v>2512</v>
      </c>
      <c r="G3763" s="120" t="s">
        <v>2499</v>
      </c>
      <c r="H3763" s="120" t="s">
        <v>2511</v>
      </c>
      <c r="J3763" s="121" t="s">
        <v>2511</v>
      </c>
    </row>
    <row r="3764" spans="2:10" x14ac:dyDescent="0.2">
      <c r="B3764" s="122" t="s">
        <v>2510</v>
      </c>
      <c r="C3764" s="122" t="s">
        <v>2509</v>
      </c>
      <c r="D3764" s="123">
        <v>12.47</v>
      </c>
      <c r="E3764" s="123"/>
      <c r="F3764" s="124">
        <v>117.99</v>
      </c>
      <c r="G3764" s="125">
        <v>0.40079999999999999</v>
      </c>
      <c r="H3764" s="126">
        <f>TRUNC((J3764*$J$7),2)</f>
        <v>3.9</v>
      </c>
      <c r="J3764" s="127">
        <v>5</v>
      </c>
    </row>
    <row r="3765" spans="2:10" x14ac:dyDescent="0.2">
      <c r="B3765" s="122" t="s">
        <v>2506</v>
      </c>
      <c r="C3765" s="122" t="s">
        <v>2505</v>
      </c>
      <c r="D3765" s="123">
        <v>20.8</v>
      </c>
      <c r="E3765" s="123"/>
      <c r="F3765" s="124">
        <v>117.99</v>
      </c>
      <c r="G3765" s="125">
        <v>0.27700000000000002</v>
      </c>
      <c r="H3765" s="126">
        <f>TRUNC((J3765*$J$7),2)</f>
        <v>4.49</v>
      </c>
      <c r="J3765" s="127">
        <v>5.76</v>
      </c>
    </row>
    <row r="3766" spans="2:10" x14ac:dyDescent="0.2">
      <c r="B3766" s="128" t="s">
        <v>2504</v>
      </c>
      <c r="C3766" s="128"/>
      <c r="D3766" s="128"/>
      <c r="E3766" s="128"/>
      <c r="F3766" s="128"/>
      <c r="G3766" s="128"/>
      <c r="H3766" s="142">
        <f>TRUNC((J3766*$J$7),2)</f>
        <v>8.39</v>
      </c>
      <c r="J3766" s="143">
        <v>10.76</v>
      </c>
    </row>
    <row r="3767" spans="2:10" ht="21" x14ac:dyDescent="0.2">
      <c r="B3767" s="120" t="s">
        <v>2503</v>
      </c>
      <c r="C3767" s="120" t="s">
        <v>2502</v>
      </c>
      <c r="D3767" s="120"/>
      <c r="E3767" s="146" t="s">
        <v>2501</v>
      </c>
      <c r="F3767" s="120" t="s">
        <v>2500</v>
      </c>
      <c r="G3767" s="120" t="s">
        <v>2499</v>
      </c>
      <c r="H3767" s="120" t="s">
        <v>2498</v>
      </c>
      <c r="J3767" s="121" t="s">
        <v>2498</v>
      </c>
    </row>
    <row r="3768" spans="2:10" ht="22.5" x14ac:dyDescent="0.2">
      <c r="B3768" s="122" t="s">
        <v>2736</v>
      </c>
      <c r="C3768" s="122" t="s">
        <v>2735</v>
      </c>
      <c r="D3768" s="122"/>
      <c r="E3768" s="147" t="s">
        <v>2734</v>
      </c>
      <c r="F3768" s="126">
        <v>0.11</v>
      </c>
      <c r="G3768" s="135">
        <v>22.5</v>
      </c>
      <c r="H3768" s="126">
        <f t="shared" ref="H3768:H3775" si="115">TRUNC((J3768*$J$7),2)</f>
        <v>1.93</v>
      </c>
      <c r="J3768" s="127">
        <v>2.48</v>
      </c>
    </row>
    <row r="3769" spans="2:10" ht="22.5" x14ac:dyDescent="0.2">
      <c r="B3769" s="122" t="s">
        <v>2733</v>
      </c>
      <c r="C3769" s="122" t="s">
        <v>2732</v>
      </c>
      <c r="D3769" s="122"/>
      <c r="E3769" s="147" t="s">
        <v>2535</v>
      </c>
      <c r="F3769" s="126">
        <v>0.27</v>
      </c>
      <c r="G3769" s="125">
        <v>0.85709999999999997</v>
      </c>
      <c r="H3769" s="126">
        <f t="shared" si="115"/>
        <v>0.17</v>
      </c>
      <c r="J3769" s="127">
        <v>0.23</v>
      </c>
    </row>
    <row r="3770" spans="2:10" ht="22.5" x14ac:dyDescent="0.2">
      <c r="B3770" s="122" t="s">
        <v>2731</v>
      </c>
      <c r="C3770" s="122" t="s">
        <v>2730</v>
      </c>
      <c r="D3770" s="122"/>
      <c r="E3770" s="147" t="s">
        <v>2476</v>
      </c>
      <c r="F3770" s="124">
        <v>530.25</v>
      </c>
      <c r="G3770" s="125">
        <v>7.1400000000000005E-2</v>
      </c>
      <c r="H3770" s="123">
        <f t="shared" si="115"/>
        <v>29.53</v>
      </c>
      <c r="J3770" s="141">
        <v>37.86</v>
      </c>
    </row>
    <row r="3771" spans="2:10" ht="33.75" x14ac:dyDescent="0.2">
      <c r="B3771" s="122" t="s">
        <v>2729</v>
      </c>
      <c r="C3771" s="122" t="s">
        <v>2728</v>
      </c>
      <c r="D3771" s="122"/>
      <c r="E3771" s="147" t="s">
        <v>2519</v>
      </c>
      <c r="F3771" s="126">
        <v>1.89</v>
      </c>
      <c r="G3771" s="125">
        <v>1</v>
      </c>
      <c r="H3771" s="126">
        <f t="shared" si="115"/>
        <v>1.47</v>
      </c>
      <c r="J3771" s="127">
        <v>1.89</v>
      </c>
    </row>
    <row r="3772" spans="2:10" x14ac:dyDescent="0.2">
      <c r="B3772" s="128" t="s">
        <v>2470</v>
      </c>
      <c r="C3772" s="128"/>
      <c r="D3772" s="128"/>
      <c r="E3772" s="128"/>
      <c r="F3772" s="128"/>
      <c r="G3772" s="128"/>
      <c r="H3772" s="142">
        <f t="shared" si="115"/>
        <v>33.11</v>
      </c>
      <c r="J3772" s="143">
        <v>42.46</v>
      </c>
    </row>
    <row r="3773" spans="2:10" x14ac:dyDescent="0.2">
      <c r="B3773" s="131" t="s">
        <v>2469</v>
      </c>
      <c r="C3773" s="131"/>
      <c r="D3773" s="131"/>
      <c r="E3773" s="131"/>
      <c r="F3773" s="131"/>
      <c r="G3773" s="131"/>
      <c r="H3773" s="144">
        <f t="shared" si="115"/>
        <v>41.51</v>
      </c>
      <c r="J3773" s="145">
        <v>53.22</v>
      </c>
    </row>
    <row r="3774" spans="2:10" x14ac:dyDescent="0.2">
      <c r="B3774" s="131" t="s">
        <v>2468</v>
      </c>
      <c r="C3774" s="131"/>
      <c r="D3774" s="131"/>
      <c r="E3774" s="131"/>
      <c r="F3774" s="131"/>
      <c r="G3774" s="131"/>
      <c r="H3774" s="132">
        <f t="shared" si="115"/>
        <v>0</v>
      </c>
      <c r="J3774" s="133">
        <v>0</v>
      </c>
    </row>
    <row r="3775" spans="2:10" x14ac:dyDescent="0.2">
      <c r="B3775" s="131" t="s">
        <v>2467</v>
      </c>
      <c r="C3775" s="131"/>
      <c r="D3775" s="131"/>
      <c r="E3775" s="131"/>
      <c r="F3775" s="131"/>
      <c r="G3775" s="131"/>
      <c r="H3775" s="144">
        <f t="shared" si="115"/>
        <v>41.51</v>
      </c>
      <c r="J3775" s="145">
        <v>53.22</v>
      </c>
    </row>
    <row r="3776" spans="2:10" s="134" customFormat="1" ht="24.75" customHeight="1" x14ac:dyDescent="0.2">
      <c r="B3776" s="118" t="s">
        <v>2727</v>
      </c>
      <c r="C3776" s="118"/>
      <c r="D3776" s="118"/>
      <c r="E3776" s="118"/>
      <c r="F3776" s="118"/>
      <c r="G3776" s="118"/>
      <c r="H3776" s="118" t="s">
        <v>2522</v>
      </c>
      <c r="J3776" s="119" t="s">
        <v>2522</v>
      </c>
    </row>
    <row r="3777" spans="2:10" x14ac:dyDescent="0.2">
      <c r="B3777" s="120" t="s">
        <v>2503</v>
      </c>
      <c r="C3777" s="120" t="s">
        <v>2514</v>
      </c>
      <c r="D3777" s="120" t="s">
        <v>2513</v>
      </c>
      <c r="E3777" s="120"/>
      <c r="F3777" s="120" t="s">
        <v>2512</v>
      </c>
      <c r="G3777" s="120" t="s">
        <v>2499</v>
      </c>
      <c r="H3777" s="120" t="s">
        <v>2511</v>
      </c>
      <c r="J3777" s="121" t="s">
        <v>2511</v>
      </c>
    </row>
    <row r="3778" spans="2:10" x14ac:dyDescent="0.2">
      <c r="B3778" s="122" t="s">
        <v>2510</v>
      </c>
      <c r="C3778" s="122" t="s">
        <v>2509</v>
      </c>
      <c r="D3778" s="123">
        <v>12.47</v>
      </c>
      <c r="E3778" s="123"/>
      <c r="F3778" s="124">
        <v>117.99</v>
      </c>
      <c r="G3778" s="125">
        <v>1.8222</v>
      </c>
      <c r="H3778" s="123">
        <f>TRUNC((J3778*$J$7),2)</f>
        <v>17.72</v>
      </c>
      <c r="J3778" s="141">
        <v>22.72</v>
      </c>
    </row>
    <row r="3779" spans="2:10" x14ac:dyDescent="0.2">
      <c r="B3779" s="122" t="s">
        <v>2506</v>
      </c>
      <c r="C3779" s="122" t="s">
        <v>2505</v>
      </c>
      <c r="D3779" s="123">
        <v>20.8</v>
      </c>
      <c r="E3779" s="123"/>
      <c r="F3779" s="124">
        <v>117.99</v>
      </c>
      <c r="G3779" s="125">
        <v>0.41720000000000002</v>
      </c>
      <c r="H3779" s="126">
        <f>TRUNC((J3779*$J$7),2)</f>
        <v>6.77</v>
      </c>
      <c r="J3779" s="127">
        <v>8.68</v>
      </c>
    </row>
    <row r="3780" spans="2:10" x14ac:dyDescent="0.2">
      <c r="B3780" s="122" t="s">
        <v>2508</v>
      </c>
      <c r="C3780" s="122" t="s">
        <v>2507</v>
      </c>
      <c r="D3780" s="123">
        <v>14.98</v>
      </c>
      <c r="E3780" s="123"/>
      <c r="F3780" s="124">
        <v>117.99</v>
      </c>
      <c r="G3780" s="125">
        <v>0.1497</v>
      </c>
      <c r="H3780" s="126">
        <f>TRUNC((J3780*$J$7),2)</f>
        <v>1.74</v>
      </c>
      <c r="J3780" s="127">
        <v>2.2400000000000002</v>
      </c>
    </row>
    <row r="3781" spans="2:10" x14ac:dyDescent="0.2">
      <c r="B3781" s="122" t="s">
        <v>2565</v>
      </c>
      <c r="C3781" s="122" t="s">
        <v>2564</v>
      </c>
      <c r="D3781" s="123">
        <v>20.8</v>
      </c>
      <c r="E3781" s="123"/>
      <c r="F3781" s="124">
        <v>117.99</v>
      </c>
      <c r="G3781" s="125">
        <v>0.1497</v>
      </c>
      <c r="H3781" s="126">
        <f>TRUNC((J3781*$J$7),2)</f>
        <v>2.42</v>
      </c>
      <c r="J3781" s="127">
        <v>3.11</v>
      </c>
    </row>
    <row r="3782" spans="2:10" x14ac:dyDescent="0.2">
      <c r="B3782" s="128" t="s">
        <v>2504</v>
      </c>
      <c r="C3782" s="128"/>
      <c r="D3782" s="128"/>
      <c r="E3782" s="128"/>
      <c r="F3782" s="128"/>
      <c r="G3782" s="128"/>
      <c r="H3782" s="142">
        <f>TRUNC((J3782*$J$7),2)</f>
        <v>28.66</v>
      </c>
      <c r="J3782" s="143">
        <v>36.75</v>
      </c>
    </row>
    <row r="3783" spans="2:10" ht="21" x14ac:dyDescent="0.2">
      <c r="B3783" s="120" t="s">
        <v>2503</v>
      </c>
      <c r="C3783" s="120" t="s">
        <v>2502</v>
      </c>
      <c r="D3783" s="120"/>
      <c r="E3783" s="146" t="s">
        <v>2501</v>
      </c>
      <c r="F3783" s="120" t="s">
        <v>2500</v>
      </c>
      <c r="G3783" s="120" t="s">
        <v>2499</v>
      </c>
      <c r="H3783" s="120" t="s">
        <v>2498</v>
      </c>
      <c r="J3783" s="121" t="s">
        <v>2498</v>
      </c>
    </row>
    <row r="3784" spans="2:10" x14ac:dyDescent="0.2">
      <c r="B3784" s="122" t="s">
        <v>2493</v>
      </c>
      <c r="C3784" s="122" t="s">
        <v>2492</v>
      </c>
      <c r="D3784" s="122"/>
      <c r="E3784" s="147" t="s">
        <v>2481</v>
      </c>
      <c r="F3784" s="126">
        <v>0.65</v>
      </c>
      <c r="G3784" s="135">
        <v>23.934999999999999</v>
      </c>
      <c r="H3784" s="123">
        <f t="shared" ref="H3784:H3795" si="116">TRUNC((J3784*$J$7),2)</f>
        <v>12.13</v>
      </c>
      <c r="J3784" s="141">
        <v>15.56</v>
      </c>
    </row>
    <row r="3785" spans="2:10" x14ac:dyDescent="0.2">
      <c r="B3785" s="122" t="s">
        <v>2534</v>
      </c>
      <c r="C3785" s="122" t="s">
        <v>2533</v>
      </c>
      <c r="D3785" s="122"/>
      <c r="E3785" s="147" t="s">
        <v>2476</v>
      </c>
      <c r="F3785" s="124">
        <v>143.29</v>
      </c>
      <c r="G3785" s="125">
        <v>2.6499999999999999E-2</v>
      </c>
      <c r="H3785" s="126">
        <f t="shared" si="116"/>
        <v>2.96</v>
      </c>
      <c r="J3785" s="127">
        <v>3.8</v>
      </c>
    </row>
    <row r="3786" spans="2:10" x14ac:dyDescent="0.2">
      <c r="B3786" s="122" t="s">
        <v>2532</v>
      </c>
      <c r="C3786" s="122" t="s">
        <v>2531</v>
      </c>
      <c r="D3786" s="122"/>
      <c r="E3786" s="147" t="s">
        <v>2476</v>
      </c>
      <c r="F3786" s="124">
        <v>140.88</v>
      </c>
      <c r="G3786" s="125">
        <v>2.6499999999999999E-2</v>
      </c>
      <c r="H3786" s="126">
        <f t="shared" si="116"/>
        <v>2.9</v>
      </c>
      <c r="J3786" s="127">
        <v>3.73</v>
      </c>
    </row>
    <row r="3787" spans="2:10" x14ac:dyDescent="0.2">
      <c r="B3787" s="122" t="s">
        <v>2537</v>
      </c>
      <c r="C3787" s="122" t="s">
        <v>2536</v>
      </c>
      <c r="D3787" s="122"/>
      <c r="E3787" s="147" t="s">
        <v>2535</v>
      </c>
      <c r="F3787" s="123">
        <v>14.5</v>
      </c>
      <c r="G3787" s="125">
        <v>0.51419999999999999</v>
      </c>
      <c r="H3787" s="126">
        <f t="shared" si="116"/>
        <v>5.81</v>
      </c>
      <c r="J3787" s="127">
        <v>7.46</v>
      </c>
    </row>
    <row r="3788" spans="2:10" x14ac:dyDescent="0.2">
      <c r="B3788" s="122" t="s">
        <v>2549</v>
      </c>
      <c r="C3788" s="122" t="s">
        <v>2548</v>
      </c>
      <c r="D3788" s="122"/>
      <c r="E3788" s="147" t="s">
        <v>2481</v>
      </c>
      <c r="F3788" s="123">
        <v>25.2</v>
      </c>
      <c r="G3788" s="125">
        <v>4.3799999999999999E-2</v>
      </c>
      <c r="H3788" s="126">
        <f t="shared" si="116"/>
        <v>0.85</v>
      </c>
      <c r="J3788" s="127">
        <v>1.1000000000000001</v>
      </c>
    </row>
    <row r="3789" spans="2:10" x14ac:dyDescent="0.2">
      <c r="B3789" s="122" t="s">
        <v>2551</v>
      </c>
      <c r="C3789" s="122" t="s">
        <v>2550</v>
      </c>
      <c r="D3789" s="122"/>
      <c r="E3789" s="147" t="s">
        <v>2535</v>
      </c>
      <c r="F3789" s="126">
        <v>7.51</v>
      </c>
      <c r="G3789" s="125">
        <v>0.70620000000000005</v>
      </c>
      <c r="H3789" s="126">
        <f t="shared" si="116"/>
        <v>4.13</v>
      </c>
      <c r="J3789" s="127">
        <v>5.3</v>
      </c>
    </row>
    <row r="3790" spans="2:10" ht="33.75" x14ac:dyDescent="0.2">
      <c r="B3790" s="122" t="s">
        <v>2726</v>
      </c>
      <c r="C3790" s="122" t="s">
        <v>2725</v>
      </c>
      <c r="D3790" s="122"/>
      <c r="E3790" s="147" t="s">
        <v>2545</v>
      </c>
      <c r="F3790" s="123">
        <v>15.9</v>
      </c>
      <c r="G3790" s="125">
        <v>1.7500000000000002E-2</v>
      </c>
      <c r="H3790" s="126">
        <f t="shared" si="116"/>
        <v>0.21</v>
      </c>
      <c r="J3790" s="127">
        <v>0.28000000000000003</v>
      </c>
    </row>
    <row r="3791" spans="2:10" x14ac:dyDescent="0.2">
      <c r="B3791" s="122" t="s">
        <v>2478</v>
      </c>
      <c r="C3791" s="122" t="s">
        <v>2477</v>
      </c>
      <c r="D3791" s="122"/>
      <c r="E3791" s="147" t="s">
        <v>2476</v>
      </c>
      <c r="F3791" s="124">
        <v>182.64</v>
      </c>
      <c r="G3791" s="125">
        <v>6.0299999999999999E-2</v>
      </c>
      <c r="H3791" s="123">
        <f t="shared" si="116"/>
        <v>8.58</v>
      </c>
      <c r="J3791" s="141">
        <v>11.01</v>
      </c>
    </row>
    <row r="3792" spans="2:10" x14ac:dyDescent="0.2">
      <c r="B3792" s="128" t="s">
        <v>2470</v>
      </c>
      <c r="C3792" s="128"/>
      <c r="D3792" s="128"/>
      <c r="E3792" s="128"/>
      <c r="F3792" s="128"/>
      <c r="G3792" s="128"/>
      <c r="H3792" s="142">
        <f t="shared" si="116"/>
        <v>37.619999999999997</v>
      </c>
      <c r="J3792" s="143">
        <v>48.24</v>
      </c>
    </row>
    <row r="3793" spans="2:10" x14ac:dyDescent="0.2">
      <c r="B3793" s="131" t="s">
        <v>2469</v>
      </c>
      <c r="C3793" s="131"/>
      <c r="D3793" s="131"/>
      <c r="E3793" s="131"/>
      <c r="F3793" s="131"/>
      <c r="G3793" s="131"/>
      <c r="H3793" s="144">
        <f t="shared" si="116"/>
        <v>66.290000000000006</v>
      </c>
      <c r="J3793" s="145">
        <v>84.99</v>
      </c>
    </row>
    <row r="3794" spans="2:10" x14ac:dyDescent="0.2">
      <c r="B3794" s="131" t="s">
        <v>2468</v>
      </c>
      <c r="C3794" s="131"/>
      <c r="D3794" s="131"/>
      <c r="E3794" s="131"/>
      <c r="F3794" s="131"/>
      <c r="G3794" s="131"/>
      <c r="H3794" s="132">
        <f t="shared" si="116"/>
        <v>0</v>
      </c>
      <c r="J3794" s="133">
        <v>0</v>
      </c>
    </row>
    <row r="3795" spans="2:10" x14ac:dyDescent="0.2">
      <c r="B3795" s="131" t="s">
        <v>2467</v>
      </c>
      <c r="C3795" s="131"/>
      <c r="D3795" s="131"/>
      <c r="E3795" s="131"/>
      <c r="F3795" s="131"/>
      <c r="G3795" s="131"/>
      <c r="H3795" s="144">
        <f t="shared" si="116"/>
        <v>66.290000000000006</v>
      </c>
      <c r="J3795" s="145">
        <v>84.99</v>
      </c>
    </row>
    <row r="3796" spans="2:10" s="134" customFormat="1" ht="24.75" customHeight="1" x14ac:dyDescent="0.2">
      <c r="B3796" s="118" t="s">
        <v>2724</v>
      </c>
      <c r="C3796" s="118"/>
      <c r="D3796" s="118"/>
      <c r="E3796" s="118"/>
      <c r="F3796" s="118"/>
      <c r="G3796" s="118"/>
      <c r="H3796" s="118" t="s">
        <v>2522</v>
      </c>
      <c r="J3796" s="119" t="s">
        <v>2522</v>
      </c>
    </row>
    <row r="3797" spans="2:10" x14ac:dyDescent="0.2">
      <c r="B3797" s="120" t="s">
        <v>2503</v>
      </c>
      <c r="C3797" s="120" t="s">
        <v>2514</v>
      </c>
      <c r="D3797" s="120" t="s">
        <v>2513</v>
      </c>
      <c r="E3797" s="120"/>
      <c r="F3797" s="120" t="s">
        <v>2512</v>
      </c>
      <c r="G3797" s="120" t="s">
        <v>2499</v>
      </c>
      <c r="H3797" s="120" t="s">
        <v>2511</v>
      </c>
      <c r="J3797" s="121" t="s">
        <v>2511</v>
      </c>
    </row>
    <row r="3798" spans="2:10" x14ac:dyDescent="0.2">
      <c r="B3798" s="122" t="s">
        <v>2510</v>
      </c>
      <c r="C3798" s="122" t="s">
        <v>2509</v>
      </c>
      <c r="D3798" s="123">
        <v>12.47</v>
      </c>
      <c r="E3798" s="123"/>
      <c r="F3798" s="124">
        <v>117.99</v>
      </c>
      <c r="G3798" s="125">
        <v>0.40789999999999998</v>
      </c>
      <c r="H3798" s="126">
        <f>TRUNC((J3798*$J$7),2)</f>
        <v>3.97</v>
      </c>
      <c r="J3798" s="127">
        <v>5.09</v>
      </c>
    </row>
    <row r="3799" spans="2:10" x14ac:dyDescent="0.2">
      <c r="B3799" s="122" t="s">
        <v>2508</v>
      </c>
      <c r="C3799" s="122" t="s">
        <v>2507</v>
      </c>
      <c r="D3799" s="123">
        <v>14.98</v>
      </c>
      <c r="E3799" s="123"/>
      <c r="F3799" s="124">
        <v>117.99</v>
      </c>
      <c r="G3799" s="125">
        <v>0.1109</v>
      </c>
      <c r="H3799" s="126">
        <f>TRUNC((J3799*$J$7),2)</f>
        <v>1.29</v>
      </c>
      <c r="J3799" s="127">
        <v>1.66</v>
      </c>
    </row>
    <row r="3800" spans="2:10" x14ac:dyDescent="0.2">
      <c r="B3800" s="122" t="s">
        <v>2506</v>
      </c>
      <c r="C3800" s="122" t="s">
        <v>2505</v>
      </c>
      <c r="D3800" s="123">
        <v>20.8</v>
      </c>
      <c r="E3800" s="123"/>
      <c r="F3800" s="124">
        <v>117.99</v>
      </c>
      <c r="G3800" s="125">
        <v>0.17219999999999999</v>
      </c>
      <c r="H3800" s="126">
        <f>TRUNC((J3800*$J$7),2)</f>
        <v>2.79</v>
      </c>
      <c r="J3800" s="127">
        <v>3.58</v>
      </c>
    </row>
    <row r="3801" spans="2:10" x14ac:dyDescent="0.2">
      <c r="B3801" s="128" t="s">
        <v>2504</v>
      </c>
      <c r="C3801" s="128"/>
      <c r="D3801" s="128"/>
      <c r="E3801" s="128"/>
      <c r="F3801" s="128"/>
      <c r="G3801" s="128"/>
      <c r="H3801" s="142">
        <f>TRUNC((J3801*$J$7),2)</f>
        <v>8.0500000000000007</v>
      </c>
      <c r="J3801" s="143">
        <v>10.33</v>
      </c>
    </row>
    <row r="3802" spans="2:10" ht="21" x14ac:dyDescent="0.2">
      <c r="B3802" s="120" t="s">
        <v>2503</v>
      </c>
      <c r="C3802" s="120" t="s">
        <v>2502</v>
      </c>
      <c r="D3802" s="120"/>
      <c r="E3802" s="146" t="s">
        <v>2501</v>
      </c>
      <c r="F3802" s="120" t="s">
        <v>2500</v>
      </c>
      <c r="G3802" s="120" t="s">
        <v>2499</v>
      </c>
      <c r="H3802" s="120" t="s">
        <v>2498</v>
      </c>
      <c r="J3802" s="121" t="s">
        <v>2498</v>
      </c>
    </row>
    <row r="3803" spans="2:10" ht="45" x14ac:dyDescent="0.2">
      <c r="B3803" s="122" t="s">
        <v>2723</v>
      </c>
      <c r="C3803" s="122" t="s">
        <v>2722</v>
      </c>
      <c r="D3803" s="122"/>
      <c r="E3803" s="147" t="s">
        <v>2481</v>
      </c>
      <c r="F3803" s="126">
        <v>7.45</v>
      </c>
      <c r="G3803" s="125">
        <v>1</v>
      </c>
      <c r="H3803" s="126">
        <f t="shared" ref="H3803:H3811" si="117">TRUNC((J3803*$J$7),2)</f>
        <v>5.81</v>
      </c>
      <c r="J3803" s="127">
        <v>7.45</v>
      </c>
    </row>
    <row r="3804" spans="2:10" x14ac:dyDescent="0.2">
      <c r="B3804" s="122" t="s">
        <v>2532</v>
      </c>
      <c r="C3804" s="122" t="s">
        <v>2531</v>
      </c>
      <c r="D3804" s="122"/>
      <c r="E3804" s="147" t="s">
        <v>2476</v>
      </c>
      <c r="F3804" s="124">
        <v>140.88</v>
      </c>
      <c r="G3804" s="125">
        <v>2.1999999999999999E-2</v>
      </c>
      <c r="H3804" s="126">
        <f t="shared" si="117"/>
        <v>2.41</v>
      </c>
      <c r="J3804" s="127">
        <v>3.1</v>
      </c>
    </row>
    <row r="3805" spans="2:10" x14ac:dyDescent="0.2">
      <c r="B3805" s="122" t="s">
        <v>2534</v>
      </c>
      <c r="C3805" s="122" t="s">
        <v>2533</v>
      </c>
      <c r="D3805" s="122"/>
      <c r="E3805" s="147" t="s">
        <v>2476</v>
      </c>
      <c r="F3805" s="124">
        <v>143.29</v>
      </c>
      <c r="G3805" s="125">
        <v>2.1999999999999999E-2</v>
      </c>
      <c r="H3805" s="126">
        <f t="shared" si="117"/>
        <v>2.4500000000000002</v>
      </c>
      <c r="J3805" s="127">
        <v>3.15</v>
      </c>
    </row>
    <row r="3806" spans="2:10" x14ac:dyDescent="0.2">
      <c r="B3806" s="122" t="s">
        <v>2493</v>
      </c>
      <c r="C3806" s="122" t="s">
        <v>2492</v>
      </c>
      <c r="D3806" s="122"/>
      <c r="E3806" s="147" t="s">
        <v>2481</v>
      </c>
      <c r="F3806" s="126">
        <v>0.65</v>
      </c>
      <c r="G3806" s="135">
        <v>11</v>
      </c>
      <c r="H3806" s="126">
        <f t="shared" si="117"/>
        <v>5.57</v>
      </c>
      <c r="J3806" s="127">
        <v>7.15</v>
      </c>
    </row>
    <row r="3807" spans="2:10" x14ac:dyDescent="0.2">
      <c r="B3807" s="122" t="s">
        <v>2478</v>
      </c>
      <c r="C3807" s="122" t="s">
        <v>2477</v>
      </c>
      <c r="D3807" s="122"/>
      <c r="E3807" s="147" t="s">
        <v>2476</v>
      </c>
      <c r="F3807" s="124">
        <v>182.64</v>
      </c>
      <c r="G3807" s="125">
        <v>3.5000000000000003E-2</v>
      </c>
      <c r="H3807" s="126">
        <f t="shared" si="117"/>
        <v>4.9800000000000004</v>
      </c>
      <c r="J3807" s="127">
        <v>6.39</v>
      </c>
    </row>
    <row r="3808" spans="2:10" x14ac:dyDescent="0.2">
      <c r="B3808" s="128" t="s">
        <v>2470</v>
      </c>
      <c r="C3808" s="128"/>
      <c r="D3808" s="128"/>
      <c r="E3808" s="128"/>
      <c r="F3808" s="128"/>
      <c r="G3808" s="128"/>
      <c r="H3808" s="142">
        <f t="shared" si="117"/>
        <v>21.24</v>
      </c>
      <c r="J3808" s="143">
        <v>27.24</v>
      </c>
    </row>
    <row r="3809" spans="2:10" x14ac:dyDescent="0.2">
      <c r="B3809" s="131" t="s">
        <v>2469</v>
      </c>
      <c r="C3809" s="131"/>
      <c r="D3809" s="131"/>
      <c r="E3809" s="131"/>
      <c r="F3809" s="131"/>
      <c r="G3809" s="131"/>
      <c r="H3809" s="144">
        <f t="shared" si="117"/>
        <v>29.3</v>
      </c>
      <c r="J3809" s="145">
        <v>37.57</v>
      </c>
    </row>
    <row r="3810" spans="2:10" x14ac:dyDescent="0.2">
      <c r="B3810" s="131" t="s">
        <v>2468</v>
      </c>
      <c r="C3810" s="131"/>
      <c r="D3810" s="131"/>
      <c r="E3810" s="131"/>
      <c r="F3810" s="131"/>
      <c r="G3810" s="131"/>
      <c r="H3810" s="132">
        <f t="shared" si="117"/>
        <v>0</v>
      </c>
      <c r="J3810" s="133">
        <v>0</v>
      </c>
    </row>
    <row r="3811" spans="2:10" x14ac:dyDescent="0.2">
      <c r="B3811" s="131" t="s">
        <v>2467</v>
      </c>
      <c r="C3811" s="131"/>
      <c r="D3811" s="131"/>
      <c r="E3811" s="131"/>
      <c r="F3811" s="131"/>
      <c r="G3811" s="131"/>
      <c r="H3811" s="144">
        <f t="shared" si="117"/>
        <v>29.3</v>
      </c>
      <c r="J3811" s="145">
        <v>37.57</v>
      </c>
    </row>
    <row r="3812" spans="2:10" s="134" customFormat="1" ht="24.75" customHeight="1" x14ac:dyDescent="0.2">
      <c r="B3812" s="118" t="s">
        <v>2721</v>
      </c>
      <c r="C3812" s="118"/>
      <c r="D3812" s="118"/>
      <c r="E3812" s="118"/>
      <c r="F3812" s="118"/>
      <c r="G3812" s="118"/>
      <c r="H3812" s="118" t="s">
        <v>2522</v>
      </c>
      <c r="J3812" s="119" t="s">
        <v>2522</v>
      </c>
    </row>
    <row r="3813" spans="2:10" x14ac:dyDescent="0.2">
      <c r="B3813" s="120" t="s">
        <v>2503</v>
      </c>
      <c r="C3813" s="120" t="s">
        <v>2514</v>
      </c>
      <c r="D3813" s="120" t="s">
        <v>2513</v>
      </c>
      <c r="E3813" s="120"/>
      <c r="F3813" s="120" t="s">
        <v>2512</v>
      </c>
      <c r="G3813" s="120" t="s">
        <v>2499</v>
      </c>
      <c r="H3813" s="120" t="s">
        <v>2511</v>
      </c>
      <c r="J3813" s="121" t="s">
        <v>2511</v>
      </c>
    </row>
    <row r="3814" spans="2:10" x14ac:dyDescent="0.2">
      <c r="B3814" s="122" t="s">
        <v>2510</v>
      </c>
      <c r="C3814" s="122" t="s">
        <v>2509</v>
      </c>
      <c r="D3814" s="123">
        <v>12.47</v>
      </c>
      <c r="E3814" s="123"/>
      <c r="F3814" s="124">
        <v>117.99</v>
      </c>
      <c r="G3814" s="125">
        <v>0.54810000000000003</v>
      </c>
      <c r="H3814" s="126">
        <f>TRUNC((J3814*$J$7),2)</f>
        <v>5.32</v>
      </c>
      <c r="J3814" s="127">
        <v>6.83</v>
      </c>
    </row>
    <row r="3815" spans="2:10" x14ac:dyDescent="0.2">
      <c r="B3815" s="122" t="s">
        <v>2506</v>
      </c>
      <c r="C3815" s="122" t="s">
        <v>2505</v>
      </c>
      <c r="D3815" s="123">
        <v>20.8</v>
      </c>
      <c r="E3815" s="123"/>
      <c r="F3815" s="124">
        <v>117.99</v>
      </c>
      <c r="G3815" s="125">
        <v>0.1658</v>
      </c>
      <c r="H3815" s="126">
        <f>TRUNC((J3815*$J$7),2)</f>
        <v>2.69</v>
      </c>
      <c r="J3815" s="127">
        <v>3.45</v>
      </c>
    </row>
    <row r="3816" spans="2:10" x14ac:dyDescent="0.2">
      <c r="B3816" s="122" t="s">
        <v>2508</v>
      </c>
      <c r="C3816" s="122" t="s">
        <v>2507</v>
      </c>
      <c r="D3816" s="123">
        <v>14.98</v>
      </c>
      <c r="E3816" s="123"/>
      <c r="F3816" s="124">
        <v>117.99</v>
      </c>
      <c r="G3816" s="125">
        <v>0.1109</v>
      </c>
      <c r="H3816" s="126">
        <f>TRUNC((J3816*$J$7),2)</f>
        <v>1.29</v>
      </c>
      <c r="J3816" s="127">
        <v>1.66</v>
      </c>
    </row>
    <row r="3817" spans="2:10" x14ac:dyDescent="0.2">
      <c r="B3817" s="128" t="s">
        <v>2504</v>
      </c>
      <c r="C3817" s="128"/>
      <c r="D3817" s="128"/>
      <c r="E3817" s="128"/>
      <c r="F3817" s="128"/>
      <c r="G3817" s="128"/>
      <c r="H3817" s="142">
        <f>TRUNC((J3817*$J$7),2)</f>
        <v>9.31</v>
      </c>
      <c r="J3817" s="143">
        <v>11.94</v>
      </c>
    </row>
    <row r="3818" spans="2:10" ht="21" x14ac:dyDescent="0.2">
      <c r="B3818" s="120" t="s">
        <v>2503</v>
      </c>
      <c r="C3818" s="120" t="s">
        <v>2502</v>
      </c>
      <c r="D3818" s="120"/>
      <c r="E3818" s="146" t="s">
        <v>2501</v>
      </c>
      <c r="F3818" s="120" t="s">
        <v>2500</v>
      </c>
      <c r="G3818" s="120" t="s">
        <v>2499</v>
      </c>
      <c r="H3818" s="120" t="s">
        <v>2498</v>
      </c>
      <c r="J3818" s="121" t="s">
        <v>2498</v>
      </c>
    </row>
    <row r="3819" spans="2:10" x14ac:dyDescent="0.2">
      <c r="B3819" s="122" t="s">
        <v>2493</v>
      </c>
      <c r="C3819" s="122" t="s">
        <v>2492</v>
      </c>
      <c r="D3819" s="122"/>
      <c r="E3819" s="147" t="s">
        <v>2481</v>
      </c>
      <c r="F3819" s="126">
        <v>0.65</v>
      </c>
      <c r="G3819" s="135">
        <v>14.65</v>
      </c>
      <c r="H3819" s="126">
        <f t="shared" ref="H3819:H3827" si="118">TRUNC((J3819*$J$7),2)</f>
        <v>7.42</v>
      </c>
      <c r="J3819" s="127">
        <v>9.52</v>
      </c>
    </row>
    <row r="3820" spans="2:10" x14ac:dyDescent="0.2">
      <c r="B3820" s="122" t="s">
        <v>2534</v>
      </c>
      <c r="C3820" s="122" t="s">
        <v>2533</v>
      </c>
      <c r="D3820" s="122"/>
      <c r="E3820" s="147" t="s">
        <v>2476</v>
      </c>
      <c r="F3820" s="124">
        <v>143.29</v>
      </c>
      <c r="G3820" s="125">
        <v>1.8100000000000002E-2</v>
      </c>
      <c r="H3820" s="126">
        <f t="shared" si="118"/>
        <v>2.02</v>
      </c>
      <c r="J3820" s="127">
        <v>2.59</v>
      </c>
    </row>
    <row r="3821" spans="2:10" x14ac:dyDescent="0.2">
      <c r="B3821" s="122" t="s">
        <v>2532</v>
      </c>
      <c r="C3821" s="122" t="s">
        <v>2531</v>
      </c>
      <c r="D3821" s="122"/>
      <c r="E3821" s="147" t="s">
        <v>2476</v>
      </c>
      <c r="F3821" s="124">
        <v>140.88</v>
      </c>
      <c r="G3821" s="125">
        <v>1.8100000000000002E-2</v>
      </c>
      <c r="H3821" s="126">
        <f t="shared" si="118"/>
        <v>1.98</v>
      </c>
      <c r="J3821" s="127">
        <v>2.5499999999999998</v>
      </c>
    </row>
    <row r="3822" spans="2:10" x14ac:dyDescent="0.2">
      <c r="B3822" s="122" t="s">
        <v>2537</v>
      </c>
      <c r="C3822" s="122" t="s">
        <v>2536</v>
      </c>
      <c r="D3822" s="122"/>
      <c r="E3822" s="147" t="s">
        <v>2535</v>
      </c>
      <c r="F3822" s="123">
        <v>14.5</v>
      </c>
      <c r="G3822" s="125">
        <v>0.1575</v>
      </c>
      <c r="H3822" s="126">
        <f t="shared" si="118"/>
        <v>1.77</v>
      </c>
      <c r="J3822" s="127">
        <v>2.2799999999999998</v>
      </c>
    </row>
    <row r="3823" spans="2:10" x14ac:dyDescent="0.2">
      <c r="B3823" s="122" t="s">
        <v>2478</v>
      </c>
      <c r="C3823" s="122" t="s">
        <v>2477</v>
      </c>
      <c r="D3823" s="122"/>
      <c r="E3823" s="147" t="s">
        <v>2476</v>
      </c>
      <c r="F3823" s="124">
        <v>182.64</v>
      </c>
      <c r="G3823" s="125">
        <v>3.3099999999999997E-2</v>
      </c>
      <c r="H3823" s="126">
        <f t="shared" si="118"/>
        <v>4.71</v>
      </c>
      <c r="J3823" s="127">
        <v>6.05</v>
      </c>
    </row>
    <row r="3824" spans="2:10" x14ac:dyDescent="0.2">
      <c r="B3824" s="128" t="s">
        <v>2470</v>
      </c>
      <c r="C3824" s="128"/>
      <c r="D3824" s="128"/>
      <c r="E3824" s="128"/>
      <c r="F3824" s="128"/>
      <c r="G3824" s="128"/>
      <c r="H3824" s="142">
        <f t="shared" si="118"/>
        <v>17.93</v>
      </c>
      <c r="J3824" s="143">
        <v>22.99</v>
      </c>
    </row>
    <row r="3825" spans="2:10" x14ac:dyDescent="0.2">
      <c r="B3825" s="131" t="s">
        <v>2469</v>
      </c>
      <c r="C3825" s="131"/>
      <c r="D3825" s="131"/>
      <c r="E3825" s="131"/>
      <c r="F3825" s="131"/>
      <c r="G3825" s="131"/>
      <c r="H3825" s="144">
        <f t="shared" si="118"/>
        <v>27.24</v>
      </c>
      <c r="J3825" s="145">
        <v>34.93</v>
      </c>
    </row>
    <row r="3826" spans="2:10" x14ac:dyDescent="0.2">
      <c r="B3826" s="131" t="s">
        <v>2468</v>
      </c>
      <c r="C3826" s="131"/>
      <c r="D3826" s="131"/>
      <c r="E3826" s="131"/>
      <c r="F3826" s="131"/>
      <c r="G3826" s="131"/>
      <c r="H3826" s="132">
        <f t="shared" si="118"/>
        <v>0</v>
      </c>
      <c r="J3826" s="133">
        <v>0</v>
      </c>
    </row>
    <row r="3827" spans="2:10" x14ac:dyDescent="0.2">
      <c r="B3827" s="131" t="s">
        <v>2467</v>
      </c>
      <c r="C3827" s="131"/>
      <c r="D3827" s="131"/>
      <c r="E3827" s="131"/>
      <c r="F3827" s="131"/>
      <c r="G3827" s="131"/>
      <c r="H3827" s="144">
        <f t="shared" si="118"/>
        <v>27.24</v>
      </c>
      <c r="J3827" s="145">
        <v>34.93</v>
      </c>
    </row>
    <row r="3828" spans="2:10" s="134" customFormat="1" ht="24.75" customHeight="1" x14ac:dyDescent="0.2">
      <c r="B3828" s="118" t="s">
        <v>2720</v>
      </c>
      <c r="C3828" s="118"/>
      <c r="D3828" s="118"/>
      <c r="E3828" s="118"/>
      <c r="F3828" s="118"/>
      <c r="G3828" s="118"/>
      <c r="H3828" s="118" t="s">
        <v>2522</v>
      </c>
      <c r="J3828" s="119" t="s">
        <v>2522</v>
      </c>
    </row>
    <row r="3829" spans="2:10" x14ac:dyDescent="0.2">
      <c r="B3829" s="120" t="s">
        <v>2503</v>
      </c>
      <c r="C3829" s="120" t="s">
        <v>2514</v>
      </c>
      <c r="D3829" s="120" t="s">
        <v>2513</v>
      </c>
      <c r="E3829" s="120"/>
      <c r="F3829" s="120" t="s">
        <v>2512</v>
      </c>
      <c r="G3829" s="120" t="s">
        <v>2499</v>
      </c>
      <c r="H3829" s="120" t="s">
        <v>2511</v>
      </c>
      <c r="J3829" s="121" t="s">
        <v>2511</v>
      </c>
    </row>
    <row r="3830" spans="2:10" x14ac:dyDescent="0.2">
      <c r="B3830" s="122" t="s">
        <v>2510</v>
      </c>
      <c r="C3830" s="122" t="s">
        <v>2509</v>
      </c>
      <c r="D3830" s="123">
        <v>12.47</v>
      </c>
      <c r="E3830" s="123"/>
      <c r="F3830" s="124">
        <v>117.99</v>
      </c>
      <c r="G3830" s="125">
        <v>0.98460000000000003</v>
      </c>
      <c r="H3830" s="123">
        <f>TRUNC((J3830*$J$7),2)</f>
        <v>9.57</v>
      </c>
      <c r="J3830" s="141">
        <v>12.28</v>
      </c>
    </row>
    <row r="3831" spans="2:10" x14ac:dyDescent="0.2">
      <c r="B3831" s="122" t="s">
        <v>2719</v>
      </c>
      <c r="C3831" s="122" t="s">
        <v>2718</v>
      </c>
      <c r="D3831" s="123">
        <v>20.88</v>
      </c>
      <c r="E3831" s="123"/>
      <c r="F3831" s="124">
        <v>117.99</v>
      </c>
      <c r="G3831" s="125">
        <v>0.67110000000000003</v>
      </c>
      <c r="H3831" s="123">
        <f>TRUNC((J3831*$J$7),2)</f>
        <v>10.92</v>
      </c>
      <c r="J3831" s="141">
        <v>14.01</v>
      </c>
    </row>
    <row r="3832" spans="2:10" x14ac:dyDescent="0.2">
      <c r="B3832" s="128" t="s">
        <v>2504</v>
      </c>
      <c r="C3832" s="128"/>
      <c r="D3832" s="128"/>
      <c r="E3832" s="128"/>
      <c r="F3832" s="128"/>
      <c r="G3832" s="128"/>
      <c r="H3832" s="142">
        <f>TRUNC((J3832*$J$7),2)</f>
        <v>20.5</v>
      </c>
      <c r="J3832" s="143">
        <v>26.29</v>
      </c>
    </row>
    <row r="3833" spans="2:10" ht="21" x14ac:dyDescent="0.2">
      <c r="B3833" s="120" t="s">
        <v>2503</v>
      </c>
      <c r="C3833" s="120" t="s">
        <v>2502</v>
      </c>
      <c r="D3833" s="120"/>
      <c r="E3833" s="146" t="s">
        <v>2501</v>
      </c>
      <c r="F3833" s="120" t="s">
        <v>2500</v>
      </c>
      <c r="G3833" s="120" t="s">
        <v>2499</v>
      </c>
      <c r="H3833" s="120" t="s">
        <v>2498</v>
      </c>
      <c r="J3833" s="121" t="s">
        <v>2498</v>
      </c>
    </row>
    <row r="3834" spans="2:10" x14ac:dyDescent="0.2">
      <c r="B3834" s="122" t="s">
        <v>2518</v>
      </c>
      <c r="C3834" s="122" t="s">
        <v>2517</v>
      </c>
      <c r="D3834" s="122"/>
      <c r="E3834" s="147" t="s">
        <v>2476</v>
      </c>
      <c r="F3834" s="124">
        <v>184.48</v>
      </c>
      <c r="G3834" s="125">
        <v>2.4299999999999999E-2</v>
      </c>
      <c r="H3834" s="126">
        <f t="shared" ref="H3834:H3842" si="119">TRUNC((J3834*$J$7),2)</f>
        <v>3.49</v>
      </c>
      <c r="J3834" s="127">
        <v>4.4800000000000004</v>
      </c>
    </row>
    <row r="3835" spans="2:10" x14ac:dyDescent="0.2">
      <c r="B3835" s="122" t="s">
        <v>2717</v>
      </c>
      <c r="C3835" s="122" t="s">
        <v>2716</v>
      </c>
      <c r="D3835" s="122"/>
      <c r="E3835" s="147" t="s">
        <v>2481</v>
      </c>
      <c r="F3835" s="126">
        <v>7.67</v>
      </c>
      <c r="G3835" s="125">
        <v>0.2409</v>
      </c>
      <c r="H3835" s="126">
        <f t="shared" si="119"/>
        <v>1.44</v>
      </c>
      <c r="J3835" s="127">
        <v>1.85</v>
      </c>
    </row>
    <row r="3836" spans="2:10" x14ac:dyDescent="0.2">
      <c r="B3836" s="122" t="s">
        <v>2695</v>
      </c>
      <c r="C3836" s="122" t="s">
        <v>2694</v>
      </c>
      <c r="D3836" s="122"/>
      <c r="E3836" s="147" t="s">
        <v>2481</v>
      </c>
      <c r="F3836" s="126">
        <v>1.33</v>
      </c>
      <c r="G3836" s="125">
        <v>7.5</v>
      </c>
      <c r="H3836" s="126">
        <f t="shared" si="119"/>
        <v>7.78</v>
      </c>
      <c r="J3836" s="127">
        <v>9.98</v>
      </c>
    </row>
    <row r="3837" spans="2:10" x14ac:dyDescent="0.2">
      <c r="B3837" s="122" t="s">
        <v>2493</v>
      </c>
      <c r="C3837" s="122" t="s">
        <v>2492</v>
      </c>
      <c r="D3837" s="122"/>
      <c r="E3837" s="147" t="s">
        <v>2481</v>
      </c>
      <c r="F3837" s="126">
        <v>0.65</v>
      </c>
      <c r="G3837" s="125">
        <v>9.7200000000000006</v>
      </c>
      <c r="H3837" s="126">
        <f t="shared" si="119"/>
        <v>4.92</v>
      </c>
      <c r="J3837" s="127">
        <v>6.32</v>
      </c>
    </row>
    <row r="3838" spans="2:10" ht="33.75" x14ac:dyDescent="0.2">
      <c r="B3838" s="122" t="s">
        <v>2715</v>
      </c>
      <c r="C3838" s="122" t="s">
        <v>2714</v>
      </c>
      <c r="D3838" s="122"/>
      <c r="E3838" s="147" t="s">
        <v>2519</v>
      </c>
      <c r="F3838" s="123">
        <v>24.9</v>
      </c>
      <c r="G3838" s="125">
        <v>1.05</v>
      </c>
      <c r="H3838" s="123">
        <f t="shared" si="119"/>
        <v>20.39</v>
      </c>
      <c r="J3838" s="141">
        <v>26.15</v>
      </c>
    </row>
    <row r="3839" spans="2:10" x14ac:dyDescent="0.2">
      <c r="B3839" s="128" t="s">
        <v>2470</v>
      </c>
      <c r="C3839" s="128"/>
      <c r="D3839" s="128"/>
      <c r="E3839" s="128"/>
      <c r="F3839" s="128"/>
      <c r="G3839" s="128"/>
      <c r="H3839" s="142">
        <f t="shared" si="119"/>
        <v>38.04</v>
      </c>
      <c r="J3839" s="143">
        <v>48.78</v>
      </c>
    </row>
    <row r="3840" spans="2:10" x14ac:dyDescent="0.2">
      <c r="B3840" s="131" t="s">
        <v>2469</v>
      </c>
      <c r="C3840" s="131"/>
      <c r="D3840" s="131"/>
      <c r="E3840" s="131"/>
      <c r="F3840" s="131"/>
      <c r="G3840" s="131"/>
      <c r="H3840" s="144">
        <f t="shared" si="119"/>
        <v>58.55</v>
      </c>
      <c r="J3840" s="145">
        <v>75.069999999999993</v>
      </c>
    </row>
    <row r="3841" spans="2:10" x14ac:dyDescent="0.2">
      <c r="B3841" s="131" t="s">
        <v>2468</v>
      </c>
      <c r="C3841" s="131"/>
      <c r="D3841" s="131"/>
      <c r="E3841" s="131"/>
      <c r="F3841" s="131"/>
      <c r="G3841" s="131"/>
      <c r="H3841" s="132">
        <f t="shared" si="119"/>
        <v>0</v>
      </c>
      <c r="J3841" s="133">
        <v>0</v>
      </c>
    </row>
    <row r="3842" spans="2:10" x14ac:dyDescent="0.2">
      <c r="B3842" s="131" t="s">
        <v>2467</v>
      </c>
      <c r="C3842" s="131"/>
      <c r="D3842" s="131"/>
      <c r="E3842" s="131"/>
      <c r="F3842" s="131"/>
      <c r="G3842" s="131"/>
      <c r="H3842" s="144">
        <f t="shared" si="119"/>
        <v>58.55</v>
      </c>
      <c r="J3842" s="145">
        <v>75.069999999999993</v>
      </c>
    </row>
    <row r="3843" spans="2:10" s="134" customFormat="1" ht="24.75" customHeight="1" x14ac:dyDescent="0.2">
      <c r="B3843" s="118" t="s">
        <v>2713</v>
      </c>
      <c r="C3843" s="118"/>
      <c r="D3843" s="118"/>
      <c r="E3843" s="118"/>
      <c r="F3843" s="118"/>
      <c r="G3843" s="118"/>
      <c r="H3843" s="118" t="s">
        <v>2538</v>
      </c>
      <c r="J3843" s="119" t="s">
        <v>2538</v>
      </c>
    </row>
    <row r="3844" spans="2:10" x14ac:dyDescent="0.2">
      <c r="B3844" s="120" t="s">
        <v>2503</v>
      </c>
      <c r="C3844" s="120" t="s">
        <v>2514</v>
      </c>
      <c r="D3844" s="120" t="s">
        <v>2513</v>
      </c>
      <c r="E3844" s="120"/>
      <c r="F3844" s="120" t="s">
        <v>2512</v>
      </c>
      <c r="G3844" s="120" t="s">
        <v>2499</v>
      </c>
      <c r="H3844" s="120" t="s">
        <v>2511</v>
      </c>
      <c r="J3844" s="121" t="s">
        <v>2511</v>
      </c>
    </row>
    <row r="3845" spans="2:10" x14ac:dyDescent="0.2">
      <c r="B3845" s="122" t="s">
        <v>2506</v>
      </c>
      <c r="C3845" s="122" t="s">
        <v>2505</v>
      </c>
      <c r="D3845" s="123">
        <v>20.8</v>
      </c>
      <c r="E3845" s="123"/>
      <c r="F3845" s="124">
        <v>117.99</v>
      </c>
      <c r="G3845" s="125">
        <v>0.25</v>
      </c>
      <c r="H3845" s="126">
        <f>TRUNC((J3845*$J$7),2)</f>
        <v>4.05</v>
      </c>
      <c r="J3845" s="127">
        <v>5.2</v>
      </c>
    </row>
    <row r="3846" spans="2:10" x14ac:dyDescent="0.2">
      <c r="B3846" s="122" t="s">
        <v>2510</v>
      </c>
      <c r="C3846" s="122" t="s">
        <v>2509</v>
      </c>
      <c r="D3846" s="123">
        <v>12.47</v>
      </c>
      <c r="E3846" s="123"/>
      <c r="F3846" s="124">
        <v>117.99</v>
      </c>
      <c r="G3846" s="125">
        <v>0.21</v>
      </c>
      <c r="H3846" s="126">
        <f>TRUNC((J3846*$J$7),2)</f>
        <v>2.04</v>
      </c>
      <c r="J3846" s="127">
        <v>2.62</v>
      </c>
    </row>
    <row r="3847" spans="2:10" x14ac:dyDescent="0.2">
      <c r="B3847" s="128" t="s">
        <v>2504</v>
      </c>
      <c r="C3847" s="128"/>
      <c r="D3847" s="128"/>
      <c r="E3847" s="128"/>
      <c r="F3847" s="128"/>
      <c r="G3847" s="128"/>
      <c r="H3847" s="129">
        <f>TRUNC((J3847*$J$7),2)</f>
        <v>6.09</v>
      </c>
      <c r="J3847" s="130">
        <v>7.82</v>
      </c>
    </row>
    <row r="3848" spans="2:10" ht="21" x14ac:dyDescent="0.2">
      <c r="B3848" s="120" t="s">
        <v>2503</v>
      </c>
      <c r="C3848" s="120" t="s">
        <v>2502</v>
      </c>
      <c r="D3848" s="120"/>
      <c r="E3848" s="146" t="s">
        <v>2501</v>
      </c>
      <c r="F3848" s="120" t="s">
        <v>2500</v>
      </c>
      <c r="G3848" s="120" t="s">
        <v>2499</v>
      </c>
      <c r="H3848" s="120" t="s">
        <v>2498</v>
      </c>
      <c r="J3848" s="121" t="s">
        <v>2498</v>
      </c>
    </row>
    <row r="3849" spans="2:10" x14ac:dyDescent="0.2">
      <c r="B3849" s="122" t="s">
        <v>2518</v>
      </c>
      <c r="C3849" s="122" t="s">
        <v>2517</v>
      </c>
      <c r="D3849" s="122"/>
      <c r="E3849" s="147" t="s">
        <v>2476</v>
      </c>
      <c r="F3849" s="124">
        <v>184.48</v>
      </c>
      <c r="G3849" s="125">
        <v>2.3999999999999998E-3</v>
      </c>
      <c r="H3849" s="126">
        <f t="shared" ref="H3849:H3855" si="120">TRUNC((J3849*$J$7),2)</f>
        <v>0.34</v>
      </c>
      <c r="J3849" s="127">
        <v>0.44</v>
      </c>
    </row>
    <row r="3850" spans="2:10" x14ac:dyDescent="0.2">
      <c r="B3850" s="122" t="s">
        <v>2493</v>
      </c>
      <c r="C3850" s="122" t="s">
        <v>2492</v>
      </c>
      <c r="D3850" s="122"/>
      <c r="E3850" s="147" t="s">
        <v>2481</v>
      </c>
      <c r="F3850" s="126">
        <v>0.65</v>
      </c>
      <c r="G3850" s="125">
        <v>1.113</v>
      </c>
      <c r="H3850" s="126">
        <f t="shared" si="120"/>
        <v>0.56000000000000005</v>
      </c>
      <c r="J3850" s="127">
        <v>0.72</v>
      </c>
    </row>
    <row r="3851" spans="2:10" x14ac:dyDescent="0.2">
      <c r="B3851" s="122" t="s">
        <v>2712</v>
      </c>
      <c r="C3851" s="122" t="s">
        <v>2711</v>
      </c>
      <c r="D3851" s="122"/>
      <c r="E3851" s="147" t="s">
        <v>2481</v>
      </c>
      <c r="F3851" s="123">
        <v>43.67</v>
      </c>
      <c r="G3851" s="125">
        <v>8.0000000000000002E-3</v>
      </c>
      <c r="H3851" s="126">
        <f t="shared" si="120"/>
        <v>0.27</v>
      </c>
      <c r="J3851" s="127">
        <v>0.35</v>
      </c>
    </row>
    <row r="3852" spans="2:10" x14ac:dyDescent="0.2">
      <c r="B3852" s="128" t="s">
        <v>2470</v>
      </c>
      <c r="C3852" s="128"/>
      <c r="D3852" s="128"/>
      <c r="E3852" s="128"/>
      <c r="F3852" s="128"/>
      <c r="G3852" s="128"/>
      <c r="H3852" s="129">
        <f t="shared" si="120"/>
        <v>1.17</v>
      </c>
      <c r="J3852" s="130">
        <v>1.51</v>
      </c>
    </row>
    <row r="3853" spans="2:10" x14ac:dyDescent="0.2">
      <c r="B3853" s="131" t="s">
        <v>2469</v>
      </c>
      <c r="C3853" s="131"/>
      <c r="D3853" s="131"/>
      <c r="E3853" s="131"/>
      <c r="F3853" s="131"/>
      <c r="G3853" s="131"/>
      <c r="H3853" s="132">
        <f t="shared" si="120"/>
        <v>7.27</v>
      </c>
      <c r="J3853" s="133">
        <v>9.33</v>
      </c>
    </row>
    <row r="3854" spans="2:10" x14ac:dyDescent="0.2">
      <c r="B3854" s="131" t="s">
        <v>2468</v>
      </c>
      <c r="C3854" s="131"/>
      <c r="D3854" s="131"/>
      <c r="E3854" s="131"/>
      <c r="F3854" s="131"/>
      <c r="G3854" s="131"/>
      <c r="H3854" s="132">
        <f t="shared" si="120"/>
        <v>0</v>
      </c>
      <c r="J3854" s="133">
        <v>0</v>
      </c>
    </row>
    <row r="3855" spans="2:10" x14ac:dyDescent="0.2">
      <c r="B3855" s="131" t="s">
        <v>2467</v>
      </c>
      <c r="C3855" s="131"/>
      <c r="D3855" s="131"/>
      <c r="E3855" s="131"/>
      <c r="F3855" s="131"/>
      <c r="G3855" s="131"/>
      <c r="H3855" s="132">
        <f t="shared" si="120"/>
        <v>7.27</v>
      </c>
      <c r="J3855" s="133">
        <v>9.33</v>
      </c>
    </row>
    <row r="3856" spans="2:10" s="134" customFormat="1" ht="24.75" customHeight="1" x14ac:dyDescent="0.2">
      <c r="B3856" s="118" t="s">
        <v>2710</v>
      </c>
      <c r="C3856" s="118"/>
      <c r="D3856" s="118"/>
      <c r="E3856" s="118"/>
      <c r="F3856" s="118"/>
      <c r="G3856" s="118"/>
      <c r="H3856" s="118" t="s">
        <v>2522</v>
      </c>
      <c r="J3856" s="119" t="s">
        <v>2522</v>
      </c>
    </row>
    <row r="3857" spans="2:10" x14ac:dyDescent="0.2">
      <c r="B3857" s="120" t="s">
        <v>2503</v>
      </c>
      <c r="C3857" s="120" t="s">
        <v>2514</v>
      </c>
      <c r="D3857" s="120" t="s">
        <v>2513</v>
      </c>
      <c r="E3857" s="120"/>
      <c r="F3857" s="120" t="s">
        <v>2512</v>
      </c>
      <c r="G3857" s="120" t="s">
        <v>2499</v>
      </c>
      <c r="H3857" s="120" t="s">
        <v>2511</v>
      </c>
      <c r="J3857" s="121" t="s">
        <v>2511</v>
      </c>
    </row>
    <row r="3858" spans="2:10" x14ac:dyDescent="0.2">
      <c r="B3858" s="122" t="s">
        <v>2510</v>
      </c>
      <c r="C3858" s="122" t="s">
        <v>2509</v>
      </c>
      <c r="D3858" s="123">
        <v>12.47</v>
      </c>
      <c r="E3858" s="123"/>
      <c r="F3858" s="124">
        <v>117.99</v>
      </c>
      <c r="G3858" s="125">
        <v>0.60909999999999997</v>
      </c>
      <c r="H3858" s="126">
        <f>TRUNC((J3858*$J$7),2)</f>
        <v>5.92</v>
      </c>
      <c r="J3858" s="127">
        <v>7.6</v>
      </c>
    </row>
    <row r="3859" spans="2:10" x14ac:dyDescent="0.2">
      <c r="B3859" s="122" t="s">
        <v>2506</v>
      </c>
      <c r="C3859" s="122" t="s">
        <v>2505</v>
      </c>
      <c r="D3859" s="123">
        <v>20.8</v>
      </c>
      <c r="E3859" s="123"/>
      <c r="F3859" s="124">
        <v>117.99</v>
      </c>
      <c r="G3859" s="125">
        <v>0.45689999999999997</v>
      </c>
      <c r="H3859" s="126">
        <f>TRUNC((J3859*$J$7),2)</f>
        <v>7.41</v>
      </c>
      <c r="J3859" s="127">
        <v>9.5</v>
      </c>
    </row>
    <row r="3860" spans="2:10" x14ac:dyDescent="0.2">
      <c r="B3860" s="128" t="s">
        <v>2504</v>
      </c>
      <c r="C3860" s="128"/>
      <c r="D3860" s="128"/>
      <c r="E3860" s="128"/>
      <c r="F3860" s="128"/>
      <c r="G3860" s="128"/>
      <c r="H3860" s="142">
        <f>TRUNC((J3860*$J$7),2)</f>
        <v>13.33</v>
      </c>
      <c r="J3860" s="143">
        <v>17.100000000000001</v>
      </c>
    </row>
    <row r="3861" spans="2:10" ht="21" x14ac:dyDescent="0.2">
      <c r="B3861" s="120" t="s">
        <v>2503</v>
      </c>
      <c r="C3861" s="120" t="s">
        <v>2502</v>
      </c>
      <c r="D3861" s="120"/>
      <c r="E3861" s="146" t="s">
        <v>2501</v>
      </c>
      <c r="F3861" s="120" t="s">
        <v>2500</v>
      </c>
      <c r="G3861" s="120" t="s">
        <v>2499</v>
      </c>
      <c r="H3861" s="120" t="s">
        <v>2498</v>
      </c>
      <c r="J3861" s="121" t="s">
        <v>2498</v>
      </c>
    </row>
    <row r="3862" spans="2:10" ht="22.5" x14ac:dyDescent="0.2">
      <c r="B3862" s="122" t="s">
        <v>2709</v>
      </c>
      <c r="C3862" s="122" t="s">
        <v>2708</v>
      </c>
      <c r="D3862" s="122"/>
      <c r="E3862" s="147" t="s">
        <v>2519</v>
      </c>
      <c r="F3862" s="123">
        <v>53.45</v>
      </c>
      <c r="G3862" s="125">
        <v>1</v>
      </c>
      <c r="H3862" s="123">
        <f t="shared" ref="H3862:H3868" si="121">TRUNC((J3862*$J$7),2)</f>
        <v>41.69</v>
      </c>
      <c r="J3862" s="141">
        <v>53.45</v>
      </c>
    </row>
    <row r="3863" spans="2:10" x14ac:dyDescent="0.2">
      <c r="B3863" s="122" t="s">
        <v>2493</v>
      </c>
      <c r="C3863" s="122" t="s">
        <v>2492</v>
      </c>
      <c r="D3863" s="122"/>
      <c r="E3863" s="147" t="s">
        <v>2481</v>
      </c>
      <c r="F3863" s="126">
        <v>0.65</v>
      </c>
      <c r="G3863" s="135">
        <v>17.72</v>
      </c>
      <c r="H3863" s="123">
        <f t="shared" si="121"/>
        <v>8.98</v>
      </c>
      <c r="J3863" s="141">
        <v>11.52</v>
      </c>
    </row>
    <row r="3864" spans="2:10" x14ac:dyDescent="0.2">
      <c r="B3864" s="122" t="s">
        <v>2518</v>
      </c>
      <c r="C3864" s="122" t="s">
        <v>2517</v>
      </c>
      <c r="D3864" s="122"/>
      <c r="E3864" s="147" t="s">
        <v>2476</v>
      </c>
      <c r="F3864" s="124">
        <v>184.48</v>
      </c>
      <c r="G3864" s="125">
        <v>2.4299999999999999E-2</v>
      </c>
      <c r="H3864" s="126">
        <f t="shared" si="121"/>
        <v>3.49</v>
      </c>
      <c r="J3864" s="127">
        <v>4.4800000000000004</v>
      </c>
    </row>
    <row r="3865" spans="2:10" x14ac:dyDescent="0.2">
      <c r="B3865" s="128" t="s">
        <v>2470</v>
      </c>
      <c r="C3865" s="128"/>
      <c r="D3865" s="128"/>
      <c r="E3865" s="128"/>
      <c r="F3865" s="128"/>
      <c r="G3865" s="128"/>
      <c r="H3865" s="142">
        <f t="shared" si="121"/>
        <v>54.17</v>
      </c>
      <c r="J3865" s="143">
        <v>69.45</v>
      </c>
    </row>
    <row r="3866" spans="2:10" x14ac:dyDescent="0.2">
      <c r="B3866" s="131" t="s">
        <v>2469</v>
      </c>
      <c r="C3866" s="131"/>
      <c r="D3866" s="131"/>
      <c r="E3866" s="131"/>
      <c r="F3866" s="131"/>
      <c r="G3866" s="131"/>
      <c r="H3866" s="144">
        <f t="shared" si="121"/>
        <v>67.5</v>
      </c>
      <c r="J3866" s="145">
        <v>86.55</v>
      </c>
    </row>
    <row r="3867" spans="2:10" x14ac:dyDescent="0.2">
      <c r="B3867" s="131" t="s">
        <v>2468</v>
      </c>
      <c r="C3867" s="131"/>
      <c r="D3867" s="131"/>
      <c r="E3867" s="131"/>
      <c r="F3867" s="131"/>
      <c r="G3867" s="131"/>
      <c r="H3867" s="132">
        <f t="shared" si="121"/>
        <v>0</v>
      </c>
      <c r="J3867" s="133">
        <v>0</v>
      </c>
    </row>
    <row r="3868" spans="2:10" x14ac:dyDescent="0.2">
      <c r="B3868" s="131" t="s">
        <v>2467</v>
      </c>
      <c r="C3868" s="131"/>
      <c r="D3868" s="131"/>
      <c r="E3868" s="131"/>
      <c r="F3868" s="131"/>
      <c r="G3868" s="131"/>
      <c r="H3868" s="144">
        <f t="shared" si="121"/>
        <v>67.5</v>
      </c>
      <c r="J3868" s="145">
        <v>86.55</v>
      </c>
    </row>
    <row r="3869" spans="2:10" s="134" customFormat="1" ht="24.75" customHeight="1" x14ac:dyDescent="0.2">
      <c r="B3869" s="118" t="s">
        <v>2707</v>
      </c>
      <c r="C3869" s="118"/>
      <c r="D3869" s="118"/>
      <c r="E3869" s="118"/>
      <c r="F3869" s="118"/>
      <c r="G3869" s="118"/>
      <c r="H3869" s="118" t="s">
        <v>2538</v>
      </c>
      <c r="J3869" s="119" t="s">
        <v>2538</v>
      </c>
    </row>
    <row r="3870" spans="2:10" ht="21" x14ac:dyDescent="0.2">
      <c r="B3870" s="120" t="s">
        <v>2503</v>
      </c>
      <c r="C3870" s="120" t="s">
        <v>2502</v>
      </c>
      <c r="D3870" s="120"/>
      <c r="E3870" s="146" t="s">
        <v>2501</v>
      </c>
      <c r="F3870" s="120" t="s">
        <v>2500</v>
      </c>
      <c r="G3870" s="120" t="s">
        <v>2499</v>
      </c>
      <c r="H3870" s="120" t="s">
        <v>2498</v>
      </c>
      <c r="J3870" s="121" t="s">
        <v>2498</v>
      </c>
    </row>
    <row r="3871" spans="2:10" x14ac:dyDescent="0.2">
      <c r="B3871" s="122" t="s">
        <v>2706</v>
      </c>
      <c r="C3871" s="122" t="s">
        <v>2705</v>
      </c>
      <c r="D3871" s="122"/>
      <c r="E3871" s="147" t="s">
        <v>2535</v>
      </c>
      <c r="F3871" s="123">
        <v>18.5</v>
      </c>
      <c r="G3871" s="125">
        <v>1</v>
      </c>
      <c r="H3871" s="123">
        <f>TRUNC((J3871*$J$7),2)</f>
        <v>14.43</v>
      </c>
      <c r="J3871" s="141">
        <v>18.5</v>
      </c>
    </row>
    <row r="3872" spans="2:10" x14ac:dyDescent="0.2">
      <c r="B3872" s="128" t="s">
        <v>2470</v>
      </c>
      <c r="C3872" s="128"/>
      <c r="D3872" s="128"/>
      <c r="E3872" s="128"/>
      <c r="F3872" s="128"/>
      <c r="G3872" s="128"/>
      <c r="H3872" s="142">
        <f>TRUNC((J3872*$J$7),2)</f>
        <v>14.43</v>
      </c>
      <c r="J3872" s="143">
        <v>18.5</v>
      </c>
    </row>
    <row r="3873" spans="2:10" x14ac:dyDescent="0.2">
      <c r="B3873" s="131" t="s">
        <v>2469</v>
      </c>
      <c r="C3873" s="131"/>
      <c r="D3873" s="131"/>
      <c r="E3873" s="131"/>
      <c r="F3873" s="131"/>
      <c r="G3873" s="131"/>
      <c r="H3873" s="144">
        <f>TRUNC((J3873*$J$7),2)</f>
        <v>14.43</v>
      </c>
      <c r="J3873" s="145">
        <v>18.5</v>
      </c>
    </row>
    <row r="3874" spans="2:10" x14ac:dyDescent="0.2">
      <c r="B3874" s="131" t="s">
        <v>2468</v>
      </c>
      <c r="C3874" s="131"/>
      <c r="D3874" s="131"/>
      <c r="E3874" s="131"/>
      <c r="F3874" s="131"/>
      <c r="G3874" s="131"/>
      <c r="H3874" s="132">
        <f>TRUNC((J3874*$J$7),2)</f>
        <v>0</v>
      </c>
      <c r="J3874" s="133">
        <v>0</v>
      </c>
    </row>
    <row r="3875" spans="2:10" x14ac:dyDescent="0.2">
      <c r="B3875" s="131" t="s">
        <v>2467</v>
      </c>
      <c r="C3875" s="131"/>
      <c r="D3875" s="131"/>
      <c r="E3875" s="131"/>
      <c r="F3875" s="131"/>
      <c r="G3875" s="131"/>
      <c r="H3875" s="144">
        <f>TRUNC((J3875*$J$7),2)</f>
        <v>14.43</v>
      </c>
      <c r="J3875" s="145">
        <v>18.5</v>
      </c>
    </row>
    <row r="3876" spans="2:10" s="134" customFormat="1" ht="24.75" customHeight="1" x14ac:dyDescent="0.2">
      <c r="B3876" s="118" t="s">
        <v>2704</v>
      </c>
      <c r="C3876" s="118"/>
      <c r="D3876" s="118"/>
      <c r="E3876" s="118"/>
      <c r="F3876" s="118"/>
      <c r="G3876" s="118"/>
      <c r="H3876" s="118" t="s">
        <v>2522</v>
      </c>
      <c r="J3876" s="119" t="s">
        <v>2522</v>
      </c>
    </row>
    <row r="3877" spans="2:10" ht="21" x14ac:dyDescent="0.2">
      <c r="B3877" s="120" t="s">
        <v>2503</v>
      </c>
      <c r="C3877" s="120" t="s">
        <v>2502</v>
      </c>
      <c r="D3877" s="120"/>
      <c r="E3877" s="146" t="s">
        <v>2501</v>
      </c>
      <c r="F3877" s="120" t="s">
        <v>2500</v>
      </c>
      <c r="G3877" s="120" t="s">
        <v>2499</v>
      </c>
      <c r="H3877" s="120" t="s">
        <v>2498</v>
      </c>
      <c r="J3877" s="121" t="s">
        <v>2498</v>
      </c>
    </row>
    <row r="3878" spans="2:10" ht="22.5" x14ac:dyDescent="0.2">
      <c r="B3878" s="122" t="s">
        <v>2703</v>
      </c>
      <c r="C3878" s="122" t="s">
        <v>2702</v>
      </c>
      <c r="D3878" s="122"/>
      <c r="E3878" s="147" t="s">
        <v>2519</v>
      </c>
      <c r="F3878" s="123">
        <v>34.99</v>
      </c>
      <c r="G3878" s="125">
        <v>1</v>
      </c>
      <c r="H3878" s="123">
        <f>TRUNC((J3878*$J$7),2)</f>
        <v>27.29</v>
      </c>
      <c r="J3878" s="141">
        <v>34.99</v>
      </c>
    </row>
    <row r="3879" spans="2:10" x14ac:dyDescent="0.2">
      <c r="B3879" s="128" t="s">
        <v>2470</v>
      </c>
      <c r="C3879" s="128"/>
      <c r="D3879" s="128"/>
      <c r="E3879" s="128"/>
      <c r="F3879" s="128"/>
      <c r="G3879" s="128"/>
      <c r="H3879" s="142">
        <f>TRUNC((J3879*$J$7),2)</f>
        <v>27.29</v>
      </c>
      <c r="J3879" s="143">
        <v>34.99</v>
      </c>
    </row>
    <row r="3880" spans="2:10" x14ac:dyDescent="0.2">
      <c r="B3880" s="131" t="s">
        <v>2469</v>
      </c>
      <c r="C3880" s="131"/>
      <c r="D3880" s="131"/>
      <c r="E3880" s="131"/>
      <c r="F3880" s="131"/>
      <c r="G3880" s="131"/>
      <c r="H3880" s="144">
        <f>TRUNC((J3880*$J$7),2)</f>
        <v>27.29</v>
      </c>
      <c r="J3880" s="145">
        <v>34.99</v>
      </c>
    </row>
    <row r="3881" spans="2:10" x14ac:dyDescent="0.2">
      <c r="B3881" s="131" t="s">
        <v>2468</v>
      </c>
      <c r="C3881" s="131"/>
      <c r="D3881" s="131"/>
      <c r="E3881" s="131"/>
      <c r="F3881" s="131"/>
      <c r="G3881" s="131"/>
      <c r="H3881" s="132">
        <f>TRUNC((J3881*$J$7),2)</f>
        <v>0</v>
      </c>
      <c r="J3881" s="133">
        <v>0</v>
      </c>
    </row>
    <row r="3882" spans="2:10" x14ac:dyDescent="0.2">
      <c r="B3882" s="131" t="s">
        <v>2467</v>
      </c>
      <c r="C3882" s="131"/>
      <c r="D3882" s="131"/>
      <c r="E3882" s="131"/>
      <c r="F3882" s="131"/>
      <c r="G3882" s="131"/>
      <c r="H3882" s="144">
        <f>TRUNC((J3882*$J$7),2)</f>
        <v>27.29</v>
      </c>
      <c r="J3882" s="145">
        <v>34.99</v>
      </c>
    </row>
    <row r="3883" spans="2:10" s="134" customFormat="1" ht="24.75" customHeight="1" x14ac:dyDescent="0.2">
      <c r="B3883" s="118" t="s">
        <v>2701</v>
      </c>
      <c r="C3883" s="118"/>
      <c r="D3883" s="118"/>
      <c r="E3883" s="118"/>
      <c r="F3883" s="118"/>
      <c r="G3883" s="118"/>
      <c r="H3883" s="118" t="s">
        <v>2522</v>
      </c>
      <c r="J3883" s="119" t="s">
        <v>2522</v>
      </c>
    </row>
    <row r="3884" spans="2:10" x14ac:dyDescent="0.2">
      <c r="B3884" s="120" t="s">
        <v>2503</v>
      </c>
      <c r="C3884" s="120" t="s">
        <v>2514</v>
      </c>
      <c r="D3884" s="120" t="s">
        <v>2513</v>
      </c>
      <c r="E3884" s="120"/>
      <c r="F3884" s="120" t="s">
        <v>2512</v>
      </c>
      <c r="G3884" s="120" t="s">
        <v>2499</v>
      </c>
      <c r="H3884" s="120" t="s">
        <v>2511</v>
      </c>
      <c r="J3884" s="121" t="s">
        <v>2511</v>
      </c>
    </row>
    <row r="3885" spans="2:10" x14ac:dyDescent="0.2">
      <c r="B3885" s="122" t="s">
        <v>2510</v>
      </c>
      <c r="C3885" s="122" t="s">
        <v>2509</v>
      </c>
      <c r="D3885" s="123">
        <v>12.47</v>
      </c>
      <c r="E3885" s="123"/>
      <c r="F3885" s="124">
        <v>117.99</v>
      </c>
      <c r="G3885" s="125">
        <v>0.60909999999999997</v>
      </c>
      <c r="H3885" s="126">
        <f>TRUNC((J3885*$J$7),2)</f>
        <v>5.92</v>
      </c>
      <c r="J3885" s="127">
        <v>7.6</v>
      </c>
    </row>
    <row r="3886" spans="2:10" x14ac:dyDescent="0.2">
      <c r="B3886" s="122" t="s">
        <v>2506</v>
      </c>
      <c r="C3886" s="122" t="s">
        <v>2505</v>
      </c>
      <c r="D3886" s="123">
        <v>20.8</v>
      </c>
      <c r="E3886" s="123"/>
      <c r="F3886" s="124">
        <v>117.99</v>
      </c>
      <c r="G3886" s="125">
        <v>0.45689999999999997</v>
      </c>
      <c r="H3886" s="126">
        <f>TRUNC((J3886*$J$7),2)</f>
        <v>7.41</v>
      </c>
      <c r="J3886" s="127">
        <v>9.5</v>
      </c>
    </row>
    <row r="3887" spans="2:10" x14ac:dyDescent="0.2">
      <c r="B3887" s="122" t="s">
        <v>2573</v>
      </c>
      <c r="C3887" s="122" t="s">
        <v>2572</v>
      </c>
      <c r="D3887" s="123">
        <v>21.1</v>
      </c>
      <c r="E3887" s="123"/>
      <c r="F3887" s="124">
        <v>117.99</v>
      </c>
      <c r="G3887" s="125">
        <v>0.17</v>
      </c>
      <c r="H3887" s="126">
        <f>TRUNC((J3887*$J$7),2)</f>
        <v>2.8</v>
      </c>
      <c r="J3887" s="127">
        <v>3.59</v>
      </c>
    </row>
    <row r="3888" spans="2:10" x14ac:dyDescent="0.2">
      <c r="B3888" s="122" t="s">
        <v>2567</v>
      </c>
      <c r="C3888" s="122" t="s">
        <v>2566</v>
      </c>
      <c r="D3888" s="123">
        <v>14.54</v>
      </c>
      <c r="E3888" s="123"/>
      <c r="F3888" s="124">
        <v>117.99</v>
      </c>
      <c r="G3888" s="125">
        <v>0.17</v>
      </c>
      <c r="H3888" s="126">
        <f>TRUNC((J3888*$J$7),2)</f>
        <v>1.92</v>
      </c>
      <c r="J3888" s="127">
        <v>2.4700000000000002</v>
      </c>
    </row>
    <row r="3889" spans="2:10" x14ac:dyDescent="0.2">
      <c r="B3889" s="128" t="s">
        <v>2504</v>
      </c>
      <c r="C3889" s="128"/>
      <c r="D3889" s="128"/>
      <c r="E3889" s="128"/>
      <c r="F3889" s="128"/>
      <c r="G3889" s="128"/>
      <c r="H3889" s="142">
        <f>TRUNC((J3889*$J$7),2)</f>
        <v>18.059999999999999</v>
      </c>
      <c r="J3889" s="143">
        <v>23.16</v>
      </c>
    </row>
    <row r="3890" spans="2:10" ht="21" x14ac:dyDescent="0.2">
      <c r="B3890" s="120" t="s">
        <v>2503</v>
      </c>
      <c r="C3890" s="120" t="s">
        <v>2502</v>
      </c>
      <c r="D3890" s="120"/>
      <c r="E3890" s="146" t="s">
        <v>2501</v>
      </c>
      <c r="F3890" s="120" t="s">
        <v>2500</v>
      </c>
      <c r="G3890" s="120" t="s">
        <v>2499</v>
      </c>
      <c r="H3890" s="120" t="s">
        <v>2498</v>
      </c>
      <c r="J3890" s="121" t="s">
        <v>2498</v>
      </c>
    </row>
    <row r="3891" spans="2:10" x14ac:dyDescent="0.2">
      <c r="B3891" s="122" t="s">
        <v>2518</v>
      </c>
      <c r="C3891" s="122" t="s">
        <v>2517</v>
      </c>
      <c r="D3891" s="122"/>
      <c r="E3891" s="147" t="s">
        <v>2476</v>
      </c>
      <c r="F3891" s="124">
        <v>184.48</v>
      </c>
      <c r="G3891" s="125">
        <v>2.52E-2</v>
      </c>
      <c r="H3891" s="126">
        <f t="shared" ref="H3891:H3898" si="122">TRUNC((J3891*$J$7),2)</f>
        <v>3.62</v>
      </c>
      <c r="J3891" s="127">
        <v>4.6500000000000004</v>
      </c>
    </row>
    <row r="3892" spans="2:10" x14ac:dyDescent="0.2">
      <c r="B3892" s="122" t="s">
        <v>2700</v>
      </c>
      <c r="C3892" s="122" t="s">
        <v>2699</v>
      </c>
      <c r="D3892" s="122"/>
      <c r="E3892" s="147" t="s">
        <v>2545</v>
      </c>
      <c r="F3892" s="123">
        <v>36.1</v>
      </c>
      <c r="G3892" s="125">
        <v>0.14000000000000001</v>
      </c>
      <c r="H3892" s="126">
        <f t="shared" si="122"/>
        <v>3.93</v>
      </c>
      <c r="J3892" s="127">
        <v>5.05</v>
      </c>
    </row>
    <row r="3893" spans="2:10" x14ac:dyDescent="0.2">
      <c r="B3893" s="122" t="s">
        <v>2493</v>
      </c>
      <c r="C3893" s="122" t="s">
        <v>2492</v>
      </c>
      <c r="D3893" s="122"/>
      <c r="E3893" s="147" t="s">
        <v>2481</v>
      </c>
      <c r="F3893" s="126">
        <v>0.65</v>
      </c>
      <c r="G3893" s="135">
        <v>13.16</v>
      </c>
      <c r="H3893" s="126">
        <f t="shared" si="122"/>
        <v>6.66</v>
      </c>
      <c r="J3893" s="127">
        <v>8.5500000000000007</v>
      </c>
    </row>
    <row r="3894" spans="2:10" ht="22.5" x14ac:dyDescent="0.2">
      <c r="B3894" s="122" t="s">
        <v>2698</v>
      </c>
      <c r="C3894" s="122" t="s">
        <v>2697</v>
      </c>
      <c r="D3894" s="122"/>
      <c r="E3894" s="147" t="s">
        <v>2519</v>
      </c>
      <c r="F3894" s="124">
        <v>128.85</v>
      </c>
      <c r="G3894" s="125">
        <v>1.05</v>
      </c>
      <c r="H3894" s="124">
        <f t="shared" si="122"/>
        <v>105.52</v>
      </c>
      <c r="J3894" s="136">
        <v>135.29</v>
      </c>
    </row>
    <row r="3895" spans="2:10" x14ac:dyDescent="0.2">
      <c r="B3895" s="128" t="s">
        <v>2470</v>
      </c>
      <c r="C3895" s="128"/>
      <c r="D3895" s="128"/>
      <c r="E3895" s="128"/>
      <c r="F3895" s="128"/>
      <c r="G3895" s="128"/>
      <c r="H3895" s="137">
        <f t="shared" si="122"/>
        <v>119.76</v>
      </c>
      <c r="J3895" s="138">
        <v>153.54</v>
      </c>
    </row>
    <row r="3896" spans="2:10" x14ac:dyDescent="0.2">
      <c r="B3896" s="131" t="s">
        <v>2469</v>
      </c>
      <c r="C3896" s="131"/>
      <c r="D3896" s="131"/>
      <c r="E3896" s="131"/>
      <c r="F3896" s="131"/>
      <c r="G3896" s="131"/>
      <c r="H3896" s="139">
        <f t="shared" si="122"/>
        <v>137.82</v>
      </c>
      <c r="J3896" s="140">
        <v>176.7</v>
      </c>
    </row>
    <row r="3897" spans="2:10" x14ac:dyDescent="0.2">
      <c r="B3897" s="131" t="s">
        <v>2468</v>
      </c>
      <c r="C3897" s="131"/>
      <c r="D3897" s="131"/>
      <c r="E3897" s="131"/>
      <c r="F3897" s="131"/>
      <c r="G3897" s="131"/>
      <c r="H3897" s="132">
        <f t="shared" si="122"/>
        <v>0</v>
      </c>
      <c r="J3897" s="133">
        <v>0</v>
      </c>
    </row>
    <row r="3898" spans="2:10" x14ac:dyDescent="0.2">
      <c r="B3898" s="131" t="s">
        <v>2467</v>
      </c>
      <c r="C3898" s="131"/>
      <c r="D3898" s="131"/>
      <c r="E3898" s="131"/>
      <c r="F3898" s="131"/>
      <c r="G3898" s="131"/>
      <c r="H3898" s="139">
        <f t="shared" si="122"/>
        <v>137.82</v>
      </c>
      <c r="J3898" s="140">
        <v>176.7</v>
      </c>
    </row>
    <row r="3899" spans="2:10" s="134" customFormat="1" ht="24.75" customHeight="1" x14ac:dyDescent="0.2">
      <c r="B3899" s="118" t="s">
        <v>2696</v>
      </c>
      <c r="C3899" s="118"/>
      <c r="D3899" s="118"/>
      <c r="E3899" s="118"/>
      <c r="F3899" s="118"/>
      <c r="G3899" s="118"/>
      <c r="H3899" s="118" t="s">
        <v>2522</v>
      </c>
      <c r="J3899" s="119" t="s">
        <v>2522</v>
      </c>
    </row>
    <row r="3900" spans="2:10" x14ac:dyDescent="0.2">
      <c r="B3900" s="120" t="s">
        <v>2503</v>
      </c>
      <c r="C3900" s="120" t="s">
        <v>2514</v>
      </c>
      <c r="D3900" s="120" t="s">
        <v>2513</v>
      </c>
      <c r="E3900" s="120"/>
      <c r="F3900" s="120" t="s">
        <v>2512</v>
      </c>
      <c r="G3900" s="120" t="s">
        <v>2499</v>
      </c>
      <c r="H3900" s="120" t="s">
        <v>2511</v>
      </c>
      <c r="J3900" s="121" t="s">
        <v>2511</v>
      </c>
    </row>
    <row r="3901" spans="2:10" x14ac:dyDescent="0.2">
      <c r="B3901" s="122" t="s">
        <v>2510</v>
      </c>
      <c r="C3901" s="122" t="s">
        <v>2509</v>
      </c>
      <c r="D3901" s="123">
        <v>12.47</v>
      </c>
      <c r="E3901" s="123"/>
      <c r="F3901" s="124">
        <v>117.99</v>
      </c>
      <c r="G3901" s="125">
        <v>0.85440000000000005</v>
      </c>
      <c r="H3901" s="123">
        <f>TRUNC((J3901*$J$7),2)</f>
        <v>8.3000000000000007</v>
      </c>
      <c r="J3901" s="141">
        <v>10.65</v>
      </c>
    </row>
    <row r="3902" spans="2:10" x14ac:dyDescent="0.2">
      <c r="B3902" s="122" t="s">
        <v>2506</v>
      </c>
      <c r="C3902" s="122" t="s">
        <v>2505</v>
      </c>
      <c r="D3902" s="123">
        <v>20.8</v>
      </c>
      <c r="E3902" s="123"/>
      <c r="F3902" s="124">
        <v>117.99</v>
      </c>
      <c r="G3902" s="125">
        <v>0.60829999999999995</v>
      </c>
      <c r="H3902" s="123">
        <f>TRUNC((J3902*$J$7),2)</f>
        <v>9.86</v>
      </c>
      <c r="J3902" s="141">
        <v>12.65</v>
      </c>
    </row>
    <row r="3903" spans="2:10" x14ac:dyDescent="0.2">
      <c r="B3903" s="128" t="s">
        <v>2504</v>
      </c>
      <c r="C3903" s="128"/>
      <c r="D3903" s="128"/>
      <c r="E3903" s="128"/>
      <c r="F3903" s="128"/>
      <c r="G3903" s="128"/>
      <c r="H3903" s="142">
        <f>TRUNC((J3903*$J$7),2)</f>
        <v>18.170000000000002</v>
      </c>
      <c r="J3903" s="143">
        <v>23.3</v>
      </c>
    </row>
    <row r="3904" spans="2:10" ht="21" x14ac:dyDescent="0.2">
      <c r="B3904" s="120" t="s">
        <v>2503</v>
      </c>
      <c r="C3904" s="120" t="s">
        <v>2502</v>
      </c>
      <c r="D3904" s="120"/>
      <c r="E3904" s="146" t="s">
        <v>2501</v>
      </c>
      <c r="F3904" s="120" t="s">
        <v>2500</v>
      </c>
      <c r="G3904" s="120" t="s">
        <v>2499</v>
      </c>
      <c r="H3904" s="120" t="s">
        <v>2498</v>
      </c>
      <c r="J3904" s="121" t="s">
        <v>2498</v>
      </c>
    </row>
    <row r="3905" spans="2:10" x14ac:dyDescent="0.2">
      <c r="B3905" s="122" t="s">
        <v>2695</v>
      </c>
      <c r="C3905" s="122" t="s">
        <v>2694</v>
      </c>
      <c r="D3905" s="122"/>
      <c r="E3905" s="147" t="s">
        <v>2481</v>
      </c>
      <c r="F3905" s="126">
        <v>1.33</v>
      </c>
      <c r="G3905" s="125">
        <v>4.5</v>
      </c>
      <c r="H3905" s="126">
        <f t="shared" ref="H3905:H3911" si="123">TRUNC((J3905*$J$7),2)</f>
        <v>4.67</v>
      </c>
      <c r="J3905" s="127">
        <v>5.99</v>
      </c>
    </row>
    <row r="3906" spans="2:10" x14ac:dyDescent="0.2">
      <c r="B3906" s="122" t="s">
        <v>2493</v>
      </c>
      <c r="C3906" s="122" t="s">
        <v>2492</v>
      </c>
      <c r="D3906" s="122"/>
      <c r="E3906" s="147" t="s">
        <v>2481</v>
      </c>
      <c r="F3906" s="126">
        <v>0.65</v>
      </c>
      <c r="G3906" s="125">
        <v>1.3</v>
      </c>
      <c r="H3906" s="126">
        <f t="shared" si="123"/>
        <v>0.66</v>
      </c>
      <c r="J3906" s="127">
        <v>0.85</v>
      </c>
    </row>
    <row r="3907" spans="2:10" ht="33.75" x14ac:dyDescent="0.2">
      <c r="B3907" s="122" t="s">
        <v>2693</v>
      </c>
      <c r="C3907" s="122" t="s">
        <v>2692</v>
      </c>
      <c r="D3907" s="122"/>
      <c r="E3907" s="147" t="s">
        <v>2519</v>
      </c>
      <c r="F3907" s="124">
        <v>104.54</v>
      </c>
      <c r="G3907" s="125">
        <v>1.05</v>
      </c>
      <c r="H3907" s="124">
        <f t="shared" si="123"/>
        <v>85.62</v>
      </c>
      <c r="J3907" s="136">
        <v>109.77</v>
      </c>
    </row>
    <row r="3908" spans="2:10" x14ac:dyDescent="0.2">
      <c r="B3908" s="128" t="s">
        <v>2470</v>
      </c>
      <c r="C3908" s="128"/>
      <c r="D3908" s="128"/>
      <c r="E3908" s="128"/>
      <c r="F3908" s="128"/>
      <c r="G3908" s="128"/>
      <c r="H3908" s="137">
        <f t="shared" si="123"/>
        <v>90.95</v>
      </c>
      <c r="J3908" s="138">
        <v>116.61</v>
      </c>
    </row>
    <row r="3909" spans="2:10" x14ac:dyDescent="0.2">
      <c r="B3909" s="131" t="s">
        <v>2469</v>
      </c>
      <c r="C3909" s="131"/>
      <c r="D3909" s="131"/>
      <c r="E3909" s="131"/>
      <c r="F3909" s="131"/>
      <c r="G3909" s="131"/>
      <c r="H3909" s="139">
        <f t="shared" si="123"/>
        <v>109.12</v>
      </c>
      <c r="J3909" s="140">
        <v>139.91</v>
      </c>
    </row>
    <row r="3910" spans="2:10" x14ac:dyDescent="0.2">
      <c r="B3910" s="131" t="s">
        <v>2468</v>
      </c>
      <c r="C3910" s="131"/>
      <c r="D3910" s="131"/>
      <c r="E3910" s="131"/>
      <c r="F3910" s="131"/>
      <c r="G3910" s="131"/>
      <c r="H3910" s="132">
        <f t="shared" si="123"/>
        <v>0</v>
      </c>
      <c r="J3910" s="133">
        <v>0</v>
      </c>
    </row>
    <row r="3911" spans="2:10" x14ac:dyDescent="0.2">
      <c r="B3911" s="131" t="s">
        <v>2467</v>
      </c>
      <c r="C3911" s="131"/>
      <c r="D3911" s="131"/>
      <c r="E3911" s="131"/>
      <c r="F3911" s="131"/>
      <c r="G3911" s="131"/>
      <c r="H3911" s="139">
        <f t="shared" si="123"/>
        <v>109.12</v>
      </c>
      <c r="J3911" s="140">
        <v>139.91</v>
      </c>
    </row>
    <row r="3912" spans="2:10" s="134" customFormat="1" ht="24.75" customHeight="1" x14ac:dyDescent="0.2">
      <c r="B3912" s="118" t="s">
        <v>2691</v>
      </c>
      <c r="C3912" s="118"/>
      <c r="D3912" s="118"/>
      <c r="E3912" s="118"/>
      <c r="F3912" s="118"/>
      <c r="G3912" s="118"/>
      <c r="H3912" s="118" t="s">
        <v>2635</v>
      </c>
      <c r="J3912" s="119" t="s">
        <v>2635</v>
      </c>
    </row>
    <row r="3913" spans="2:10" x14ac:dyDescent="0.2">
      <c r="B3913" s="120" t="s">
        <v>2503</v>
      </c>
      <c r="C3913" s="120" t="s">
        <v>2514</v>
      </c>
      <c r="D3913" s="120" t="s">
        <v>2513</v>
      </c>
      <c r="E3913" s="120"/>
      <c r="F3913" s="120" t="s">
        <v>2512</v>
      </c>
      <c r="G3913" s="120" t="s">
        <v>2499</v>
      </c>
      <c r="H3913" s="120" t="s">
        <v>2511</v>
      </c>
      <c r="J3913" s="121" t="s">
        <v>2511</v>
      </c>
    </row>
    <row r="3914" spans="2:10" x14ac:dyDescent="0.2">
      <c r="B3914" s="122" t="s">
        <v>2567</v>
      </c>
      <c r="C3914" s="122" t="s">
        <v>2566</v>
      </c>
      <c r="D3914" s="123">
        <v>14.54</v>
      </c>
      <c r="E3914" s="123"/>
      <c r="F3914" s="124">
        <v>117.99</v>
      </c>
      <c r="G3914" s="125">
        <v>0.35</v>
      </c>
      <c r="H3914" s="126">
        <f>TRUNC((J3914*$J$7),2)</f>
        <v>3.97</v>
      </c>
      <c r="J3914" s="127">
        <v>5.09</v>
      </c>
    </row>
    <row r="3915" spans="2:10" x14ac:dyDescent="0.2">
      <c r="B3915" s="122" t="s">
        <v>2687</v>
      </c>
      <c r="C3915" s="122" t="s">
        <v>2686</v>
      </c>
      <c r="D3915" s="123">
        <v>20.8</v>
      </c>
      <c r="E3915" s="123"/>
      <c r="F3915" s="124">
        <v>117.99</v>
      </c>
      <c r="G3915" s="125">
        <v>0.35</v>
      </c>
      <c r="H3915" s="126">
        <f>TRUNC((J3915*$J$7),2)</f>
        <v>5.67</v>
      </c>
      <c r="J3915" s="127">
        <v>7.28</v>
      </c>
    </row>
    <row r="3916" spans="2:10" x14ac:dyDescent="0.2">
      <c r="B3916" s="128" t="s">
        <v>2504</v>
      </c>
      <c r="C3916" s="128"/>
      <c r="D3916" s="128"/>
      <c r="E3916" s="128"/>
      <c r="F3916" s="128"/>
      <c r="G3916" s="128"/>
      <c r="H3916" s="142">
        <f>TRUNC((J3916*$J$7),2)</f>
        <v>9.64</v>
      </c>
      <c r="J3916" s="143">
        <v>12.37</v>
      </c>
    </row>
    <row r="3917" spans="2:10" ht="21" x14ac:dyDescent="0.2">
      <c r="B3917" s="120" t="s">
        <v>2503</v>
      </c>
      <c r="C3917" s="120" t="s">
        <v>2502</v>
      </c>
      <c r="D3917" s="120"/>
      <c r="E3917" s="146" t="s">
        <v>2501</v>
      </c>
      <c r="F3917" s="120" t="s">
        <v>2500</v>
      </c>
      <c r="G3917" s="120" t="s">
        <v>2499</v>
      </c>
      <c r="H3917" s="120" t="s">
        <v>2498</v>
      </c>
      <c r="J3917" s="121" t="s">
        <v>2498</v>
      </c>
    </row>
    <row r="3918" spans="2:10" ht="33.75" x14ac:dyDescent="0.2">
      <c r="B3918" s="122" t="s">
        <v>2690</v>
      </c>
      <c r="C3918" s="122" t="s">
        <v>2689</v>
      </c>
      <c r="D3918" s="122"/>
      <c r="E3918" s="147" t="s">
        <v>2471</v>
      </c>
      <c r="F3918" s="123">
        <v>97.86</v>
      </c>
      <c r="G3918" s="125">
        <v>1</v>
      </c>
      <c r="H3918" s="123">
        <f>TRUNC((J3918*$J$7),2)</f>
        <v>76.33</v>
      </c>
      <c r="J3918" s="141">
        <v>97.86</v>
      </c>
    </row>
    <row r="3919" spans="2:10" x14ac:dyDescent="0.2">
      <c r="B3919" s="128" t="s">
        <v>2470</v>
      </c>
      <c r="C3919" s="128"/>
      <c r="D3919" s="128"/>
      <c r="E3919" s="128"/>
      <c r="F3919" s="128"/>
      <c r="G3919" s="128"/>
      <c r="H3919" s="142">
        <f>TRUNC((J3919*$J$7),2)</f>
        <v>76.33</v>
      </c>
      <c r="J3919" s="143">
        <v>97.86</v>
      </c>
    </row>
    <row r="3920" spans="2:10" x14ac:dyDescent="0.2">
      <c r="B3920" s="131" t="s">
        <v>2469</v>
      </c>
      <c r="C3920" s="131"/>
      <c r="D3920" s="131"/>
      <c r="E3920" s="131"/>
      <c r="F3920" s="131"/>
      <c r="G3920" s="131"/>
      <c r="H3920" s="139">
        <f>TRUNC((J3920*$J$7),2)</f>
        <v>85.97</v>
      </c>
      <c r="J3920" s="140">
        <v>110.23</v>
      </c>
    </row>
    <row r="3921" spans="2:10" x14ac:dyDescent="0.2">
      <c r="B3921" s="131" t="s">
        <v>2468</v>
      </c>
      <c r="C3921" s="131"/>
      <c r="D3921" s="131"/>
      <c r="E3921" s="131"/>
      <c r="F3921" s="131"/>
      <c r="G3921" s="131"/>
      <c r="H3921" s="132">
        <f>TRUNC((J3921*$J$7),2)</f>
        <v>0</v>
      </c>
      <c r="J3921" s="133">
        <v>0</v>
      </c>
    </row>
    <row r="3922" spans="2:10" x14ac:dyDescent="0.2">
      <c r="B3922" s="131" t="s">
        <v>2467</v>
      </c>
      <c r="C3922" s="131"/>
      <c r="D3922" s="131"/>
      <c r="E3922" s="131"/>
      <c r="F3922" s="131"/>
      <c r="G3922" s="131"/>
      <c r="H3922" s="139">
        <f>TRUNC((J3922*$J$7),2)</f>
        <v>85.97</v>
      </c>
      <c r="J3922" s="140">
        <v>110.23</v>
      </c>
    </row>
    <row r="3923" spans="2:10" s="134" customFormat="1" ht="24.75" customHeight="1" x14ac:dyDescent="0.2">
      <c r="B3923" s="118" t="s">
        <v>2688</v>
      </c>
      <c r="C3923" s="118"/>
      <c r="D3923" s="118"/>
      <c r="E3923" s="118"/>
      <c r="F3923" s="118"/>
      <c r="G3923" s="118"/>
      <c r="H3923" s="118" t="s">
        <v>2635</v>
      </c>
      <c r="J3923" s="119" t="s">
        <v>2635</v>
      </c>
    </row>
    <row r="3924" spans="2:10" x14ac:dyDescent="0.2">
      <c r="B3924" s="120" t="s">
        <v>2503</v>
      </c>
      <c r="C3924" s="120" t="s">
        <v>2514</v>
      </c>
      <c r="D3924" s="120" t="s">
        <v>2513</v>
      </c>
      <c r="E3924" s="120"/>
      <c r="F3924" s="120" t="s">
        <v>2512</v>
      </c>
      <c r="G3924" s="120" t="s">
        <v>2499</v>
      </c>
      <c r="H3924" s="120" t="s">
        <v>2511</v>
      </c>
      <c r="J3924" s="121" t="s">
        <v>2511</v>
      </c>
    </row>
    <row r="3925" spans="2:10" x14ac:dyDescent="0.2">
      <c r="B3925" s="122" t="s">
        <v>2687</v>
      </c>
      <c r="C3925" s="122" t="s">
        <v>2686</v>
      </c>
      <c r="D3925" s="123">
        <v>20.8</v>
      </c>
      <c r="E3925" s="123"/>
      <c r="F3925" s="124">
        <v>117.99</v>
      </c>
      <c r="G3925" s="125">
        <v>0.35</v>
      </c>
      <c r="H3925" s="126">
        <f>TRUNC((J3925*$J$7),2)</f>
        <v>5.67</v>
      </c>
      <c r="J3925" s="127">
        <v>7.28</v>
      </c>
    </row>
    <row r="3926" spans="2:10" x14ac:dyDescent="0.2">
      <c r="B3926" s="122" t="s">
        <v>2567</v>
      </c>
      <c r="C3926" s="122" t="s">
        <v>2566</v>
      </c>
      <c r="D3926" s="123">
        <v>14.54</v>
      </c>
      <c r="E3926" s="123"/>
      <c r="F3926" s="124">
        <v>117.99</v>
      </c>
      <c r="G3926" s="125">
        <v>0.35</v>
      </c>
      <c r="H3926" s="126">
        <f>TRUNC((J3926*$J$7),2)</f>
        <v>3.97</v>
      </c>
      <c r="J3926" s="127">
        <v>5.09</v>
      </c>
    </row>
    <row r="3927" spans="2:10" x14ac:dyDescent="0.2">
      <c r="B3927" s="128" t="s">
        <v>2504</v>
      </c>
      <c r="C3927" s="128"/>
      <c r="D3927" s="128"/>
      <c r="E3927" s="128"/>
      <c r="F3927" s="128"/>
      <c r="G3927" s="128"/>
      <c r="H3927" s="142">
        <f>TRUNC((J3927*$J$7),2)</f>
        <v>9.64</v>
      </c>
      <c r="J3927" s="143">
        <v>12.37</v>
      </c>
    </row>
    <row r="3928" spans="2:10" ht="21" x14ac:dyDescent="0.2">
      <c r="B3928" s="120" t="s">
        <v>2503</v>
      </c>
      <c r="C3928" s="120" t="s">
        <v>2502</v>
      </c>
      <c r="D3928" s="120"/>
      <c r="E3928" s="146" t="s">
        <v>2501</v>
      </c>
      <c r="F3928" s="120" t="s">
        <v>2500</v>
      </c>
      <c r="G3928" s="120" t="s">
        <v>2499</v>
      </c>
      <c r="H3928" s="120" t="s">
        <v>2498</v>
      </c>
      <c r="J3928" s="121" t="s">
        <v>2498</v>
      </c>
    </row>
    <row r="3929" spans="2:10" ht="33.75" x14ac:dyDescent="0.2">
      <c r="B3929" s="122" t="s">
        <v>2685</v>
      </c>
      <c r="C3929" s="122" t="s">
        <v>2684</v>
      </c>
      <c r="D3929" s="122"/>
      <c r="E3929" s="147" t="s">
        <v>2471</v>
      </c>
      <c r="F3929" s="124">
        <v>140.43</v>
      </c>
      <c r="G3929" s="125">
        <v>1</v>
      </c>
      <c r="H3929" s="124">
        <f>TRUNC((J3929*$J$7),2)</f>
        <v>109.53</v>
      </c>
      <c r="J3929" s="136">
        <v>140.43</v>
      </c>
    </row>
    <row r="3930" spans="2:10" x14ac:dyDescent="0.2">
      <c r="B3930" s="128" t="s">
        <v>2470</v>
      </c>
      <c r="C3930" s="128"/>
      <c r="D3930" s="128"/>
      <c r="E3930" s="128"/>
      <c r="F3930" s="128"/>
      <c r="G3930" s="128"/>
      <c r="H3930" s="137">
        <f>TRUNC((J3930*$J$7),2)</f>
        <v>109.53</v>
      </c>
      <c r="J3930" s="138">
        <v>140.43</v>
      </c>
    </row>
    <row r="3931" spans="2:10" x14ac:dyDescent="0.2">
      <c r="B3931" s="131" t="s">
        <v>2469</v>
      </c>
      <c r="C3931" s="131"/>
      <c r="D3931" s="131"/>
      <c r="E3931" s="131"/>
      <c r="F3931" s="131"/>
      <c r="G3931" s="131"/>
      <c r="H3931" s="139">
        <f>TRUNC((J3931*$J$7),2)</f>
        <v>119.18</v>
      </c>
      <c r="J3931" s="140">
        <v>152.80000000000001</v>
      </c>
    </row>
    <row r="3932" spans="2:10" x14ac:dyDescent="0.2">
      <c r="B3932" s="131" t="s">
        <v>2468</v>
      </c>
      <c r="C3932" s="131"/>
      <c r="D3932" s="131"/>
      <c r="E3932" s="131"/>
      <c r="F3932" s="131"/>
      <c r="G3932" s="131"/>
      <c r="H3932" s="132">
        <f>TRUNC((J3932*$J$7),2)</f>
        <v>0</v>
      </c>
      <c r="J3932" s="133">
        <v>0</v>
      </c>
    </row>
    <row r="3933" spans="2:10" x14ac:dyDescent="0.2">
      <c r="B3933" s="131" t="s">
        <v>2467</v>
      </c>
      <c r="C3933" s="131"/>
      <c r="D3933" s="131"/>
      <c r="E3933" s="131"/>
      <c r="F3933" s="131"/>
      <c r="G3933" s="131"/>
      <c r="H3933" s="139">
        <f>TRUNC((J3933*$J$7),2)</f>
        <v>119.18</v>
      </c>
      <c r="J3933" s="140">
        <v>152.80000000000001</v>
      </c>
    </row>
    <row r="3934" spans="2:10" s="134" customFormat="1" ht="24.75" customHeight="1" x14ac:dyDescent="0.2">
      <c r="B3934" s="118" t="s">
        <v>2683</v>
      </c>
      <c r="C3934" s="118"/>
      <c r="D3934" s="118"/>
      <c r="E3934" s="118"/>
      <c r="F3934" s="118"/>
      <c r="G3934" s="118"/>
      <c r="H3934" s="118" t="s">
        <v>2515</v>
      </c>
      <c r="J3934" s="119" t="s">
        <v>2515</v>
      </c>
    </row>
    <row r="3935" spans="2:10" x14ac:dyDescent="0.2">
      <c r="B3935" s="120" t="s">
        <v>2503</v>
      </c>
      <c r="C3935" s="120" t="s">
        <v>2514</v>
      </c>
      <c r="D3935" s="120" t="s">
        <v>2513</v>
      </c>
      <c r="E3935" s="120"/>
      <c r="F3935" s="120" t="s">
        <v>2512</v>
      </c>
      <c r="G3935" s="120" t="s">
        <v>2499</v>
      </c>
      <c r="H3935" s="120" t="s">
        <v>2511</v>
      </c>
      <c r="J3935" s="121" t="s">
        <v>2511</v>
      </c>
    </row>
    <row r="3936" spans="2:10" x14ac:dyDescent="0.2">
      <c r="B3936" s="122" t="s">
        <v>2682</v>
      </c>
      <c r="C3936" s="122" t="s">
        <v>2681</v>
      </c>
      <c r="D3936" s="123">
        <v>20.8</v>
      </c>
      <c r="E3936" s="123"/>
      <c r="F3936" s="124">
        <v>117.99</v>
      </c>
      <c r="G3936" s="125">
        <v>0.42099999999999999</v>
      </c>
      <c r="H3936" s="126">
        <f>TRUNC((J3936*$J$7),2)</f>
        <v>6.83</v>
      </c>
      <c r="J3936" s="127">
        <v>8.76</v>
      </c>
    </row>
    <row r="3937" spans="2:10" x14ac:dyDescent="0.2">
      <c r="B3937" s="122" t="s">
        <v>2567</v>
      </c>
      <c r="C3937" s="122" t="s">
        <v>2566</v>
      </c>
      <c r="D3937" s="123">
        <v>14.54</v>
      </c>
      <c r="E3937" s="123"/>
      <c r="F3937" s="124">
        <v>117.99</v>
      </c>
      <c r="G3937" s="125">
        <v>0.42099999999999999</v>
      </c>
      <c r="H3937" s="126">
        <f>TRUNC((J3937*$J$7),2)</f>
        <v>4.7699999999999996</v>
      </c>
      <c r="J3937" s="127">
        <v>6.12</v>
      </c>
    </row>
    <row r="3938" spans="2:10" x14ac:dyDescent="0.2">
      <c r="B3938" s="128" t="s">
        <v>2504</v>
      </c>
      <c r="C3938" s="128"/>
      <c r="D3938" s="128"/>
      <c r="E3938" s="128"/>
      <c r="F3938" s="128"/>
      <c r="G3938" s="128"/>
      <c r="H3938" s="142">
        <f>TRUNC((J3938*$J$7),2)</f>
        <v>11.6</v>
      </c>
      <c r="J3938" s="143">
        <v>14.88</v>
      </c>
    </row>
    <row r="3939" spans="2:10" ht="21" x14ac:dyDescent="0.2">
      <c r="B3939" s="120" t="s">
        <v>2503</v>
      </c>
      <c r="C3939" s="120" t="s">
        <v>2502</v>
      </c>
      <c r="D3939" s="120"/>
      <c r="E3939" s="146" t="s">
        <v>2501</v>
      </c>
      <c r="F3939" s="120" t="s">
        <v>2500</v>
      </c>
      <c r="G3939" s="120" t="s">
        <v>2499</v>
      </c>
      <c r="H3939" s="120" t="s">
        <v>2498</v>
      </c>
      <c r="J3939" s="121" t="s">
        <v>2498</v>
      </c>
    </row>
    <row r="3940" spans="2:10" ht="22.5" x14ac:dyDescent="0.2">
      <c r="B3940" s="122" t="s">
        <v>2680</v>
      </c>
      <c r="C3940" s="122" t="s">
        <v>2679</v>
      </c>
      <c r="D3940" s="122"/>
      <c r="E3940" s="147" t="s">
        <v>2476</v>
      </c>
      <c r="F3940" s="148">
        <v>7277.78</v>
      </c>
      <c r="G3940" s="125">
        <v>3.7000000000000002E-3</v>
      </c>
      <c r="H3940" s="123">
        <f t="shared" ref="H3940:H3946" si="124">TRUNC((J3940*$J$7),2)</f>
        <v>21</v>
      </c>
      <c r="J3940" s="141">
        <v>26.93</v>
      </c>
    </row>
    <row r="3941" spans="2:10" x14ac:dyDescent="0.2">
      <c r="B3941" s="122" t="s">
        <v>2678</v>
      </c>
      <c r="C3941" s="122" t="s">
        <v>2677</v>
      </c>
      <c r="D3941" s="122"/>
      <c r="E3941" s="147" t="s">
        <v>2471</v>
      </c>
      <c r="F3941" s="126">
        <v>0.7</v>
      </c>
      <c r="G3941" s="125">
        <v>1.92</v>
      </c>
      <c r="H3941" s="126">
        <f t="shared" si="124"/>
        <v>1.04</v>
      </c>
      <c r="J3941" s="127">
        <v>1.34</v>
      </c>
    </row>
    <row r="3942" spans="2:10" x14ac:dyDescent="0.2">
      <c r="B3942" s="122" t="s">
        <v>2676</v>
      </c>
      <c r="C3942" s="122" t="s">
        <v>2675</v>
      </c>
      <c r="D3942" s="122"/>
      <c r="E3942" s="147" t="s">
        <v>2481</v>
      </c>
      <c r="F3942" s="123">
        <v>24.34</v>
      </c>
      <c r="G3942" s="125">
        <v>2.1999999999999999E-2</v>
      </c>
      <c r="H3942" s="126">
        <f t="shared" si="124"/>
        <v>0.42</v>
      </c>
      <c r="J3942" s="127">
        <v>0.54</v>
      </c>
    </row>
    <row r="3943" spans="2:10" x14ac:dyDescent="0.2">
      <c r="B3943" s="128" t="s">
        <v>2470</v>
      </c>
      <c r="C3943" s="128"/>
      <c r="D3943" s="128"/>
      <c r="E3943" s="128"/>
      <c r="F3943" s="128"/>
      <c r="G3943" s="128"/>
      <c r="H3943" s="142">
        <f t="shared" si="124"/>
        <v>22.47</v>
      </c>
      <c r="J3943" s="143">
        <v>28.81</v>
      </c>
    </row>
    <row r="3944" spans="2:10" x14ac:dyDescent="0.2">
      <c r="B3944" s="131" t="s">
        <v>2469</v>
      </c>
      <c r="C3944" s="131"/>
      <c r="D3944" s="131"/>
      <c r="E3944" s="131"/>
      <c r="F3944" s="131"/>
      <c r="G3944" s="131"/>
      <c r="H3944" s="144">
        <f t="shared" si="124"/>
        <v>34.07</v>
      </c>
      <c r="J3944" s="145">
        <v>43.69</v>
      </c>
    </row>
    <row r="3945" spans="2:10" x14ac:dyDescent="0.2">
      <c r="B3945" s="131" t="s">
        <v>2468</v>
      </c>
      <c r="C3945" s="131"/>
      <c r="D3945" s="131"/>
      <c r="E3945" s="131"/>
      <c r="F3945" s="131"/>
      <c r="G3945" s="131"/>
      <c r="H3945" s="132">
        <f t="shared" si="124"/>
        <v>0</v>
      </c>
      <c r="J3945" s="133">
        <v>0</v>
      </c>
    </row>
    <row r="3946" spans="2:10" x14ac:dyDescent="0.2">
      <c r="B3946" s="131" t="s">
        <v>2467</v>
      </c>
      <c r="C3946" s="131"/>
      <c r="D3946" s="131"/>
      <c r="E3946" s="131"/>
      <c r="F3946" s="131"/>
      <c r="G3946" s="131"/>
      <c r="H3946" s="144">
        <f t="shared" si="124"/>
        <v>34.07</v>
      </c>
      <c r="J3946" s="145">
        <v>43.69</v>
      </c>
    </row>
    <row r="3947" spans="2:10" s="134" customFormat="1" ht="24.75" customHeight="1" x14ac:dyDescent="0.2">
      <c r="B3947" s="118" t="s">
        <v>2674</v>
      </c>
      <c r="C3947" s="118"/>
      <c r="D3947" s="118"/>
      <c r="E3947" s="118"/>
      <c r="F3947" s="118"/>
      <c r="G3947" s="118"/>
      <c r="H3947" s="118" t="s">
        <v>2667</v>
      </c>
      <c r="J3947" s="119" t="s">
        <v>2667</v>
      </c>
    </row>
    <row r="3948" spans="2:10" x14ac:dyDescent="0.2">
      <c r="B3948" s="120" t="s">
        <v>2503</v>
      </c>
      <c r="C3948" s="120" t="s">
        <v>2514</v>
      </c>
      <c r="D3948" s="120" t="s">
        <v>2513</v>
      </c>
      <c r="E3948" s="120"/>
      <c r="F3948" s="120" t="s">
        <v>2512</v>
      </c>
      <c r="G3948" s="120" t="s">
        <v>2499</v>
      </c>
      <c r="H3948" s="120" t="s">
        <v>2511</v>
      </c>
      <c r="J3948" s="121" t="s">
        <v>2511</v>
      </c>
    </row>
    <row r="3949" spans="2:10" x14ac:dyDescent="0.2">
      <c r="B3949" s="122" t="s">
        <v>2673</v>
      </c>
      <c r="C3949" s="122" t="s">
        <v>2672</v>
      </c>
      <c r="D3949" s="123">
        <v>86.41</v>
      </c>
      <c r="E3949" s="123"/>
      <c r="F3949" s="123">
        <v>74.45</v>
      </c>
      <c r="G3949" s="125">
        <v>1</v>
      </c>
      <c r="H3949" s="123">
        <f>TRUNC((J3949*$J$7),2)</f>
        <v>67.39</v>
      </c>
      <c r="J3949" s="141">
        <v>86.41</v>
      </c>
    </row>
    <row r="3950" spans="2:10" x14ac:dyDescent="0.2">
      <c r="B3950" s="128" t="s">
        <v>2504</v>
      </c>
      <c r="C3950" s="128"/>
      <c r="D3950" s="128"/>
      <c r="E3950" s="128"/>
      <c r="F3950" s="128"/>
      <c r="G3950" s="128"/>
      <c r="H3950" s="142">
        <f>TRUNC((J3950*$J$7),2)</f>
        <v>67.39</v>
      </c>
      <c r="J3950" s="143">
        <v>86.41</v>
      </c>
    </row>
    <row r="3951" spans="2:10" x14ac:dyDescent="0.2">
      <c r="B3951" s="131" t="s">
        <v>2469</v>
      </c>
      <c r="C3951" s="131"/>
      <c r="D3951" s="131"/>
      <c r="E3951" s="131"/>
      <c r="F3951" s="131"/>
      <c r="G3951" s="131"/>
      <c r="H3951" s="144">
        <f>TRUNC((J3951*$J$7),2)</f>
        <v>67.39</v>
      </c>
      <c r="J3951" s="145">
        <v>86.41</v>
      </c>
    </row>
    <row r="3952" spans="2:10" x14ac:dyDescent="0.2">
      <c r="B3952" s="131" t="s">
        <v>2468</v>
      </c>
      <c r="C3952" s="131"/>
      <c r="D3952" s="131"/>
      <c r="E3952" s="131"/>
      <c r="F3952" s="131"/>
      <c r="G3952" s="131"/>
      <c r="H3952" s="132">
        <f>TRUNC((J3952*$J$7),2)</f>
        <v>0</v>
      </c>
      <c r="J3952" s="133">
        <v>0</v>
      </c>
    </row>
    <row r="3953" spans="2:10" x14ac:dyDescent="0.2">
      <c r="B3953" s="131" t="s">
        <v>2467</v>
      </c>
      <c r="C3953" s="131"/>
      <c r="D3953" s="131"/>
      <c r="E3953" s="131"/>
      <c r="F3953" s="131"/>
      <c r="G3953" s="131"/>
      <c r="H3953" s="144">
        <f>TRUNC((J3953*$J$7),2)</f>
        <v>67.39</v>
      </c>
      <c r="J3953" s="145">
        <v>86.41</v>
      </c>
    </row>
    <row r="3954" spans="2:10" s="134" customFormat="1" ht="24.75" customHeight="1" x14ac:dyDescent="0.2">
      <c r="B3954" s="118" t="s">
        <v>2671</v>
      </c>
      <c r="C3954" s="118"/>
      <c r="D3954" s="118"/>
      <c r="E3954" s="118"/>
      <c r="F3954" s="118"/>
      <c r="G3954" s="118"/>
      <c r="H3954" s="118" t="s">
        <v>2667</v>
      </c>
      <c r="J3954" s="119" t="s">
        <v>2667</v>
      </c>
    </row>
    <row r="3955" spans="2:10" x14ac:dyDescent="0.2">
      <c r="B3955" s="120" t="s">
        <v>2503</v>
      </c>
      <c r="C3955" s="120" t="s">
        <v>2514</v>
      </c>
      <c r="D3955" s="120" t="s">
        <v>2513</v>
      </c>
      <c r="E3955" s="120"/>
      <c r="F3955" s="120" t="s">
        <v>2512</v>
      </c>
      <c r="G3955" s="120" t="s">
        <v>2499</v>
      </c>
      <c r="H3955" s="120" t="s">
        <v>2511</v>
      </c>
      <c r="J3955" s="121" t="s">
        <v>2511</v>
      </c>
    </row>
    <row r="3956" spans="2:10" x14ac:dyDescent="0.2">
      <c r="B3956" s="122" t="s">
        <v>2670</v>
      </c>
      <c r="C3956" s="122" t="s">
        <v>2669</v>
      </c>
      <c r="D3956" s="123">
        <v>23.45</v>
      </c>
      <c r="E3956" s="123"/>
      <c r="F3956" s="123">
        <v>74.45</v>
      </c>
      <c r="G3956" s="125">
        <v>1</v>
      </c>
      <c r="H3956" s="123">
        <f>TRUNC((J3956*$J$7),2)</f>
        <v>18.29</v>
      </c>
      <c r="J3956" s="141">
        <v>23.45</v>
      </c>
    </row>
    <row r="3957" spans="2:10" x14ac:dyDescent="0.2">
      <c r="B3957" s="128" t="s">
        <v>2504</v>
      </c>
      <c r="C3957" s="128"/>
      <c r="D3957" s="128"/>
      <c r="E3957" s="128"/>
      <c r="F3957" s="128"/>
      <c r="G3957" s="128"/>
      <c r="H3957" s="142">
        <f>TRUNC((J3957*$J$7),2)</f>
        <v>18.29</v>
      </c>
      <c r="J3957" s="143">
        <v>23.45</v>
      </c>
    </row>
    <row r="3958" spans="2:10" x14ac:dyDescent="0.2">
      <c r="B3958" s="131" t="s">
        <v>2469</v>
      </c>
      <c r="C3958" s="131"/>
      <c r="D3958" s="131"/>
      <c r="E3958" s="131"/>
      <c r="F3958" s="131"/>
      <c r="G3958" s="131"/>
      <c r="H3958" s="144">
        <f>TRUNC((J3958*$J$7),2)</f>
        <v>18.29</v>
      </c>
      <c r="J3958" s="145">
        <v>23.45</v>
      </c>
    </row>
    <row r="3959" spans="2:10" x14ac:dyDescent="0.2">
      <c r="B3959" s="131" t="s">
        <v>2468</v>
      </c>
      <c r="C3959" s="131"/>
      <c r="D3959" s="131"/>
      <c r="E3959" s="131"/>
      <c r="F3959" s="131"/>
      <c r="G3959" s="131"/>
      <c r="H3959" s="132">
        <f>TRUNC((J3959*$J$7),2)</f>
        <v>0</v>
      </c>
      <c r="J3959" s="133">
        <v>0</v>
      </c>
    </row>
    <row r="3960" spans="2:10" x14ac:dyDescent="0.2">
      <c r="B3960" s="131" t="s">
        <v>2467</v>
      </c>
      <c r="C3960" s="131"/>
      <c r="D3960" s="131"/>
      <c r="E3960" s="131"/>
      <c r="F3960" s="131"/>
      <c r="G3960" s="131"/>
      <c r="H3960" s="144">
        <f>TRUNC((J3960*$J$7),2)</f>
        <v>18.29</v>
      </c>
      <c r="J3960" s="145">
        <v>23.45</v>
      </c>
    </row>
    <row r="3961" spans="2:10" s="134" customFormat="1" ht="24.75" customHeight="1" x14ac:dyDescent="0.2">
      <c r="B3961" s="118" t="s">
        <v>2668</v>
      </c>
      <c r="C3961" s="118"/>
      <c r="D3961" s="118"/>
      <c r="E3961" s="118"/>
      <c r="F3961" s="118"/>
      <c r="G3961" s="118"/>
      <c r="H3961" s="118" t="s">
        <v>2667</v>
      </c>
      <c r="J3961" s="119" t="s">
        <v>2667</v>
      </c>
    </row>
    <row r="3962" spans="2:10" x14ac:dyDescent="0.2">
      <c r="B3962" s="120" t="s">
        <v>2503</v>
      </c>
      <c r="C3962" s="120" t="s">
        <v>2514</v>
      </c>
      <c r="D3962" s="120" t="s">
        <v>2513</v>
      </c>
      <c r="E3962" s="120"/>
      <c r="F3962" s="120" t="s">
        <v>2512</v>
      </c>
      <c r="G3962" s="120" t="s">
        <v>2499</v>
      </c>
      <c r="H3962" s="120" t="s">
        <v>2511</v>
      </c>
      <c r="J3962" s="121" t="s">
        <v>2511</v>
      </c>
    </row>
    <row r="3963" spans="2:10" x14ac:dyDescent="0.2">
      <c r="B3963" s="122" t="s">
        <v>2666</v>
      </c>
      <c r="C3963" s="122" t="s">
        <v>2665</v>
      </c>
      <c r="D3963" s="123">
        <v>16.64</v>
      </c>
      <c r="E3963" s="123"/>
      <c r="F3963" s="123">
        <v>74.45</v>
      </c>
      <c r="G3963" s="125">
        <v>1</v>
      </c>
      <c r="H3963" s="123">
        <f>TRUNC((J3963*$J$7),2)</f>
        <v>12.97</v>
      </c>
      <c r="J3963" s="141">
        <v>16.64</v>
      </c>
    </row>
    <row r="3964" spans="2:10" x14ac:dyDescent="0.2">
      <c r="B3964" s="128" t="s">
        <v>2504</v>
      </c>
      <c r="C3964" s="128"/>
      <c r="D3964" s="128"/>
      <c r="E3964" s="128"/>
      <c r="F3964" s="128"/>
      <c r="G3964" s="128"/>
      <c r="H3964" s="142">
        <f>TRUNC((J3964*$J$7),2)</f>
        <v>12.97</v>
      </c>
      <c r="J3964" s="143">
        <v>16.64</v>
      </c>
    </row>
    <row r="3965" spans="2:10" x14ac:dyDescent="0.2">
      <c r="B3965" s="131" t="s">
        <v>2469</v>
      </c>
      <c r="C3965" s="131"/>
      <c r="D3965" s="131"/>
      <c r="E3965" s="131"/>
      <c r="F3965" s="131"/>
      <c r="G3965" s="131"/>
      <c r="H3965" s="144">
        <f>TRUNC((J3965*$J$7),2)</f>
        <v>12.97</v>
      </c>
      <c r="J3965" s="145">
        <v>16.64</v>
      </c>
    </row>
    <row r="3966" spans="2:10" x14ac:dyDescent="0.2">
      <c r="B3966" s="131" t="s">
        <v>2468</v>
      </c>
      <c r="C3966" s="131"/>
      <c r="D3966" s="131"/>
      <c r="E3966" s="131"/>
      <c r="F3966" s="131"/>
      <c r="G3966" s="131"/>
      <c r="H3966" s="132">
        <f>TRUNC((J3966*$J$7),2)</f>
        <v>0</v>
      </c>
      <c r="J3966" s="133">
        <v>0</v>
      </c>
    </row>
    <row r="3967" spans="2:10" x14ac:dyDescent="0.2">
      <c r="B3967" s="131" t="s">
        <v>2467</v>
      </c>
      <c r="C3967" s="131"/>
      <c r="D3967" s="131"/>
      <c r="E3967" s="131"/>
      <c r="F3967" s="131"/>
      <c r="G3967" s="131"/>
      <c r="H3967" s="144">
        <f>TRUNC((J3967*$J$7),2)</f>
        <v>12.97</v>
      </c>
      <c r="J3967" s="145">
        <v>16.64</v>
      </c>
    </row>
    <row r="3968" spans="2:10" s="134" customFormat="1" ht="24.75" customHeight="1" x14ac:dyDescent="0.2">
      <c r="B3968" s="118" t="s">
        <v>2664</v>
      </c>
      <c r="C3968" s="118"/>
      <c r="D3968" s="118"/>
      <c r="E3968" s="118"/>
      <c r="F3968" s="118"/>
      <c r="G3968" s="118"/>
      <c r="H3968" s="118" t="s">
        <v>2522</v>
      </c>
      <c r="J3968" s="119" t="s">
        <v>2522</v>
      </c>
    </row>
    <row r="3969" spans="2:10" x14ac:dyDescent="0.2">
      <c r="B3969" s="120" t="s">
        <v>2503</v>
      </c>
      <c r="C3969" s="120" t="s">
        <v>2514</v>
      </c>
      <c r="D3969" s="120" t="s">
        <v>2513</v>
      </c>
      <c r="E3969" s="120"/>
      <c r="F3969" s="120" t="s">
        <v>2512</v>
      </c>
      <c r="G3969" s="120" t="s">
        <v>2499</v>
      </c>
      <c r="H3969" s="120" t="s">
        <v>2511</v>
      </c>
      <c r="J3969" s="121" t="s">
        <v>2511</v>
      </c>
    </row>
    <row r="3970" spans="2:10" x14ac:dyDescent="0.2">
      <c r="B3970" s="122" t="s">
        <v>2510</v>
      </c>
      <c r="C3970" s="122" t="s">
        <v>2509</v>
      </c>
      <c r="D3970" s="123">
        <v>12.47</v>
      </c>
      <c r="E3970" s="123"/>
      <c r="F3970" s="124">
        <v>117.99</v>
      </c>
      <c r="G3970" s="125">
        <v>0.4</v>
      </c>
      <c r="H3970" s="126">
        <f>TRUNC((J3970*$J$7),2)</f>
        <v>3.89</v>
      </c>
      <c r="J3970" s="127">
        <v>4.99</v>
      </c>
    </row>
    <row r="3971" spans="2:10" x14ac:dyDescent="0.2">
      <c r="B3971" s="128" t="s">
        <v>2504</v>
      </c>
      <c r="C3971" s="128"/>
      <c r="D3971" s="128"/>
      <c r="E3971" s="128"/>
      <c r="F3971" s="128"/>
      <c r="G3971" s="128"/>
      <c r="H3971" s="129">
        <f>TRUNC((J3971*$J$7),2)</f>
        <v>3.89</v>
      </c>
      <c r="J3971" s="130">
        <v>4.99</v>
      </c>
    </row>
    <row r="3972" spans="2:10" x14ac:dyDescent="0.2">
      <c r="B3972" s="131" t="s">
        <v>2469</v>
      </c>
      <c r="C3972" s="131"/>
      <c r="D3972" s="131"/>
      <c r="E3972" s="131"/>
      <c r="F3972" s="131"/>
      <c r="G3972" s="131"/>
      <c r="H3972" s="132">
        <f>TRUNC((J3972*$J$7),2)</f>
        <v>3.89</v>
      </c>
      <c r="J3972" s="133">
        <v>4.99</v>
      </c>
    </row>
    <row r="3973" spans="2:10" x14ac:dyDescent="0.2">
      <c r="B3973" s="131" t="s">
        <v>2468</v>
      </c>
      <c r="C3973" s="131"/>
      <c r="D3973" s="131"/>
      <c r="E3973" s="131"/>
      <c r="F3973" s="131"/>
      <c r="G3973" s="131"/>
      <c r="H3973" s="132">
        <f>TRUNC((J3973*$J$7),2)</f>
        <v>0</v>
      </c>
      <c r="J3973" s="133">
        <v>0</v>
      </c>
    </row>
    <row r="3974" spans="2:10" x14ac:dyDescent="0.2">
      <c r="B3974" s="131" t="s">
        <v>2467</v>
      </c>
      <c r="C3974" s="131"/>
      <c r="D3974" s="131"/>
      <c r="E3974" s="131"/>
      <c r="F3974" s="131"/>
      <c r="G3974" s="131"/>
      <c r="H3974" s="132">
        <f>TRUNC((J3974*$J$7),2)</f>
        <v>3.89</v>
      </c>
      <c r="J3974" s="133">
        <v>4.99</v>
      </c>
    </row>
    <row r="3975" spans="2:10" s="134" customFormat="1" ht="24.75" customHeight="1" x14ac:dyDescent="0.2">
      <c r="B3975" s="118" t="s">
        <v>2663</v>
      </c>
      <c r="C3975" s="118"/>
      <c r="D3975" s="118"/>
      <c r="E3975" s="118"/>
      <c r="F3975" s="118"/>
      <c r="G3975" s="118"/>
      <c r="H3975" s="118" t="s">
        <v>2522</v>
      </c>
      <c r="J3975" s="119" t="s">
        <v>2522</v>
      </c>
    </row>
    <row r="3976" spans="2:10" x14ac:dyDescent="0.2">
      <c r="B3976" s="120" t="s">
        <v>2503</v>
      </c>
      <c r="C3976" s="120" t="s">
        <v>2514</v>
      </c>
      <c r="D3976" s="120" t="s">
        <v>2513</v>
      </c>
      <c r="E3976" s="120"/>
      <c r="F3976" s="120" t="s">
        <v>2512</v>
      </c>
      <c r="G3976" s="120" t="s">
        <v>2499</v>
      </c>
      <c r="H3976" s="120" t="s">
        <v>2511</v>
      </c>
      <c r="J3976" s="121" t="s">
        <v>2511</v>
      </c>
    </row>
    <row r="3977" spans="2:10" x14ac:dyDescent="0.2">
      <c r="B3977" s="122" t="s">
        <v>2510</v>
      </c>
      <c r="C3977" s="122" t="s">
        <v>2509</v>
      </c>
      <c r="D3977" s="123">
        <v>12.47</v>
      </c>
      <c r="E3977" s="123"/>
      <c r="F3977" s="124">
        <v>117.99</v>
      </c>
      <c r="G3977" s="125">
        <v>0.5</v>
      </c>
      <c r="H3977" s="126">
        <f>TRUNC((J3977*$J$7),2)</f>
        <v>4.8600000000000003</v>
      </c>
      <c r="J3977" s="127">
        <v>6.24</v>
      </c>
    </row>
    <row r="3978" spans="2:10" x14ac:dyDescent="0.2">
      <c r="B3978" s="128" t="s">
        <v>2504</v>
      </c>
      <c r="C3978" s="128"/>
      <c r="D3978" s="128"/>
      <c r="E3978" s="128"/>
      <c r="F3978" s="128"/>
      <c r="G3978" s="128"/>
      <c r="H3978" s="129">
        <f>TRUNC((J3978*$J$7),2)</f>
        <v>4.8600000000000003</v>
      </c>
      <c r="J3978" s="130">
        <v>6.24</v>
      </c>
    </row>
    <row r="3979" spans="2:10" ht="21" x14ac:dyDescent="0.2">
      <c r="B3979" s="120" t="s">
        <v>2503</v>
      </c>
      <c r="C3979" s="120" t="s">
        <v>2502</v>
      </c>
      <c r="D3979" s="120"/>
      <c r="E3979" s="146" t="s">
        <v>2501</v>
      </c>
      <c r="F3979" s="120" t="s">
        <v>2500</v>
      </c>
      <c r="G3979" s="120" t="s">
        <v>2499</v>
      </c>
      <c r="H3979" s="120" t="s">
        <v>2498</v>
      </c>
      <c r="J3979" s="121" t="s">
        <v>2498</v>
      </c>
    </row>
    <row r="3980" spans="2:10" x14ac:dyDescent="0.2">
      <c r="B3980" s="122" t="s">
        <v>2597</v>
      </c>
      <c r="C3980" s="122" t="s">
        <v>2596</v>
      </c>
      <c r="D3980" s="122"/>
      <c r="E3980" s="147" t="s">
        <v>2545</v>
      </c>
      <c r="F3980" s="123">
        <v>20.61</v>
      </c>
      <c r="G3980" s="125">
        <v>0.1</v>
      </c>
      <c r="H3980" s="126">
        <f>TRUNC((J3980*$J$7),2)</f>
        <v>1.6</v>
      </c>
      <c r="J3980" s="127">
        <v>2.06</v>
      </c>
    </row>
    <row r="3981" spans="2:10" x14ac:dyDescent="0.2">
      <c r="B3981" s="128" t="s">
        <v>2470</v>
      </c>
      <c r="C3981" s="128"/>
      <c r="D3981" s="128"/>
      <c r="E3981" s="128"/>
      <c r="F3981" s="128"/>
      <c r="G3981" s="128"/>
      <c r="H3981" s="129">
        <f>TRUNC((J3981*$J$7),2)</f>
        <v>1.6</v>
      </c>
      <c r="J3981" s="130">
        <v>2.06</v>
      </c>
    </row>
    <row r="3982" spans="2:10" x14ac:dyDescent="0.2">
      <c r="B3982" s="131" t="s">
        <v>2469</v>
      </c>
      <c r="C3982" s="131"/>
      <c r="D3982" s="131"/>
      <c r="E3982" s="131"/>
      <c r="F3982" s="131"/>
      <c r="G3982" s="131"/>
      <c r="H3982" s="132">
        <f>TRUNC((J3982*$J$7),2)</f>
        <v>6.47</v>
      </c>
      <c r="J3982" s="133">
        <v>8.3000000000000007</v>
      </c>
    </row>
    <row r="3983" spans="2:10" x14ac:dyDescent="0.2">
      <c r="B3983" s="131" t="s">
        <v>2468</v>
      </c>
      <c r="C3983" s="131"/>
      <c r="D3983" s="131"/>
      <c r="E3983" s="131"/>
      <c r="F3983" s="131"/>
      <c r="G3983" s="131"/>
      <c r="H3983" s="132">
        <f>TRUNC((J3983*$J$7),2)</f>
        <v>0</v>
      </c>
      <c r="J3983" s="133">
        <v>0</v>
      </c>
    </row>
    <row r="3984" spans="2:10" x14ac:dyDescent="0.2">
      <c r="B3984" s="131" t="s">
        <v>2467</v>
      </c>
      <c r="C3984" s="131"/>
      <c r="D3984" s="131"/>
      <c r="E3984" s="131"/>
      <c r="F3984" s="131"/>
      <c r="G3984" s="131"/>
      <c r="H3984" s="132">
        <f>TRUNC((J3984*$J$7),2)</f>
        <v>6.47</v>
      </c>
      <c r="J3984" s="133">
        <v>8.3000000000000007</v>
      </c>
    </row>
    <row r="3985" spans="2:10" s="134" customFormat="1" ht="24.75" customHeight="1" x14ac:dyDescent="0.2">
      <c r="B3985" s="118" t="s">
        <v>2662</v>
      </c>
      <c r="C3985" s="118"/>
      <c r="D3985" s="118"/>
      <c r="E3985" s="118"/>
      <c r="F3985" s="118"/>
      <c r="G3985" s="118"/>
      <c r="H3985" s="118" t="s">
        <v>2522</v>
      </c>
      <c r="J3985" s="119" t="s">
        <v>2522</v>
      </c>
    </row>
    <row r="3986" spans="2:10" x14ac:dyDescent="0.2">
      <c r="B3986" s="120" t="s">
        <v>2503</v>
      </c>
      <c r="C3986" s="120" t="s">
        <v>2514</v>
      </c>
      <c r="D3986" s="120" t="s">
        <v>2513</v>
      </c>
      <c r="E3986" s="120"/>
      <c r="F3986" s="120" t="s">
        <v>2512</v>
      </c>
      <c r="G3986" s="120" t="s">
        <v>2499</v>
      </c>
      <c r="H3986" s="120" t="s">
        <v>2511</v>
      </c>
      <c r="J3986" s="121" t="s">
        <v>2511</v>
      </c>
    </row>
    <row r="3987" spans="2:10" x14ac:dyDescent="0.2">
      <c r="B3987" s="122" t="s">
        <v>2571</v>
      </c>
      <c r="C3987" s="122" t="s">
        <v>2570</v>
      </c>
      <c r="D3987" s="123">
        <v>20.8</v>
      </c>
      <c r="E3987" s="123"/>
      <c r="F3987" s="124">
        <v>117.99</v>
      </c>
      <c r="G3987" s="125">
        <v>0.30209999999999998</v>
      </c>
      <c r="H3987" s="126">
        <f>TRUNC((J3987*$J$7),2)</f>
        <v>4.8899999999999997</v>
      </c>
      <c r="J3987" s="127">
        <v>6.28</v>
      </c>
    </row>
    <row r="3988" spans="2:10" x14ac:dyDescent="0.2">
      <c r="B3988" s="122" t="s">
        <v>2567</v>
      </c>
      <c r="C3988" s="122" t="s">
        <v>2566</v>
      </c>
      <c r="D3988" s="123">
        <v>14.54</v>
      </c>
      <c r="E3988" s="123"/>
      <c r="F3988" s="124">
        <v>117.99</v>
      </c>
      <c r="G3988" s="125">
        <v>8.2199999999999995E-2</v>
      </c>
      <c r="H3988" s="126">
        <f>TRUNC((J3988*$J$7),2)</f>
        <v>0.93</v>
      </c>
      <c r="J3988" s="127">
        <v>1.2</v>
      </c>
    </row>
    <row r="3989" spans="2:10" x14ac:dyDescent="0.2">
      <c r="B3989" s="128" t="s">
        <v>2504</v>
      </c>
      <c r="C3989" s="128"/>
      <c r="D3989" s="128"/>
      <c r="E3989" s="128"/>
      <c r="F3989" s="128"/>
      <c r="G3989" s="128"/>
      <c r="H3989" s="129">
        <f>TRUNC((J3989*$J$7),2)</f>
        <v>5.83</v>
      </c>
      <c r="J3989" s="130">
        <v>7.48</v>
      </c>
    </row>
    <row r="3990" spans="2:10" ht="21" x14ac:dyDescent="0.2">
      <c r="B3990" s="120" t="s">
        <v>2503</v>
      </c>
      <c r="C3990" s="120" t="s">
        <v>2502</v>
      </c>
      <c r="D3990" s="120"/>
      <c r="E3990" s="146" t="s">
        <v>2501</v>
      </c>
      <c r="F3990" s="120" t="s">
        <v>2500</v>
      </c>
      <c r="G3990" s="120" t="s">
        <v>2499</v>
      </c>
      <c r="H3990" s="120" t="s">
        <v>2498</v>
      </c>
      <c r="J3990" s="121" t="s">
        <v>2498</v>
      </c>
    </row>
    <row r="3991" spans="2:10" x14ac:dyDescent="0.2">
      <c r="B3991" s="122" t="s">
        <v>2555</v>
      </c>
      <c r="C3991" s="122" t="s">
        <v>2554</v>
      </c>
      <c r="D3991" s="122"/>
      <c r="E3991" s="147" t="s">
        <v>2471</v>
      </c>
      <c r="F3991" s="126">
        <v>1.1100000000000001</v>
      </c>
      <c r="G3991" s="125">
        <v>0.1</v>
      </c>
      <c r="H3991" s="126">
        <f t="shared" ref="H3991:H3997" si="125">TRUNC((J3991*$J$7),2)</f>
        <v>0.08</v>
      </c>
      <c r="J3991" s="127">
        <v>0.11</v>
      </c>
    </row>
    <row r="3992" spans="2:10" x14ac:dyDescent="0.2">
      <c r="B3992" s="122" t="s">
        <v>2653</v>
      </c>
      <c r="C3992" s="122" t="s">
        <v>2652</v>
      </c>
      <c r="D3992" s="122"/>
      <c r="E3992" s="147" t="s">
        <v>2545</v>
      </c>
      <c r="F3992" s="126">
        <v>9.6999999999999993</v>
      </c>
      <c r="G3992" s="125">
        <v>0.12</v>
      </c>
      <c r="H3992" s="126">
        <f t="shared" si="125"/>
        <v>0.9</v>
      </c>
      <c r="J3992" s="127">
        <v>1.1599999999999999</v>
      </c>
    </row>
    <row r="3993" spans="2:10" x14ac:dyDescent="0.2">
      <c r="B3993" s="122" t="s">
        <v>2547</v>
      </c>
      <c r="C3993" s="122" t="s">
        <v>2546</v>
      </c>
      <c r="D3993" s="122"/>
      <c r="E3993" s="147" t="s">
        <v>2545</v>
      </c>
      <c r="F3993" s="123">
        <v>27.7</v>
      </c>
      <c r="G3993" s="125">
        <v>0.16</v>
      </c>
      <c r="H3993" s="126">
        <f t="shared" si="125"/>
        <v>3.45</v>
      </c>
      <c r="J3993" s="127">
        <v>4.43</v>
      </c>
    </row>
    <row r="3994" spans="2:10" x14ac:dyDescent="0.2">
      <c r="B3994" s="128" t="s">
        <v>2470</v>
      </c>
      <c r="C3994" s="128"/>
      <c r="D3994" s="128"/>
      <c r="E3994" s="128"/>
      <c r="F3994" s="128"/>
      <c r="G3994" s="128"/>
      <c r="H3994" s="129">
        <f t="shared" si="125"/>
        <v>4.4400000000000004</v>
      </c>
      <c r="J3994" s="130">
        <v>5.7</v>
      </c>
    </row>
    <row r="3995" spans="2:10" x14ac:dyDescent="0.2">
      <c r="B3995" s="131" t="s">
        <v>2469</v>
      </c>
      <c r="C3995" s="131"/>
      <c r="D3995" s="131"/>
      <c r="E3995" s="131"/>
      <c r="F3995" s="131"/>
      <c r="G3995" s="131"/>
      <c r="H3995" s="144">
        <f t="shared" si="125"/>
        <v>10.28</v>
      </c>
      <c r="J3995" s="145">
        <v>13.18</v>
      </c>
    </row>
    <row r="3996" spans="2:10" x14ac:dyDescent="0.2">
      <c r="B3996" s="131" t="s">
        <v>2468</v>
      </c>
      <c r="C3996" s="131"/>
      <c r="D3996" s="131"/>
      <c r="E3996" s="131"/>
      <c r="F3996" s="131"/>
      <c r="G3996" s="131"/>
      <c r="H3996" s="132">
        <f t="shared" si="125"/>
        <v>0</v>
      </c>
      <c r="J3996" s="133">
        <v>0</v>
      </c>
    </row>
    <row r="3997" spans="2:10" x14ac:dyDescent="0.2">
      <c r="B3997" s="131" t="s">
        <v>2467</v>
      </c>
      <c r="C3997" s="131"/>
      <c r="D3997" s="131"/>
      <c r="E3997" s="131"/>
      <c r="F3997" s="131"/>
      <c r="G3997" s="131"/>
      <c r="H3997" s="144">
        <f t="shared" si="125"/>
        <v>10.28</v>
      </c>
      <c r="J3997" s="145">
        <v>13.18</v>
      </c>
    </row>
    <row r="3998" spans="2:10" s="134" customFormat="1" ht="24.75" customHeight="1" x14ac:dyDescent="0.2">
      <c r="B3998" s="118" t="s">
        <v>2661</v>
      </c>
      <c r="C3998" s="118"/>
      <c r="D3998" s="118"/>
      <c r="E3998" s="118"/>
      <c r="F3998" s="118"/>
      <c r="G3998" s="118"/>
      <c r="H3998" s="118" t="s">
        <v>2522</v>
      </c>
      <c r="J3998" s="119" t="s">
        <v>2522</v>
      </c>
    </row>
    <row r="3999" spans="2:10" x14ac:dyDescent="0.2">
      <c r="B3999" s="120" t="s">
        <v>2503</v>
      </c>
      <c r="C3999" s="120" t="s">
        <v>2514</v>
      </c>
      <c r="D3999" s="120" t="s">
        <v>2513</v>
      </c>
      <c r="E3999" s="120"/>
      <c r="F3999" s="120" t="s">
        <v>2512</v>
      </c>
      <c r="G3999" s="120" t="s">
        <v>2499</v>
      </c>
      <c r="H3999" s="120" t="s">
        <v>2511</v>
      </c>
      <c r="J3999" s="121" t="s">
        <v>2511</v>
      </c>
    </row>
    <row r="4000" spans="2:10" x14ac:dyDescent="0.2">
      <c r="B4000" s="122" t="s">
        <v>2567</v>
      </c>
      <c r="C4000" s="122" t="s">
        <v>2566</v>
      </c>
      <c r="D4000" s="123">
        <v>14.54</v>
      </c>
      <c r="E4000" s="123"/>
      <c r="F4000" s="124">
        <v>117.99</v>
      </c>
      <c r="G4000" s="125">
        <v>8.2199999999999995E-2</v>
      </c>
      <c r="H4000" s="126">
        <f>TRUNC((J4000*$J$7),2)</f>
        <v>0.93</v>
      </c>
      <c r="J4000" s="127">
        <v>1.2</v>
      </c>
    </row>
    <row r="4001" spans="2:10" x14ac:dyDescent="0.2">
      <c r="B4001" s="122" t="s">
        <v>2571</v>
      </c>
      <c r="C4001" s="122" t="s">
        <v>2570</v>
      </c>
      <c r="D4001" s="123">
        <v>20.8</v>
      </c>
      <c r="E4001" s="123"/>
      <c r="F4001" s="124">
        <v>117.99</v>
      </c>
      <c r="G4001" s="125">
        <v>0.3</v>
      </c>
      <c r="H4001" s="126">
        <f>TRUNC((J4001*$J$7),2)</f>
        <v>4.8600000000000003</v>
      </c>
      <c r="J4001" s="127">
        <v>6.24</v>
      </c>
    </row>
    <row r="4002" spans="2:10" x14ac:dyDescent="0.2">
      <c r="B4002" s="128" t="s">
        <v>2504</v>
      </c>
      <c r="C4002" s="128"/>
      <c r="D4002" s="128"/>
      <c r="E4002" s="128"/>
      <c r="F4002" s="128"/>
      <c r="G4002" s="128"/>
      <c r="H4002" s="129">
        <f>TRUNC((J4002*$J$7),2)</f>
        <v>5.8</v>
      </c>
      <c r="J4002" s="130">
        <v>7.44</v>
      </c>
    </row>
    <row r="4003" spans="2:10" ht="21" x14ac:dyDescent="0.2">
      <c r="B4003" s="120" t="s">
        <v>2503</v>
      </c>
      <c r="C4003" s="120" t="s">
        <v>2502</v>
      </c>
      <c r="D4003" s="120"/>
      <c r="E4003" s="146" t="s">
        <v>2501</v>
      </c>
      <c r="F4003" s="120" t="s">
        <v>2500</v>
      </c>
      <c r="G4003" s="120" t="s">
        <v>2499</v>
      </c>
      <c r="H4003" s="120" t="s">
        <v>2498</v>
      </c>
      <c r="J4003" s="121" t="s">
        <v>2498</v>
      </c>
    </row>
    <row r="4004" spans="2:10" x14ac:dyDescent="0.2">
      <c r="B4004" s="122" t="s">
        <v>2547</v>
      </c>
      <c r="C4004" s="122" t="s">
        <v>2546</v>
      </c>
      <c r="D4004" s="122"/>
      <c r="E4004" s="147" t="s">
        <v>2545</v>
      </c>
      <c r="F4004" s="123">
        <v>27.7</v>
      </c>
      <c r="G4004" s="125">
        <v>0.16</v>
      </c>
      <c r="H4004" s="126">
        <f t="shared" ref="H4004:H4009" si="126">TRUNC((J4004*$J$7),2)</f>
        <v>3.45</v>
      </c>
      <c r="J4004" s="127">
        <v>4.43</v>
      </c>
    </row>
    <row r="4005" spans="2:10" x14ac:dyDescent="0.2">
      <c r="B4005" s="122" t="s">
        <v>2555</v>
      </c>
      <c r="C4005" s="122" t="s">
        <v>2554</v>
      </c>
      <c r="D4005" s="122"/>
      <c r="E4005" s="147" t="s">
        <v>2471</v>
      </c>
      <c r="F4005" s="126">
        <v>1.1100000000000001</v>
      </c>
      <c r="G4005" s="125">
        <v>0.1</v>
      </c>
      <c r="H4005" s="126">
        <f t="shared" si="126"/>
        <v>0.08</v>
      </c>
      <c r="J4005" s="127">
        <v>0.11</v>
      </c>
    </row>
    <row r="4006" spans="2:10" x14ac:dyDescent="0.2">
      <c r="B4006" s="128" t="s">
        <v>2470</v>
      </c>
      <c r="C4006" s="128"/>
      <c r="D4006" s="128"/>
      <c r="E4006" s="128"/>
      <c r="F4006" s="128"/>
      <c r="G4006" s="128"/>
      <c r="H4006" s="129">
        <f t="shared" si="126"/>
        <v>3.54</v>
      </c>
      <c r="J4006" s="130">
        <v>4.54</v>
      </c>
    </row>
    <row r="4007" spans="2:10" x14ac:dyDescent="0.2">
      <c r="B4007" s="131" t="s">
        <v>2469</v>
      </c>
      <c r="C4007" s="131"/>
      <c r="D4007" s="131"/>
      <c r="E4007" s="131"/>
      <c r="F4007" s="131"/>
      <c r="G4007" s="131"/>
      <c r="H4007" s="144">
        <f t="shared" si="126"/>
        <v>9.34</v>
      </c>
      <c r="J4007" s="145">
        <v>11.98</v>
      </c>
    </row>
    <row r="4008" spans="2:10" x14ac:dyDescent="0.2">
      <c r="B4008" s="131" t="s">
        <v>2468</v>
      </c>
      <c r="C4008" s="131"/>
      <c r="D4008" s="131"/>
      <c r="E4008" s="131"/>
      <c r="F4008" s="131"/>
      <c r="G4008" s="131"/>
      <c r="H4008" s="132">
        <f t="shared" si="126"/>
        <v>0</v>
      </c>
      <c r="J4008" s="133">
        <v>0</v>
      </c>
    </row>
    <row r="4009" spans="2:10" x14ac:dyDescent="0.2">
      <c r="B4009" s="131" t="s">
        <v>2467</v>
      </c>
      <c r="C4009" s="131"/>
      <c r="D4009" s="131"/>
      <c r="E4009" s="131"/>
      <c r="F4009" s="131"/>
      <c r="G4009" s="131"/>
      <c r="H4009" s="144">
        <f t="shared" si="126"/>
        <v>9.34</v>
      </c>
      <c r="J4009" s="145">
        <v>11.98</v>
      </c>
    </row>
    <row r="4010" spans="2:10" s="134" customFormat="1" ht="24.75" customHeight="1" x14ac:dyDescent="0.2">
      <c r="B4010" s="118" t="s">
        <v>2660</v>
      </c>
      <c r="C4010" s="118"/>
      <c r="D4010" s="118"/>
      <c r="E4010" s="118"/>
      <c r="F4010" s="118"/>
      <c r="G4010" s="118"/>
      <c r="H4010" s="118" t="s">
        <v>2522</v>
      </c>
      <c r="J4010" s="119" t="s">
        <v>2522</v>
      </c>
    </row>
    <row r="4011" spans="2:10" x14ac:dyDescent="0.2">
      <c r="B4011" s="120" t="s">
        <v>2503</v>
      </c>
      <c r="C4011" s="120" t="s">
        <v>2514</v>
      </c>
      <c r="D4011" s="120" t="s">
        <v>2513</v>
      </c>
      <c r="E4011" s="120"/>
      <c r="F4011" s="120" t="s">
        <v>2512</v>
      </c>
      <c r="G4011" s="120" t="s">
        <v>2499</v>
      </c>
      <c r="H4011" s="120" t="s">
        <v>2511</v>
      </c>
      <c r="J4011" s="121" t="s">
        <v>2511</v>
      </c>
    </row>
    <row r="4012" spans="2:10" x14ac:dyDescent="0.2">
      <c r="B4012" s="122" t="s">
        <v>2571</v>
      </c>
      <c r="C4012" s="122" t="s">
        <v>2570</v>
      </c>
      <c r="D4012" s="123">
        <v>20.8</v>
      </c>
      <c r="E4012" s="123"/>
      <c r="F4012" s="124">
        <v>117.99</v>
      </c>
      <c r="G4012" s="125">
        <v>0.3</v>
      </c>
      <c r="H4012" s="126">
        <f>TRUNC((J4012*$J$7),2)</f>
        <v>4.8600000000000003</v>
      </c>
      <c r="J4012" s="127">
        <v>6.24</v>
      </c>
    </row>
    <row r="4013" spans="2:10" x14ac:dyDescent="0.2">
      <c r="B4013" s="122" t="s">
        <v>2567</v>
      </c>
      <c r="C4013" s="122" t="s">
        <v>2566</v>
      </c>
      <c r="D4013" s="123">
        <v>14.54</v>
      </c>
      <c r="E4013" s="123"/>
      <c r="F4013" s="124">
        <v>117.99</v>
      </c>
      <c r="G4013" s="125">
        <v>0.2</v>
      </c>
      <c r="H4013" s="126">
        <f>TRUNC((J4013*$J$7),2)</f>
        <v>2.2599999999999998</v>
      </c>
      <c r="J4013" s="127">
        <v>2.91</v>
      </c>
    </row>
    <row r="4014" spans="2:10" x14ac:dyDescent="0.2">
      <c r="B4014" s="128" t="s">
        <v>2504</v>
      </c>
      <c r="C4014" s="128"/>
      <c r="D4014" s="128"/>
      <c r="E4014" s="128"/>
      <c r="F4014" s="128"/>
      <c r="G4014" s="128"/>
      <c r="H4014" s="129">
        <f>TRUNC((J4014*$J$7),2)</f>
        <v>7.13</v>
      </c>
      <c r="J4014" s="130">
        <v>9.15</v>
      </c>
    </row>
    <row r="4015" spans="2:10" ht="21" x14ac:dyDescent="0.2">
      <c r="B4015" s="120" t="s">
        <v>2503</v>
      </c>
      <c r="C4015" s="120" t="s">
        <v>2502</v>
      </c>
      <c r="D4015" s="120"/>
      <c r="E4015" s="146" t="s">
        <v>2501</v>
      </c>
      <c r="F4015" s="120" t="s">
        <v>2500</v>
      </c>
      <c r="G4015" s="120" t="s">
        <v>2499</v>
      </c>
      <c r="H4015" s="120" t="s">
        <v>2498</v>
      </c>
      <c r="J4015" s="121" t="s">
        <v>2498</v>
      </c>
    </row>
    <row r="4016" spans="2:10" x14ac:dyDescent="0.2">
      <c r="B4016" s="122" t="s">
        <v>2555</v>
      </c>
      <c r="C4016" s="122" t="s">
        <v>2554</v>
      </c>
      <c r="D4016" s="122"/>
      <c r="E4016" s="147" t="s">
        <v>2471</v>
      </c>
      <c r="F4016" s="126">
        <v>1.1100000000000001</v>
      </c>
      <c r="G4016" s="125">
        <v>0.15</v>
      </c>
      <c r="H4016" s="126">
        <f t="shared" ref="H4016:H4021" si="127">TRUNC((J4016*$J$7),2)</f>
        <v>0.13</v>
      </c>
      <c r="J4016" s="127">
        <v>0.17</v>
      </c>
    </row>
    <row r="4017" spans="2:10" x14ac:dyDescent="0.2">
      <c r="B4017" s="122" t="s">
        <v>2659</v>
      </c>
      <c r="C4017" s="122" t="s">
        <v>2658</v>
      </c>
      <c r="D4017" s="122"/>
      <c r="E4017" s="147" t="s">
        <v>2481</v>
      </c>
      <c r="F4017" s="126">
        <v>2.69</v>
      </c>
      <c r="G4017" s="125">
        <v>0.7</v>
      </c>
      <c r="H4017" s="126">
        <f t="shared" si="127"/>
        <v>1.46</v>
      </c>
      <c r="J4017" s="127">
        <v>1.88</v>
      </c>
    </row>
    <row r="4018" spans="2:10" x14ac:dyDescent="0.2">
      <c r="B4018" s="128" t="s">
        <v>2470</v>
      </c>
      <c r="C4018" s="128"/>
      <c r="D4018" s="128"/>
      <c r="E4018" s="128"/>
      <c r="F4018" s="128"/>
      <c r="G4018" s="128"/>
      <c r="H4018" s="129">
        <f t="shared" si="127"/>
        <v>1.59</v>
      </c>
      <c r="J4018" s="130">
        <v>2.0499999999999998</v>
      </c>
    </row>
    <row r="4019" spans="2:10" x14ac:dyDescent="0.2">
      <c r="B4019" s="131" t="s">
        <v>2469</v>
      </c>
      <c r="C4019" s="131"/>
      <c r="D4019" s="131"/>
      <c r="E4019" s="131"/>
      <c r="F4019" s="131"/>
      <c r="G4019" s="131"/>
      <c r="H4019" s="144">
        <f t="shared" si="127"/>
        <v>8.73</v>
      </c>
      <c r="J4019" s="145">
        <v>11.2</v>
      </c>
    </row>
    <row r="4020" spans="2:10" x14ac:dyDescent="0.2">
      <c r="B4020" s="131" t="s">
        <v>2468</v>
      </c>
      <c r="C4020" s="131"/>
      <c r="D4020" s="131"/>
      <c r="E4020" s="131"/>
      <c r="F4020" s="131"/>
      <c r="G4020" s="131"/>
      <c r="H4020" s="132">
        <f t="shared" si="127"/>
        <v>0</v>
      </c>
      <c r="J4020" s="133">
        <v>0</v>
      </c>
    </row>
    <row r="4021" spans="2:10" x14ac:dyDescent="0.2">
      <c r="B4021" s="131" t="s">
        <v>2467</v>
      </c>
      <c r="C4021" s="131"/>
      <c r="D4021" s="131"/>
      <c r="E4021" s="131"/>
      <c r="F4021" s="131"/>
      <c r="G4021" s="131"/>
      <c r="H4021" s="144">
        <f t="shared" si="127"/>
        <v>8.73</v>
      </c>
      <c r="J4021" s="145">
        <v>11.2</v>
      </c>
    </row>
    <row r="4022" spans="2:10" s="134" customFormat="1" ht="24.75" customHeight="1" x14ac:dyDescent="0.2">
      <c r="B4022" s="118" t="s">
        <v>2657</v>
      </c>
      <c r="C4022" s="118"/>
      <c r="D4022" s="118"/>
      <c r="E4022" s="118"/>
      <c r="F4022" s="118"/>
      <c r="G4022" s="118"/>
      <c r="H4022" s="118" t="s">
        <v>2522</v>
      </c>
      <c r="J4022" s="119" t="s">
        <v>2522</v>
      </c>
    </row>
    <row r="4023" spans="2:10" x14ac:dyDescent="0.2">
      <c r="B4023" s="120" t="s">
        <v>2503</v>
      </c>
      <c r="C4023" s="120" t="s">
        <v>2514</v>
      </c>
      <c r="D4023" s="120" t="s">
        <v>2513</v>
      </c>
      <c r="E4023" s="120"/>
      <c r="F4023" s="120" t="s">
        <v>2512</v>
      </c>
      <c r="G4023" s="120" t="s">
        <v>2499</v>
      </c>
      <c r="H4023" s="120" t="s">
        <v>2511</v>
      </c>
      <c r="J4023" s="121" t="s">
        <v>2511</v>
      </c>
    </row>
    <row r="4024" spans="2:10" x14ac:dyDescent="0.2">
      <c r="B4024" s="122" t="s">
        <v>2567</v>
      </c>
      <c r="C4024" s="122" t="s">
        <v>2566</v>
      </c>
      <c r="D4024" s="123">
        <v>14.54</v>
      </c>
      <c r="E4024" s="123"/>
      <c r="F4024" s="124">
        <v>117.99</v>
      </c>
      <c r="G4024" s="125">
        <v>8.2199999999999995E-2</v>
      </c>
      <c r="H4024" s="126">
        <f>TRUNC((J4024*$J$7),2)</f>
        <v>0.93</v>
      </c>
      <c r="J4024" s="127">
        <v>1.2</v>
      </c>
    </row>
    <row r="4025" spans="2:10" x14ac:dyDescent="0.2">
      <c r="B4025" s="122" t="s">
        <v>2571</v>
      </c>
      <c r="C4025" s="122" t="s">
        <v>2570</v>
      </c>
      <c r="D4025" s="123">
        <v>20.8</v>
      </c>
      <c r="E4025" s="123"/>
      <c r="F4025" s="124">
        <v>117.99</v>
      </c>
      <c r="G4025" s="125">
        <v>0.2</v>
      </c>
      <c r="H4025" s="126">
        <f>TRUNC((J4025*$J$7),2)</f>
        <v>3.24</v>
      </c>
      <c r="J4025" s="127">
        <v>4.16</v>
      </c>
    </row>
    <row r="4026" spans="2:10" x14ac:dyDescent="0.2">
      <c r="B4026" s="128" t="s">
        <v>2504</v>
      </c>
      <c r="C4026" s="128"/>
      <c r="D4026" s="128"/>
      <c r="E4026" s="128"/>
      <c r="F4026" s="128"/>
      <c r="G4026" s="128"/>
      <c r="H4026" s="129">
        <f>TRUNC((J4026*$J$7),2)</f>
        <v>4.18</v>
      </c>
      <c r="J4026" s="130">
        <v>5.36</v>
      </c>
    </row>
    <row r="4027" spans="2:10" ht="21" x14ac:dyDescent="0.2">
      <c r="B4027" s="120" t="s">
        <v>2503</v>
      </c>
      <c r="C4027" s="120" t="s">
        <v>2502</v>
      </c>
      <c r="D4027" s="120"/>
      <c r="E4027" s="146" t="s">
        <v>2501</v>
      </c>
      <c r="F4027" s="120" t="s">
        <v>2500</v>
      </c>
      <c r="G4027" s="120" t="s">
        <v>2499</v>
      </c>
      <c r="H4027" s="120" t="s">
        <v>2498</v>
      </c>
      <c r="J4027" s="121" t="s">
        <v>2498</v>
      </c>
    </row>
    <row r="4028" spans="2:10" x14ac:dyDescent="0.2">
      <c r="B4028" s="122" t="s">
        <v>2656</v>
      </c>
      <c r="C4028" s="122" t="s">
        <v>2655</v>
      </c>
      <c r="D4028" s="122"/>
      <c r="E4028" s="147" t="s">
        <v>2545</v>
      </c>
      <c r="F4028" s="123">
        <v>23.48</v>
      </c>
      <c r="G4028" s="125">
        <v>0.17</v>
      </c>
      <c r="H4028" s="126">
        <f t="shared" ref="H4028:H4033" si="128">TRUNC((J4028*$J$7),2)</f>
        <v>3.11</v>
      </c>
      <c r="J4028" s="127">
        <v>3.99</v>
      </c>
    </row>
    <row r="4029" spans="2:10" x14ac:dyDescent="0.2">
      <c r="B4029" s="122" t="s">
        <v>2555</v>
      </c>
      <c r="C4029" s="122" t="s">
        <v>2554</v>
      </c>
      <c r="D4029" s="122"/>
      <c r="E4029" s="147" t="s">
        <v>2471</v>
      </c>
      <c r="F4029" s="126">
        <v>1.1100000000000001</v>
      </c>
      <c r="G4029" s="125">
        <v>0.1</v>
      </c>
      <c r="H4029" s="126">
        <f t="shared" si="128"/>
        <v>0.08</v>
      </c>
      <c r="J4029" s="127">
        <v>0.11</v>
      </c>
    </row>
    <row r="4030" spans="2:10" x14ac:dyDescent="0.2">
      <c r="B4030" s="128" t="s">
        <v>2470</v>
      </c>
      <c r="C4030" s="128"/>
      <c r="D4030" s="128"/>
      <c r="E4030" s="128"/>
      <c r="F4030" s="128"/>
      <c r="G4030" s="128"/>
      <c r="H4030" s="129">
        <f t="shared" si="128"/>
        <v>3.19</v>
      </c>
      <c r="J4030" s="130">
        <v>4.0999999999999996</v>
      </c>
    </row>
    <row r="4031" spans="2:10" x14ac:dyDescent="0.2">
      <c r="B4031" s="131" t="s">
        <v>2469</v>
      </c>
      <c r="C4031" s="131"/>
      <c r="D4031" s="131"/>
      <c r="E4031" s="131"/>
      <c r="F4031" s="131"/>
      <c r="G4031" s="131"/>
      <c r="H4031" s="132">
        <f t="shared" si="128"/>
        <v>7.37</v>
      </c>
      <c r="J4031" s="133">
        <v>9.4600000000000009</v>
      </c>
    </row>
    <row r="4032" spans="2:10" x14ac:dyDescent="0.2">
      <c r="B4032" s="131" t="s">
        <v>2468</v>
      </c>
      <c r="C4032" s="131"/>
      <c r="D4032" s="131"/>
      <c r="E4032" s="131"/>
      <c r="F4032" s="131"/>
      <c r="G4032" s="131"/>
      <c r="H4032" s="132">
        <f t="shared" si="128"/>
        <v>0</v>
      </c>
      <c r="J4032" s="133">
        <v>0</v>
      </c>
    </row>
    <row r="4033" spans="2:10" x14ac:dyDescent="0.2">
      <c r="B4033" s="131" t="s">
        <v>2467</v>
      </c>
      <c r="C4033" s="131"/>
      <c r="D4033" s="131"/>
      <c r="E4033" s="131"/>
      <c r="F4033" s="131"/>
      <c r="G4033" s="131"/>
      <c r="H4033" s="132">
        <f t="shared" si="128"/>
        <v>7.37</v>
      </c>
      <c r="J4033" s="133">
        <v>9.4600000000000009</v>
      </c>
    </row>
    <row r="4034" spans="2:10" s="134" customFormat="1" ht="24.75" customHeight="1" x14ac:dyDescent="0.2">
      <c r="B4034" s="118" t="s">
        <v>2654</v>
      </c>
      <c r="C4034" s="118"/>
      <c r="D4034" s="118"/>
      <c r="E4034" s="118"/>
      <c r="F4034" s="118"/>
      <c r="G4034" s="118"/>
      <c r="H4034" s="118" t="s">
        <v>2522</v>
      </c>
      <c r="J4034" s="119" t="s">
        <v>2522</v>
      </c>
    </row>
    <row r="4035" spans="2:10" x14ac:dyDescent="0.2">
      <c r="B4035" s="120" t="s">
        <v>2503</v>
      </c>
      <c r="C4035" s="120" t="s">
        <v>2514</v>
      </c>
      <c r="D4035" s="120" t="s">
        <v>2513</v>
      </c>
      <c r="E4035" s="120"/>
      <c r="F4035" s="120" t="s">
        <v>2512</v>
      </c>
      <c r="G4035" s="120" t="s">
        <v>2499</v>
      </c>
      <c r="H4035" s="120" t="s">
        <v>2511</v>
      </c>
      <c r="J4035" s="121" t="s">
        <v>2511</v>
      </c>
    </row>
    <row r="4036" spans="2:10" x14ac:dyDescent="0.2">
      <c r="B4036" s="122" t="s">
        <v>2567</v>
      </c>
      <c r="C4036" s="122" t="s">
        <v>2566</v>
      </c>
      <c r="D4036" s="123">
        <v>14.54</v>
      </c>
      <c r="E4036" s="123"/>
      <c r="F4036" s="124">
        <v>117.99</v>
      </c>
      <c r="G4036" s="125">
        <v>8.2199999999999995E-2</v>
      </c>
      <c r="H4036" s="126">
        <f>TRUNC((J4036*$J$7),2)</f>
        <v>0.93</v>
      </c>
      <c r="J4036" s="127">
        <v>1.2</v>
      </c>
    </row>
    <row r="4037" spans="2:10" x14ac:dyDescent="0.2">
      <c r="B4037" s="122" t="s">
        <v>2571</v>
      </c>
      <c r="C4037" s="122" t="s">
        <v>2570</v>
      </c>
      <c r="D4037" s="123">
        <v>20.8</v>
      </c>
      <c r="E4037" s="123"/>
      <c r="F4037" s="124">
        <v>117.99</v>
      </c>
      <c r="G4037" s="125">
        <v>0.3463</v>
      </c>
      <c r="H4037" s="126">
        <f>TRUNC((J4037*$J$7),2)</f>
        <v>5.61</v>
      </c>
      <c r="J4037" s="127">
        <v>7.2</v>
      </c>
    </row>
    <row r="4038" spans="2:10" x14ac:dyDescent="0.2">
      <c r="B4038" s="128" t="s">
        <v>2504</v>
      </c>
      <c r="C4038" s="128"/>
      <c r="D4038" s="128"/>
      <c r="E4038" s="128"/>
      <c r="F4038" s="128"/>
      <c r="G4038" s="128"/>
      <c r="H4038" s="129">
        <f>TRUNC((J4038*$J$7),2)</f>
        <v>6.55</v>
      </c>
      <c r="J4038" s="130">
        <v>8.4</v>
      </c>
    </row>
    <row r="4039" spans="2:10" ht="21" x14ac:dyDescent="0.2">
      <c r="B4039" s="120" t="s">
        <v>2503</v>
      </c>
      <c r="C4039" s="120" t="s">
        <v>2502</v>
      </c>
      <c r="D4039" s="120"/>
      <c r="E4039" s="146" t="s">
        <v>2501</v>
      </c>
      <c r="F4039" s="120" t="s">
        <v>2500</v>
      </c>
      <c r="G4039" s="120" t="s">
        <v>2499</v>
      </c>
      <c r="H4039" s="120" t="s">
        <v>2498</v>
      </c>
      <c r="J4039" s="121" t="s">
        <v>2498</v>
      </c>
    </row>
    <row r="4040" spans="2:10" x14ac:dyDescent="0.2">
      <c r="B4040" s="122" t="s">
        <v>2555</v>
      </c>
      <c r="C4040" s="122" t="s">
        <v>2554</v>
      </c>
      <c r="D4040" s="122"/>
      <c r="E4040" s="147" t="s">
        <v>2471</v>
      </c>
      <c r="F4040" s="126">
        <v>1.1100000000000001</v>
      </c>
      <c r="G4040" s="125">
        <v>0.1</v>
      </c>
      <c r="H4040" s="126">
        <f t="shared" ref="H4040:H4047" si="129">TRUNC((J4040*$J$7),2)</f>
        <v>0.08</v>
      </c>
      <c r="J4040" s="127">
        <v>0.11</v>
      </c>
    </row>
    <row r="4041" spans="2:10" x14ac:dyDescent="0.2">
      <c r="B4041" s="122" t="s">
        <v>2595</v>
      </c>
      <c r="C4041" s="122" t="s">
        <v>2594</v>
      </c>
      <c r="D4041" s="122"/>
      <c r="E4041" s="147" t="s">
        <v>2545</v>
      </c>
      <c r="F4041" s="123">
        <v>34.58</v>
      </c>
      <c r="G4041" s="125">
        <v>0.16</v>
      </c>
      <c r="H4041" s="126">
        <f t="shared" si="129"/>
        <v>4.3099999999999996</v>
      </c>
      <c r="J4041" s="127">
        <v>5.53</v>
      </c>
    </row>
    <row r="4042" spans="2:10" x14ac:dyDescent="0.2">
      <c r="B4042" s="122" t="s">
        <v>2597</v>
      </c>
      <c r="C4042" s="122" t="s">
        <v>2596</v>
      </c>
      <c r="D4042" s="122"/>
      <c r="E4042" s="147" t="s">
        <v>2545</v>
      </c>
      <c r="F4042" s="123">
        <v>20.61</v>
      </c>
      <c r="G4042" s="125">
        <v>3.2000000000000001E-2</v>
      </c>
      <c r="H4042" s="126">
        <f t="shared" si="129"/>
        <v>0.51</v>
      </c>
      <c r="J4042" s="127">
        <v>0.66</v>
      </c>
    </row>
    <row r="4043" spans="2:10" x14ac:dyDescent="0.2">
      <c r="B4043" s="122" t="s">
        <v>2653</v>
      </c>
      <c r="C4043" s="122" t="s">
        <v>2652</v>
      </c>
      <c r="D4043" s="122"/>
      <c r="E4043" s="147" t="s">
        <v>2545</v>
      </c>
      <c r="F4043" s="126">
        <v>9.6999999999999993</v>
      </c>
      <c r="G4043" s="125">
        <v>0.12</v>
      </c>
      <c r="H4043" s="126">
        <f t="shared" si="129"/>
        <v>0.9</v>
      </c>
      <c r="J4043" s="127">
        <v>1.1599999999999999</v>
      </c>
    </row>
    <row r="4044" spans="2:10" x14ac:dyDescent="0.2">
      <c r="B4044" s="128" t="s">
        <v>2470</v>
      </c>
      <c r="C4044" s="128"/>
      <c r="D4044" s="128"/>
      <c r="E4044" s="128"/>
      <c r="F4044" s="128"/>
      <c r="G4044" s="128"/>
      <c r="H4044" s="129">
        <f t="shared" si="129"/>
        <v>5.81</v>
      </c>
      <c r="J4044" s="130">
        <v>7.46</v>
      </c>
    </row>
    <row r="4045" spans="2:10" x14ac:dyDescent="0.2">
      <c r="B4045" s="131" t="s">
        <v>2469</v>
      </c>
      <c r="C4045" s="131"/>
      <c r="D4045" s="131"/>
      <c r="E4045" s="131"/>
      <c r="F4045" s="131"/>
      <c r="G4045" s="131"/>
      <c r="H4045" s="144">
        <f t="shared" si="129"/>
        <v>12.37</v>
      </c>
      <c r="J4045" s="145">
        <v>15.86</v>
      </c>
    </row>
    <row r="4046" spans="2:10" x14ac:dyDescent="0.2">
      <c r="B4046" s="131" t="s">
        <v>2468</v>
      </c>
      <c r="C4046" s="131"/>
      <c r="D4046" s="131"/>
      <c r="E4046" s="131"/>
      <c r="F4046" s="131"/>
      <c r="G4046" s="131"/>
      <c r="H4046" s="132">
        <f t="shared" si="129"/>
        <v>0</v>
      </c>
      <c r="J4046" s="133">
        <v>0</v>
      </c>
    </row>
    <row r="4047" spans="2:10" x14ac:dyDescent="0.2">
      <c r="B4047" s="131" t="s">
        <v>2467</v>
      </c>
      <c r="C4047" s="131"/>
      <c r="D4047" s="131"/>
      <c r="E4047" s="131"/>
      <c r="F4047" s="131"/>
      <c r="G4047" s="131"/>
      <c r="H4047" s="144">
        <f t="shared" si="129"/>
        <v>12.37</v>
      </c>
      <c r="J4047" s="145">
        <v>15.86</v>
      </c>
    </row>
    <row r="4048" spans="2:10" s="134" customFormat="1" ht="24.75" customHeight="1" x14ac:dyDescent="0.2">
      <c r="B4048" s="118" t="s">
        <v>2651</v>
      </c>
      <c r="C4048" s="118"/>
      <c r="D4048" s="118"/>
      <c r="E4048" s="118"/>
      <c r="F4048" s="118"/>
      <c r="G4048" s="118"/>
      <c r="H4048" s="118" t="s">
        <v>2522</v>
      </c>
      <c r="J4048" s="119" t="s">
        <v>2522</v>
      </c>
    </row>
    <row r="4049" spans="2:10" x14ac:dyDescent="0.2">
      <c r="B4049" s="120" t="s">
        <v>2503</v>
      </c>
      <c r="C4049" s="120" t="s">
        <v>2514</v>
      </c>
      <c r="D4049" s="120" t="s">
        <v>2513</v>
      </c>
      <c r="E4049" s="120"/>
      <c r="F4049" s="120" t="s">
        <v>2512</v>
      </c>
      <c r="G4049" s="120" t="s">
        <v>2499</v>
      </c>
      <c r="H4049" s="120" t="s">
        <v>2511</v>
      </c>
      <c r="J4049" s="121" t="s">
        <v>2511</v>
      </c>
    </row>
    <row r="4050" spans="2:10" x14ac:dyDescent="0.2">
      <c r="B4050" s="122" t="s">
        <v>2571</v>
      </c>
      <c r="C4050" s="122" t="s">
        <v>2570</v>
      </c>
      <c r="D4050" s="123">
        <v>20.8</v>
      </c>
      <c r="E4050" s="123"/>
      <c r="F4050" s="124">
        <v>117.99</v>
      </c>
      <c r="G4050" s="125">
        <v>0.48220000000000002</v>
      </c>
      <c r="H4050" s="123">
        <f>TRUNC((J4050*$J$7),2)</f>
        <v>7.82</v>
      </c>
      <c r="J4050" s="141">
        <v>10.029999999999999</v>
      </c>
    </row>
    <row r="4051" spans="2:10" x14ac:dyDescent="0.2">
      <c r="B4051" s="122" t="s">
        <v>2567</v>
      </c>
      <c r="C4051" s="122" t="s">
        <v>2566</v>
      </c>
      <c r="D4051" s="123">
        <v>14.54</v>
      </c>
      <c r="E4051" s="123"/>
      <c r="F4051" s="124">
        <v>117.99</v>
      </c>
      <c r="G4051" s="125">
        <v>0.27350000000000002</v>
      </c>
      <c r="H4051" s="126">
        <f>TRUNC((J4051*$J$7),2)</f>
        <v>3.1</v>
      </c>
      <c r="J4051" s="127">
        <v>3.98</v>
      </c>
    </row>
    <row r="4052" spans="2:10" x14ac:dyDescent="0.2">
      <c r="B4052" s="128" t="s">
        <v>2504</v>
      </c>
      <c r="C4052" s="128"/>
      <c r="D4052" s="128"/>
      <c r="E4052" s="128"/>
      <c r="F4052" s="128"/>
      <c r="G4052" s="128"/>
      <c r="H4052" s="142">
        <f>TRUNC((J4052*$J$7),2)</f>
        <v>10.92</v>
      </c>
      <c r="J4052" s="143">
        <v>14.01</v>
      </c>
    </row>
    <row r="4053" spans="2:10" ht="21" x14ac:dyDescent="0.2">
      <c r="B4053" s="120" t="s">
        <v>2503</v>
      </c>
      <c r="C4053" s="120" t="s">
        <v>2502</v>
      </c>
      <c r="D4053" s="120"/>
      <c r="E4053" s="146" t="s">
        <v>2501</v>
      </c>
      <c r="F4053" s="120" t="s">
        <v>2500</v>
      </c>
      <c r="G4053" s="120" t="s">
        <v>2499</v>
      </c>
      <c r="H4053" s="120" t="s">
        <v>2498</v>
      </c>
      <c r="J4053" s="121" t="s">
        <v>2498</v>
      </c>
    </row>
    <row r="4054" spans="2:10" x14ac:dyDescent="0.2">
      <c r="B4054" s="122" t="s">
        <v>2485</v>
      </c>
      <c r="C4054" s="122" t="s">
        <v>2484</v>
      </c>
      <c r="D4054" s="122"/>
      <c r="E4054" s="147" t="s">
        <v>2471</v>
      </c>
      <c r="F4054" s="126">
        <v>2.76</v>
      </c>
      <c r="G4054" s="125">
        <v>0.18</v>
      </c>
      <c r="H4054" s="126">
        <f t="shared" ref="H4054:H4062" si="130">TRUNC((J4054*$J$7),2)</f>
        <v>0.39</v>
      </c>
      <c r="J4054" s="127">
        <v>0.5</v>
      </c>
    </row>
    <row r="4055" spans="2:10" x14ac:dyDescent="0.2">
      <c r="B4055" s="122" t="s">
        <v>2595</v>
      </c>
      <c r="C4055" s="122" t="s">
        <v>2594</v>
      </c>
      <c r="D4055" s="122"/>
      <c r="E4055" s="147" t="s">
        <v>2545</v>
      </c>
      <c r="F4055" s="123">
        <v>34.58</v>
      </c>
      <c r="G4055" s="125">
        <v>0.109</v>
      </c>
      <c r="H4055" s="126">
        <f t="shared" si="130"/>
        <v>2.94</v>
      </c>
      <c r="J4055" s="127">
        <v>3.77</v>
      </c>
    </row>
    <row r="4056" spans="2:10" x14ac:dyDescent="0.2">
      <c r="B4056" s="122" t="s">
        <v>2597</v>
      </c>
      <c r="C4056" s="122" t="s">
        <v>2596</v>
      </c>
      <c r="D4056" s="122"/>
      <c r="E4056" s="147" t="s">
        <v>2545</v>
      </c>
      <c r="F4056" s="123">
        <v>20.61</v>
      </c>
      <c r="G4056" s="125">
        <v>7.1499999999999994E-2</v>
      </c>
      <c r="H4056" s="126">
        <f t="shared" si="130"/>
        <v>1.1399999999999999</v>
      </c>
      <c r="J4056" s="127">
        <v>1.47</v>
      </c>
    </row>
    <row r="4057" spans="2:10" x14ac:dyDescent="0.2">
      <c r="B4057" s="122" t="s">
        <v>2576</v>
      </c>
      <c r="C4057" s="122" t="s">
        <v>2575</v>
      </c>
      <c r="D4057" s="122"/>
      <c r="E4057" s="147" t="s">
        <v>2545</v>
      </c>
      <c r="F4057" s="123">
        <v>39.76</v>
      </c>
      <c r="G4057" s="125">
        <v>0.12859999999999999</v>
      </c>
      <c r="H4057" s="126">
        <f t="shared" si="130"/>
        <v>3.98</v>
      </c>
      <c r="J4057" s="127">
        <v>5.1100000000000003</v>
      </c>
    </row>
    <row r="4058" spans="2:10" ht="67.5" x14ac:dyDescent="0.2">
      <c r="B4058" s="122" t="s">
        <v>2578</v>
      </c>
      <c r="C4058" s="122" t="s">
        <v>2577</v>
      </c>
      <c r="D4058" s="122"/>
      <c r="E4058" s="147" t="s">
        <v>2471</v>
      </c>
      <c r="F4058" s="126">
        <v>2.89</v>
      </c>
      <c r="G4058" s="125">
        <v>5.3E-3</v>
      </c>
      <c r="H4058" s="126">
        <f t="shared" si="130"/>
        <v>0.01</v>
      </c>
      <c r="J4058" s="127">
        <v>0.02</v>
      </c>
    </row>
    <row r="4059" spans="2:10" x14ac:dyDescent="0.2">
      <c r="B4059" s="128" t="s">
        <v>2470</v>
      </c>
      <c r="C4059" s="128"/>
      <c r="D4059" s="128"/>
      <c r="E4059" s="128"/>
      <c r="F4059" s="128"/>
      <c r="G4059" s="128"/>
      <c r="H4059" s="142">
        <f t="shared" si="130"/>
        <v>8.4700000000000006</v>
      </c>
      <c r="J4059" s="143">
        <v>10.87</v>
      </c>
    </row>
    <row r="4060" spans="2:10" x14ac:dyDescent="0.2">
      <c r="B4060" s="131" t="s">
        <v>2469</v>
      </c>
      <c r="C4060" s="131"/>
      <c r="D4060" s="131"/>
      <c r="E4060" s="131"/>
      <c r="F4060" s="131"/>
      <c r="G4060" s="131"/>
      <c r="H4060" s="144">
        <f t="shared" si="130"/>
        <v>19.399999999999999</v>
      </c>
      <c r="J4060" s="145">
        <v>24.88</v>
      </c>
    </row>
    <row r="4061" spans="2:10" x14ac:dyDescent="0.2">
      <c r="B4061" s="131" t="s">
        <v>2468</v>
      </c>
      <c r="C4061" s="131"/>
      <c r="D4061" s="131"/>
      <c r="E4061" s="131"/>
      <c r="F4061" s="131"/>
      <c r="G4061" s="131"/>
      <c r="H4061" s="132">
        <f t="shared" si="130"/>
        <v>0</v>
      </c>
      <c r="J4061" s="133">
        <v>0</v>
      </c>
    </row>
    <row r="4062" spans="2:10" x14ac:dyDescent="0.2">
      <c r="B4062" s="131" t="s">
        <v>2467</v>
      </c>
      <c r="C4062" s="131"/>
      <c r="D4062" s="131"/>
      <c r="E4062" s="131"/>
      <c r="F4062" s="131"/>
      <c r="G4062" s="131"/>
      <c r="H4062" s="144">
        <f t="shared" si="130"/>
        <v>19.399999999999999</v>
      </c>
      <c r="J4062" s="145">
        <v>24.88</v>
      </c>
    </row>
    <row r="4063" spans="2:10" s="134" customFormat="1" ht="24.75" customHeight="1" x14ac:dyDescent="0.2">
      <c r="B4063" s="118" t="s">
        <v>2650</v>
      </c>
      <c r="C4063" s="118"/>
      <c r="D4063" s="118"/>
      <c r="E4063" s="118"/>
      <c r="F4063" s="118"/>
      <c r="G4063" s="118"/>
      <c r="H4063" s="118" t="s">
        <v>2522</v>
      </c>
      <c r="J4063" s="119" t="s">
        <v>2522</v>
      </c>
    </row>
    <row r="4064" spans="2:10" x14ac:dyDescent="0.2">
      <c r="B4064" s="120" t="s">
        <v>2503</v>
      </c>
      <c r="C4064" s="120" t="s">
        <v>2514</v>
      </c>
      <c r="D4064" s="120" t="s">
        <v>2513</v>
      </c>
      <c r="E4064" s="120"/>
      <c r="F4064" s="120" t="s">
        <v>2512</v>
      </c>
      <c r="G4064" s="120" t="s">
        <v>2499</v>
      </c>
      <c r="H4064" s="120" t="s">
        <v>2511</v>
      </c>
      <c r="J4064" s="121" t="s">
        <v>2511</v>
      </c>
    </row>
    <row r="4065" spans="2:10" x14ac:dyDescent="0.2">
      <c r="B4065" s="122" t="s">
        <v>2571</v>
      </c>
      <c r="C4065" s="122" t="s">
        <v>2570</v>
      </c>
      <c r="D4065" s="123">
        <v>20.8</v>
      </c>
      <c r="E4065" s="123"/>
      <c r="F4065" s="124">
        <v>117.99</v>
      </c>
      <c r="G4065" s="125">
        <v>0.13</v>
      </c>
      <c r="H4065" s="126">
        <f>TRUNC((J4065*$J$7),2)</f>
        <v>2.1</v>
      </c>
      <c r="J4065" s="127">
        <v>2.7</v>
      </c>
    </row>
    <row r="4066" spans="2:10" x14ac:dyDescent="0.2">
      <c r="B4066" s="122" t="s">
        <v>2567</v>
      </c>
      <c r="C4066" s="122" t="s">
        <v>2566</v>
      </c>
      <c r="D4066" s="123">
        <v>14.54</v>
      </c>
      <c r="E4066" s="123"/>
      <c r="F4066" s="124">
        <v>117.99</v>
      </c>
      <c r="G4066" s="125">
        <v>7.0000000000000007E-2</v>
      </c>
      <c r="H4066" s="126">
        <f>TRUNC((J4066*$J$7),2)</f>
        <v>0.79</v>
      </c>
      <c r="J4066" s="127">
        <v>1.02</v>
      </c>
    </row>
    <row r="4067" spans="2:10" x14ac:dyDescent="0.2">
      <c r="B4067" s="128" t="s">
        <v>2504</v>
      </c>
      <c r="C4067" s="128"/>
      <c r="D4067" s="128"/>
      <c r="E4067" s="128"/>
      <c r="F4067" s="128"/>
      <c r="G4067" s="128"/>
      <c r="H4067" s="129">
        <f>TRUNC((J4067*$J$7),2)</f>
        <v>2.9</v>
      </c>
      <c r="J4067" s="130">
        <v>3.72</v>
      </c>
    </row>
    <row r="4068" spans="2:10" ht="21" x14ac:dyDescent="0.2">
      <c r="B4068" s="120" t="s">
        <v>2503</v>
      </c>
      <c r="C4068" s="120" t="s">
        <v>2502</v>
      </c>
      <c r="D4068" s="120"/>
      <c r="E4068" s="146" t="s">
        <v>2501</v>
      </c>
      <c r="F4068" s="120" t="s">
        <v>2500</v>
      </c>
      <c r="G4068" s="120" t="s">
        <v>2499</v>
      </c>
      <c r="H4068" s="120" t="s">
        <v>2498</v>
      </c>
      <c r="J4068" s="121" t="s">
        <v>2498</v>
      </c>
    </row>
    <row r="4069" spans="2:10" ht="45" x14ac:dyDescent="0.2">
      <c r="B4069" s="122" t="s">
        <v>2649</v>
      </c>
      <c r="C4069" s="122" t="s">
        <v>2648</v>
      </c>
      <c r="D4069" s="122"/>
      <c r="E4069" s="147" t="s">
        <v>2545</v>
      </c>
      <c r="F4069" s="123">
        <v>56.13</v>
      </c>
      <c r="G4069" s="125">
        <v>0.16</v>
      </c>
      <c r="H4069" s="126">
        <f t="shared" ref="H4069:H4076" si="131">TRUNC((J4069*$J$7),2)</f>
        <v>7</v>
      </c>
      <c r="J4069" s="127">
        <v>8.98</v>
      </c>
    </row>
    <row r="4070" spans="2:10" x14ac:dyDescent="0.2">
      <c r="B4070" s="122" t="s">
        <v>2485</v>
      </c>
      <c r="C4070" s="122" t="s">
        <v>2484</v>
      </c>
      <c r="D4070" s="122"/>
      <c r="E4070" s="147" t="s">
        <v>2471</v>
      </c>
      <c r="F4070" s="126">
        <v>2.76</v>
      </c>
      <c r="G4070" s="125">
        <v>0.25</v>
      </c>
      <c r="H4070" s="126">
        <f t="shared" si="131"/>
        <v>0.53</v>
      </c>
      <c r="J4070" s="127">
        <v>0.69</v>
      </c>
    </row>
    <row r="4071" spans="2:10" ht="22.5" x14ac:dyDescent="0.2">
      <c r="B4071" s="122" t="s">
        <v>2581</v>
      </c>
      <c r="C4071" s="122" t="s">
        <v>2580</v>
      </c>
      <c r="D4071" s="122"/>
      <c r="E4071" s="147" t="s">
        <v>2545</v>
      </c>
      <c r="F4071" s="123">
        <v>27.4</v>
      </c>
      <c r="G4071" s="125">
        <v>0.03</v>
      </c>
      <c r="H4071" s="126">
        <f t="shared" si="131"/>
        <v>0.63</v>
      </c>
      <c r="J4071" s="127">
        <v>0.82</v>
      </c>
    </row>
    <row r="4072" spans="2:10" ht="67.5" x14ac:dyDescent="0.2">
      <c r="B4072" s="122" t="s">
        <v>2578</v>
      </c>
      <c r="C4072" s="122" t="s">
        <v>2577</v>
      </c>
      <c r="D4072" s="122"/>
      <c r="E4072" s="147" t="s">
        <v>2471</v>
      </c>
      <c r="F4072" s="126">
        <v>2.89</v>
      </c>
      <c r="G4072" s="125">
        <v>5.3E-3</v>
      </c>
      <c r="H4072" s="126">
        <f t="shared" si="131"/>
        <v>0.01</v>
      </c>
      <c r="J4072" s="127">
        <v>0.02</v>
      </c>
    </row>
    <row r="4073" spans="2:10" x14ac:dyDescent="0.2">
      <c r="B4073" s="128" t="s">
        <v>2470</v>
      </c>
      <c r="C4073" s="128"/>
      <c r="D4073" s="128"/>
      <c r="E4073" s="128"/>
      <c r="F4073" s="128"/>
      <c r="G4073" s="128"/>
      <c r="H4073" s="142">
        <f t="shared" si="131"/>
        <v>8.19</v>
      </c>
      <c r="J4073" s="143">
        <v>10.51</v>
      </c>
    </row>
    <row r="4074" spans="2:10" x14ac:dyDescent="0.2">
      <c r="B4074" s="131" t="s">
        <v>2469</v>
      </c>
      <c r="C4074" s="131"/>
      <c r="D4074" s="131"/>
      <c r="E4074" s="131"/>
      <c r="F4074" s="131"/>
      <c r="G4074" s="131"/>
      <c r="H4074" s="144">
        <f t="shared" si="131"/>
        <v>11.09</v>
      </c>
      <c r="J4074" s="145">
        <v>14.23</v>
      </c>
    </row>
    <row r="4075" spans="2:10" x14ac:dyDescent="0.2">
      <c r="B4075" s="131" t="s">
        <v>2468</v>
      </c>
      <c r="C4075" s="131"/>
      <c r="D4075" s="131"/>
      <c r="E4075" s="131"/>
      <c r="F4075" s="131"/>
      <c r="G4075" s="131"/>
      <c r="H4075" s="132">
        <f t="shared" si="131"/>
        <v>0</v>
      </c>
      <c r="J4075" s="133">
        <v>0</v>
      </c>
    </row>
    <row r="4076" spans="2:10" x14ac:dyDescent="0.2">
      <c r="B4076" s="131" t="s">
        <v>2467</v>
      </c>
      <c r="C4076" s="131"/>
      <c r="D4076" s="131"/>
      <c r="E4076" s="131"/>
      <c r="F4076" s="131"/>
      <c r="G4076" s="131"/>
      <c r="H4076" s="144">
        <f t="shared" si="131"/>
        <v>11.09</v>
      </c>
      <c r="J4076" s="145">
        <v>14.23</v>
      </c>
    </row>
    <row r="4077" spans="2:10" s="134" customFormat="1" ht="24.75" customHeight="1" x14ac:dyDescent="0.2">
      <c r="B4077" s="118" t="s">
        <v>2647</v>
      </c>
      <c r="C4077" s="118"/>
      <c r="D4077" s="118"/>
      <c r="E4077" s="118"/>
      <c r="F4077" s="118"/>
      <c r="G4077" s="118"/>
      <c r="H4077" s="118" t="s">
        <v>2522</v>
      </c>
      <c r="J4077" s="119" t="s">
        <v>2522</v>
      </c>
    </row>
    <row r="4078" spans="2:10" x14ac:dyDescent="0.2">
      <c r="B4078" s="120" t="s">
        <v>2503</v>
      </c>
      <c r="C4078" s="120" t="s">
        <v>2514</v>
      </c>
      <c r="D4078" s="120" t="s">
        <v>2513</v>
      </c>
      <c r="E4078" s="120"/>
      <c r="F4078" s="120" t="s">
        <v>2512</v>
      </c>
      <c r="G4078" s="120" t="s">
        <v>2499</v>
      </c>
      <c r="H4078" s="120" t="s">
        <v>2511</v>
      </c>
      <c r="J4078" s="121" t="s">
        <v>2511</v>
      </c>
    </row>
    <row r="4079" spans="2:10" x14ac:dyDescent="0.2">
      <c r="B4079" s="122" t="s">
        <v>2571</v>
      </c>
      <c r="C4079" s="122" t="s">
        <v>2570</v>
      </c>
      <c r="D4079" s="123">
        <v>20.8</v>
      </c>
      <c r="E4079" s="123"/>
      <c r="F4079" s="124">
        <v>117.99</v>
      </c>
      <c r="G4079" s="125">
        <v>5.9722</v>
      </c>
      <c r="H4079" s="124">
        <f>TRUNC((J4079*$J$7),2)</f>
        <v>96.89</v>
      </c>
      <c r="J4079" s="136">
        <v>124.22</v>
      </c>
    </row>
    <row r="4080" spans="2:10" x14ac:dyDescent="0.2">
      <c r="B4080" s="128" t="s">
        <v>2504</v>
      </c>
      <c r="C4080" s="128"/>
      <c r="D4080" s="128"/>
      <c r="E4080" s="128"/>
      <c r="F4080" s="128"/>
      <c r="G4080" s="128"/>
      <c r="H4080" s="137">
        <f>TRUNC((J4080*$J$7),2)</f>
        <v>96.89</v>
      </c>
      <c r="J4080" s="138">
        <v>124.22</v>
      </c>
    </row>
    <row r="4081" spans="2:10" ht="21" x14ac:dyDescent="0.2">
      <c r="B4081" s="120" t="s">
        <v>2503</v>
      </c>
      <c r="C4081" s="120" t="s">
        <v>2502</v>
      </c>
      <c r="D4081" s="120"/>
      <c r="E4081" s="146" t="s">
        <v>2501</v>
      </c>
      <c r="F4081" s="120" t="s">
        <v>2500</v>
      </c>
      <c r="G4081" s="120" t="s">
        <v>2499</v>
      </c>
      <c r="H4081" s="120" t="s">
        <v>2498</v>
      </c>
      <c r="J4081" s="121" t="s">
        <v>2498</v>
      </c>
    </row>
    <row r="4082" spans="2:10" x14ac:dyDescent="0.2">
      <c r="B4082" s="122" t="s">
        <v>2547</v>
      </c>
      <c r="C4082" s="122" t="s">
        <v>2546</v>
      </c>
      <c r="D4082" s="122"/>
      <c r="E4082" s="147" t="s">
        <v>2545</v>
      </c>
      <c r="F4082" s="123">
        <v>27.7</v>
      </c>
      <c r="G4082" s="125">
        <v>8.9599999999999999E-2</v>
      </c>
      <c r="H4082" s="126">
        <f>TRUNC((J4082*$J$7),2)</f>
        <v>1.93</v>
      </c>
      <c r="J4082" s="127">
        <v>2.48</v>
      </c>
    </row>
    <row r="4083" spans="2:10" x14ac:dyDescent="0.2">
      <c r="B4083" s="128" t="s">
        <v>2470</v>
      </c>
      <c r="C4083" s="128"/>
      <c r="D4083" s="128"/>
      <c r="E4083" s="128"/>
      <c r="F4083" s="128"/>
      <c r="G4083" s="128"/>
      <c r="H4083" s="129">
        <f>TRUNC((J4083*$J$7),2)</f>
        <v>1.93</v>
      </c>
      <c r="J4083" s="130">
        <v>2.48</v>
      </c>
    </row>
    <row r="4084" spans="2:10" x14ac:dyDescent="0.2">
      <c r="B4084" s="131" t="s">
        <v>2469</v>
      </c>
      <c r="C4084" s="131"/>
      <c r="D4084" s="131"/>
      <c r="E4084" s="131"/>
      <c r="F4084" s="131"/>
      <c r="G4084" s="131"/>
      <c r="H4084" s="139">
        <f>TRUNC((J4084*$J$7),2)</f>
        <v>98.82</v>
      </c>
      <c r="J4084" s="140">
        <v>126.7</v>
      </c>
    </row>
    <row r="4085" spans="2:10" x14ac:dyDescent="0.2">
      <c r="B4085" s="131" t="s">
        <v>2468</v>
      </c>
      <c r="C4085" s="131"/>
      <c r="D4085" s="131"/>
      <c r="E4085" s="131"/>
      <c r="F4085" s="131"/>
      <c r="G4085" s="131"/>
      <c r="H4085" s="132">
        <f>TRUNC((J4085*$J$7),2)</f>
        <v>0</v>
      </c>
      <c r="J4085" s="133">
        <v>0</v>
      </c>
    </row>
    <row r="4086" spans="2:10" x14ac:dyDescent="0.2">
      <c r="B4086" s="131" t="s">
        <v>2467</v>
      </c>
      <c r="C4086" s="131"/>
      <c r="D4086" s="131"/>
      <c r="E4086" s="131"/>
      <c r="F4086" s="131"/>
      <c r="G4086" s="131"/>
      <c r="H4086" s="139">
        <f>TRUNC((J4086*$J$7),2)</f>
        <v>98.82</v>
      </c>
      <c r="J4086" s="140">
        <v>126.7</v>
      </c>
    </row>
    <row r="4087" spans="2:10" s="134" customFormat="1" ht="24.75" customHeight="1" x14ac:dyDescent="0.2">
      <c r="B4087" s="118" t="s">
        <v>2646</v>
      </c>
      <c r="C4087" s="118"/>
      <c r="D4087" s="118"/>
      <c r="E4087" s="118"/>
      <c r="F4087" s="118"/>
      <c r="G4087" s="118"/>
      <c r="H4087" s="118" t="s">
        <v>2522</v>
      </c>
      <c r="J4087" s="119" t="s">
        <v>2522</v>
      </c>
    </row>
    <row r="4088" spans="2:10" x14ac:dyDescent="0.2">
      <c r="B4088" s="120" t="s">
        <v>2503</v>
      </c>
      <c r="C4088" s="120" t="s">
        <v>2514</v>
      </c>
      <c r="D4088" s="120" t="s">
        <v>2513</v>
      </c>
      <c r="E4088" s="120"/>
      <c r="F4088" s="120" t="s">
        <v>2512</v>
      </c>
      <c r="G4088" s="120" t="s">
        <v>2499</v>
      </c>
      <c r="H4088" s="120" t="s">
        <v>2511</v>
      </c>
      <c r="J4088" s="121" t="s">
        <v>2511</v>
      </c>
    </row>
    <row r="4089" spans="2:10" x14ac:dyDescent="0.2">
      <c r="B4089" s="122" t="s">
        <v>2567</v>
      </c>
      <c r="C4089" s="122" t="s">
        <v>2566</v>
      </c>
      <c r="D4089" s="123">
        <v>14.54</v>
      </c>
      <c r="E4089" s="123"/>
      <c r="F4089" s="124">
        <v>117.99</v>
      </c>
      <c r="G4089" s="125">
        <v>8.2199999999999995E-2</v>
      </c>
      <c r="H4089" s="126">
        <f>TRUNC((J4089*$J$7),2)</f>
        <v>0.93</v>
      </c>
      <c r="J4089" s="127">
        <v>1.2</v>
      </c>
    </row>
    <row r="4090" spans="2:10" x14ac:dyDescent="0.2">
      <c r="B4090" s="122" t="s">
        <v>2571</v>
      </c>
      <c r="C4090" s="122" t="s">
        <v>2570</v>
      </c>
      <c r="D4090" s="123">
        <v>20.8</v>
      </c>
      <c r="E4090" s="123"/>
      <c r="F4090" s="124">
        <v>117.99</v>
      </c>
      <c r="G4090" s="125">
        <v>0.3463</v>
      </c>
      <c r="H4090" s="126">
        <f>TRUNC((J4090*$J$7),2)</f>
        <v>5.61</v>
      </c>
      <c r="J4090" s="127">
        <v>7.2</v>
      </c>
    </row>
    <row r="4091" spans="2:10" x14ac:dyDescent="0.2">
      <c r="B4091" s="128" t="s">
        <v>2504</v>
      </c>
      <c r="C4091" s="128"/>
      <c r="D4091" s="128"/>
      <c r="E4091" s="128"/>
      <c r="F4091" s="128"/>
      <c r="G4091" s="128"/>
      <c r="H4091" s="129">
        <f>TRUNC((J4091*$J$7),2)</f>
        <v>6.55</v>
      </c>
      <c r="J4091" s="130">
        <v>8.4</v>
      </c>
    </row>
    <row r="4092" spans="2:10" ht="21" x14ac:dyDescent="0.2">
      <c r="B4092" s="120" t="s">
        <v>2503</v>
      </c>
      <c r="C4092" s="120" t="s">
        <v>2502</v>
      </c>
      <c r="D4092" s="120"/>
      <c r="E4092" s="146" t="s">
        <v>2501</v>
      </c>
      <c r="F4092" s="120" t="s">
        <v>2500</v>
      </c>
      <c r="G4092" s="120" t="s">
        <v>2499</v>
      </c>
      <c r="H4092" s="120" t="s">
        <v>2498</v>
      </c>
      <c r="J4092" s="121" t="s">
        <v>2498</v>
      </c>
    </row>
    <row r="4093" spans="2:10" x14ac:dyDescent="0.2">
      <c r="B4093" s="122" t="s">
        <v>2645</v>
      </c>
      <c r="C4093" s="122" t="s">
        <v>2644</v>
      </c>
      <c r="D4093" s="122"/>
      <c r="E4093" s="147" t="s">
        <v>2545</v>
      </c>
      <c r="F4093" s="123">
        <v>17.22</v>
      </c>
      <c r="G4093" s="125">
        <v>0.24</v>
      </c>
      <c r="H4093" s="126">
        <f>TRUNC((J4093*$J$7),2)</f>
        <v>3.22</v>
      </c>
      <c r="J4093" s="127">
        <v>4.13</v>
      </c>
    </row>
    <row r="4094" spans="2:10" x14ac:dyDescent="0.2">
      <c r="B4094" s="128" t="s">
        <v>2470</v>
      </c>
      <c r="C4094" s="128"/>
      <c r="D4094" s="128"/>
      <c r="E4094" s="128"/>
      <c r="F4094" s="128"/>
      <c r="G4094" s="128"/>
      <c r="H4094" s="129">
        <f>TRUNC((J4094*$J$7),2)</f>
        <v>3.22</v>
      </c>
      <c r="J4094" s="130">
        <v>4.13</v>
      </c>
    </row>
    <row r="4095" spans="2:10" x14ac:dyDescent="0.2">
      <c r="B4095" s="131" t="s">
        <v>2469</v>
      </c>
      <c r="C4095" s="131"/>
      <c r="D4095" s="131"/>
      <c r="E4095" s="131"/>
      <c r="F4095" s="131"/>
      <c r="G4095" s="131"/>
      <c r="H4095" s="144">
        <f>TRUNC((J4095*$J$7),2)</f>
        <v>9.77</v>
      </c>
      <c r="J4095" s="145">
        <v>12.53</v>
      </c>
    </row>
    <row r="4096" spans="2:10" x14ac:dyDescent="0.2">
      <c r="B4096" s="131" t="s">
        <v>2468</v>
      </c>
      <c r="C4096" s="131"/>
      <c r="D4096" s="131"/>
      <c r="E4096" s="131"/>
      <c r="F4096" s="131"/>
      <c r="G4096" s="131"/>
      <c r="H4096" s="132">
        <f>TRUNC((J4096*$J$7),2)</f>
        <v>0</v>
      </c>
      <c r="J4096" s="133">
        <v>0</v>
      </c>
    </row>
    <row r="4097" spans="2:10" x14ac:dyDescent="0.2">
      <c r="B4097" s="131" t="s">
        <v>2467</v>
      </c>
      <c r="C4097" s="131"/>
      <c r="D4097" s="131"/>
      <c r="E4097" s="131"/>
      <c r="F4097" s="131"/>
      <c r="G4097" s="131"/>
      <c r="H4097" s="144">
        <f>TRUNC((J4097*$J$7),2)</f>
        <v>9.77</v>
      </c>
      <c r="J4097" s="145">
        <v>12.53</v>
      </c>
    </row>
    <row r="4098" spans="2:10" s="134" customFormat="1" ht="24.75" customHeight="1" x14ac:dyDescent="0.2">
      <c r="B4098" s="118" t="s">
        <v>2643</v>
      </c>
      <c r="C4098" s="118"/>
      <c r="D4098" s="118"/>
      <c r="E4098" s="118"/>
      <c r="F4098" s="118"/>
      <c r="G4098" s="118"/>
      <c r="H4098" s="118" t="s">
        <v>2522</v>
      </c>
      <c r="J4098" s="119" t="s">
        <v>2522</v>
      </c>
    </row>
    <row r="4099" spans="2:10" x14ac:dyDescent="0.2">
      <c r="B4099" s="120" t="s">
        <v>2503</v>
      </c>
      <c r="C4099" s="120" t="s">
        <v>2514</v>
      </c>
      <c r="D4099" s="120" t="s">
        <v>2513</v>
      </c>
      <c r="E4099" s="120"/>
      <c r="F4099" s="120" t="s">
        <v>2512</v>
      </c>
      <c r="G4099" s="120" t="s">
        <v>2499</v>
      </c>
      <c r="H4099" s="120" t="s">
        <v>2511</v>
      </c>
      <c r="J4099" s="121" t="s">
        <v>2511</v>
      </c>
    </row>
    <row r="4100" spans="2:10" x14ac:dyDescent="0.2">
      <c r="B4100" s="122" t="s">
        <v>2510</v>
      </c>
      <c r="C4100" s="122" t="s">
        <v>2509</v>
      </c>
      <c r="D4100" s="123">
        <v>12.47</v>
      </c>
      <c r="E4100" s="123"/>
      <c r="F4100" s="124">
        <v>117.99</v>
      </c>
      <c r="G4100" s="125">
        <v>0.15</v>
      </c>
      <c r="H4100" s="126">
        <f>TRUNC((J4100*$J$7),2)</f>
        <v>1.45</v>
      </c>
      <c r="J4100" s="127">
        <v>1.87</v>
      </c>
    </row>
    <row r="4101" spans="2:10" x14ac:dyDescent="0.2">
      <c r="B4101" s="128" t="s">
        <v>2504</v>
      </c>
      <c r="C4101" s="128"/>
      <c r="D4101" s="128"/>
      <c r="E4101" s="128"/>
      <c r="F4101" s="128"/>
      <c r="G4101" s="128"/>
      <c r="H4101" s="129">
        <f>TRUNC((J4101*$J$7),2)</f>
        <v>1.45</v>
      </c>
      <c r="J4101" s="130">
        <v>1.87</v>
      </c>
    </row>
    <row r="4102" spans="2:10" ht="21" x14ac:dyDescent="0.2">
      <c r="B4102" s="120" t="s">
        <v>2503</v>
      </c>
      <c r="C4102" s="120" t="s">
        <v>2502</v>
      </c>
      <c r="D4102" s="120"/>
      <c r="E4102" s="146" t="s">
        <v>2501</v>
      </c>
      <c r="F4102" s="120" t="s">
        <v>2500</v>
      </c>
      <c r="G4102" s="120" t="s">
        <v>2499</v>
      </c>
      <c r="H4102" s="120" t="s">
        <v>2498</v>
      </c>
      <c r="J4102" s="121" t="s">
        <v>2498</v>
      </c>
    </row>
    <row r="4103" spans="2:10" x14ac:dyDescent="0.2">
      <c r="B4103" s="122" t="s">
        <v>2642</v>
      </c>
      <c r="C4103" s="122" t="s">
        <v>2641</v>
      </c>
      <c r="D4103" s="122"/>
      <c r="E4103" s="147" t="s">
        <v>2545</v>
      </c>
      <c r="F4103" s="123">
        <v>10.1</v>
      </c>
      <c r="G4103" s="125">
        <v>0.05</v>
      </c>
      <c r="H4103" s="126">
        <f t="shared" ref="H4103:H4109" si="132">TRUNC((J4103*$J$7),2)</f>
        <v>0.39</v>
      </c>
      <c r="J4103" s="127">
        <v>0.51</v>
      </c>
    </row>
    <row r="4104" spans="2:10" x14ac:dyDescent="0.2">
      <c r="B4104" s="122" t="s">
        <v>2640</v>
      </c>
      <c r="C4104" s="122" t="s">
        <v>2639</v>
      </c>
      <c r="D4104" s="122"/>
      <c r="E4104" s="147" t="s">
        <v>2481</v>
      </c>
      <c r="F4104" s="126">
        <v>9.1999999999999993</v>
      </c>
      <c r="G4104" s="125">
        <v>0.01</v>
      </c>
      <c r="H4104" s="126">
        <f t="shared" si="132"/>
        <v>7.0000000000000007E-2</v>
      </c>
      <c r="J4104" s="127">
        <v>0.09</v>
      </c>
    </row>
    <row r="4105" spans="2:10" x14ac:dyDescent="0.2">
      <c r="B4105" s="122" t="s">
        <v>2638</v>
      </c>
      <c r="C4105" s="122" t="s">
        <v>2637</v>
      </c>
      <c r="D4105" s="122"/>
      <c r="E4105" s="147" t="s">
        <v>2545</v>
      </c>
      <c r="F4105" s="126">
        <v>8.58</v>
      </c>
      <c r="G4105" s="125">
        <v>0.1084</v>
      </c>
      <c r="H4105" s="126">
        <f t="shared" si="132"/>
        <v>0.72</v>
      </c>
      <c r="J4105" s="127">
        <v>0.93</v>
      </c>
    </row>
    <row r="4106" spans="2:10" x14ac:dyDescent="0.2">
      <c r="B4106" s="128" t="s">
        <v>2470</v>
      </c>
      <c r="C4106" s="128"/>
      <c r="D4106" s="128"/>
      <c r="E4106" s="128"/>
      <c r="F4106" s="128"/>
      <c r="G4106" s="128"/>
      <c r="H4106" s="129">
        <f t="shared" si="132"/>
        <v>1.19</v>
      </c>
      <c r="J4106" s="130">
        <v>1.53</v>
      </c>
    </row>
    <row r="4107" spans="2:10" x14ac:dyDescent="0.2">
      <c r="B4107" s="131" t="s">
        <v>2469</v>
      </c>
      <c r="C4107" s="131"/>
      <c r="D4107" s="131"/>
      <c r="E4107" s="131"/>
      <c r="F4107" s="131"/>
      <c r="G4107" s="131"/>
      <c r="H4107" s="132">
        <f t="shared" si="132"/>
        <v>2.65</v>
      </c>
      <c r="J4107" s="133">
        <v>3.4</v>
      </c>
    </row>
    <row r="4108" spans="2:10" x14ac:dyDescent="0.2">
      <c r="B4108" s="131" t="s">
        <v>2468</v>
      </c>
      <c r="C4108" s="131"/>
      <c r="D4108" s="131"/>
      <c r="E4108" s="131"/>
      <c r="F4108" s="131"/>
      <c r="G4108" s="131"/>
      <c r="H4108" s="132">
        <f t="shared" si="132"/>
        <v>0</v>
      </c>
      <c r="J4108" s="133">
        <v>0</v>
      </c>
    </row>
    <row r="4109" spans="2:10" x14ac:dyDescent="0.2">
      <c r="B4109" s="131" t="s">
        <v>2467</v>
      </c>
      <c r="C4109" s="131"/>
      <c r="D4109" s="131"/>
      <c r="E4109" s="131"/>
      <c r="F4109" s="131"/>
      <c r="G4109" s="131"/>
      <c r="H4109" s="132">
        <f t="shared" si="132"/>
        <v>2.65</v>
      </c>
      <c r="J4109" s="133">
        <v>3.4</v>
      </c>
    </row>
    <row r="4110" spans="2:10" s="134" customFormat="1" ht="24.75" customHeight="1" x14ac:dyDescent="0.2">
      <c r="B4110" s="118" t="s">
        <v>2636</v>
      </c>
      <c r="C4110" s="118"/>
      <c r="D4110" s="118"/>
      <c r="E4110" s="118"/>
      <c r="F4110" s="118"/>
      <c r="G4110" s="118"/>
      <c r="H4110" s="118" t="s">
        <v>2635</v>
      </c>
      <c r="J4110" s="119" t="s">
        <v>2635</v>
      </c>
    </row>
    <row r="4111" spans="2:10" x14ac:dyDescent="0.2">
      <c r="B4111" s="120" t="s">
        <v>2503</v>
      </c>
      <c r="C4111" s="120" t="s">
        <v>2514</v>
      </c>
      <c r="D4111" s="120" t="s">
        <v>2513</v>
      </c>
      <c r="E4111" s="120"/>
      <c r="F4111" s="120" t="s">
        <v>2512</v>
      </c>
      <c r="G4111" s="120" t="s">
        <v>2499</v>
      </c>
      <c r="H4111" s="120" t="s">
        <v>2511</v>
      </c>
      <c r="J4111" s="121" t="s">
        <v>2511</v>
      </c>
    </row>
    <row r="4112" spans="2:10" x14ac:dyDescent="0.2">
      <c r="B4112" s="122" t="s">
        <v>2506</v>
      </c>
      <c r="C4112" s="122" t="s">
        <v>2505</v>
      </c>
      <c r="D4112" s="123">
        <v>20.8</v>
      </c>
      <c r="E4112" s="123"/>
      <c r="F4112" s="124">
        <v>117.99</v>
      </c>
      <c r="G4112" s="125">
        <v>0.25</v>
      </c>
      <c r="H4112" s="126">
        <f>TRUNC((J4112*$J$7),2)</f>
        <v>4.05</v>
      </c>
      <c r="J4112" s="127">
        <v>5.2</v>
      </c>
    </row>
    <row r="4113" spans="2:10" x14ac:dyDescent="0.2">
      <c r="B4113" s="128" t="s">
        <v>2504</v>
      </c>
      <c r="C4113" s="128"/>
      <c r="D4113" s="128"/>
      <c r="E4113" s="128"/>
      <c r="F4113" s="128"/>
      <c r="G4113" s="128"/>
      <c r="H4113" s="129">
        <f>TRUNC((J4113*$J$7),2)</f>
        <v>4.05</v>
      </c>
      <c r="J4113" s="130">
        <v>5.2</v>
      </c>
    </row>
    <row r="4114" spans="2:10" ht="21" x14ac:dyDescent="0.2">
      <c r="B4114" s="120" t="s">
        <v>2503</v>
      </c>
      <c r="C4114" s="120" t="s">
        <v>2502</v>
      </c>
      <c r="D4114" s="120"/>
      <c r="E4114" s="146" t="s">
        <v>2501</v>
      </c>
      <c r="F4114" s="120" t="s">
        <v>2500</v>
      </c>
      <c r="G4114" s="120" t="s">
        <v>2499</v>
      </c>
      <c r="H4114" s="120" t="s">
        <v>2498</v>
      </c>
      <c r="J4114" s="121" t="s">
        <v>2498</v>
      </c>
    </row>
    <row r="4115" spans="2:10" x14ac:dyDescent="0.2">
      <c r="B4115" s="122" t="s">
        <v>2634</v>
      </c>
      <c r="C4115" s="122" t="s">
        <v>2633</v>
      </c>
      <c r="D4115" s="122"/>
      <c r="E4115" s="147" t="s">
        <v>2471</v>
      </c>
      <c r="F4115" s="126">
        <v>0.41</v>
      </c>
      <c r="G4115" s="125">
        <v>4</v>
      </c>
      <c r="H4115" s="126">
        <f t="shared" ref="H4115:H4120" si="133">TRUNC((J4115*$J$7),2)</f>
        <v>1.27</v>
      </c>
      <c r="J4115" s="127">
        <v>1.64</v>
      </c>
    </row>
    <row r="4116" spans="2:10" ht="22.5" x14ac:dyDescent="0.2">
      <c r="B4116" s="122" t="s">
        <v>2632</v>
      </c>
      <c r="C4116" s="122" t="s">
        <v>2631</v>
      </c>
      <c r="D4116" s="122"/>
      <c r="E4116" s="147" t="s">
        <v>2471</v>
      </c>
      <c r="F4116" s="148">
        <v>1360.9</v>
      </c>
      <c r="G4116" s="125">
        <v>1</v>
      </c>
      <c r="H4116" s="148">
        <f t="shared" si="133"/>
        <v>1061.5</v>
      </c>
      <c r="J4116" s="156">
        <v>1360.9</v>
      </c>
    </row>
    <row r="4117" spans="2:10" x14ac:dyDescent="0.2">
      <c r="B4117" s="128" t="s">
        <v>2470</v>
      </c>
      <c r="C4117" s="128"/>
      <c r="D4117" s="128"/>
      <c r="E4117" s="128"/>
      <c r="F4117" s="128"/>
      <c r="G4117" s="128"/>
      <c r="H4117" s="149">
        <f t="shared" si="133"/>
        <v>1062.78</v>
      </c>
      <c r="J4117" s="150">
        <v>1362.54</v>
      </c>
    </row>
    <row r="4118" spans="2:10" x14ac:dyDescent="0.2">
      <c r="B4118" s="131" t="s">
        <v>2469</v>
      </c>
      <c r="C4118" s="131"/>
      <c r="D4118" s="131"/>
      <c r="E4118" s="131"/>
      <c r="F4118" s="131"/>
      <c r="G4118" s="131"/>
      <c r="H4118" s="151">
        <f t="shared" si="133"/>
        <v>1066.83</v>
      </c>
      <c r="J4118" s="152">
        <v>1367.74</v>
      </c>
    </row>
    <row r="4119" spans="2:10" x14ac:dyDescent="0.2">
      <c r="B4119" s="131" t="s">
        <v>2468</v>
      </c>
      <c r="C4119" s="131"/>
      <c r="D4119" s="131"/>
      <c r="E4119" s="131"/>
      <c r="F4119" s="131"/>
      <c r="G4119" s="131"/>
      <c r="H4119" s="132">
        <f t="shared" si="133"/>
        <v>0</v>
      </c>
      <c r="J4119" s="133">
        <v>0</v>
      </c>
    </row>
    <row r="4120" spans="2:10" x14ac:dyDescent="0.2">
      <c r="B4120" s="131" t="s">
        <v>2467</v>
      </c>
      <c r="C4120" s="131"/>
      <c r="D4120" s="131"/>
      <c r="E4120" s="131"/>
      <c r="F4120" s="131"/>
      <c r="G4120" s="131"/>
      <c r="H4120" s="151">
        <f t="shared" si="133"/>
        <v>1066.83</v>
      </c>
      <c r="J4120" s="152">
        <v>1367.74</v>
      </c>
    </row>
    <row r="4121" spans="2:10" s="134" customFormat="1" ht="24.75" customHeight="1" x14ac:dyDescent="0.2">
      <c r="B4121" s="118" t="s">
        <v>2630</v>
      </c>
      <c r="C4121" s="118"/>
      <c r="D4121" s="118"/>
      <c r="E4121" s="118"/>
      <c r="F4121" s="118"/>
      <c r="G4121" s="118"/>
      <c r="H4121" s="118" t="s">
        <v>2598</v>
      </c>
      <c r="J4121" s="119" t="s">
        <v>2598</v>
      </c>
    </row>
    <row r="4122" spans="2:10" x14ac:dyDescent="0.2">
      <c r="B4122" s="120" t="s">
        <v>2503</v>
      </c>
      <c r="C4122" s="120" t="s">
        <v>2514</v>
      </c>
      <c r="D4122" s="120" t="s">
        <v>2513</v>
      </c>
      <c r="E4122" s="120"/>
      <c r="F4122" s="120" t="s">
        <v>2512</v>
      </c>
      <c r="G4122" s="120" t="s">
        <v>2499</v>
      </c>
      <c r="H4122" s="120" t="s">
        <v>2511</v>
      </c>
      <c r="J4122" s="121" t="s">
        <v>2511</v>
      </c>
    </row>
    <row r="4123" spans="2:10" x14ac:dyDescent="0.2">
      <c r="B4123" s="122" t="s">
        <v>2567</v>
      </c>
      <c r="C4123" s="122" t="s">
        <v>2566</v>
      </c>
      <c r="D4123" s="123">
        <v>14.54</v>
      </c>
      <c r="E4123" s="123"/>
      <c r="F4123" s="124">
        <v>117.99</v>
      </c>
      <c r="G4123" s="135">
        <v>13.0328</v>
      </c>
      <c r="H4123" s="124">
        <f t="shared" ref="H4123:H4129" si="134">TRUNC((J4123*$J$7),2)</f>
        <v>147.81</v>
      </c>
      <c r="J4123" s="136">
        <v>189.5</v>
      </c>
    </row>
    <row r="4124" spans="2:10" x14ac:dyDescent="0.2">
      <c r="B4124" s="122" t="s">
        <v>2569</v>
      </c>
      <c r="C4124" s="122" t="s">
        <v>2568</v>
      </c>
      <c r="D4124" s="123">
        <v>20.8</v>
      </c>
      <c r="E4124" s="123"/>
      <c r="F4124" s="124">
        <v>117.99</v>
      </c>
      <c r="G4124" s="125">
        <v>1.9423999999999999</v>
      </c>
      <c r="H4124" s="123">
        <f t="shared" si="134"/>
        <v>31.51</v>
      </c>
      <c r="J4124" s="141">
        <v>40.4</v>
      </c>
    </row>
    <row r="4125" spans="2:10" x14ac:dyDescent="0.2">
      <c r="B4125" s="122" t="s">
        <v>2510</v>
      </c>
      <c r="C4125" s="122" t="s">
        <v>2509</v>
      </c>
      <c r="D4125" s="123">
        <v>12.47</v>
      </c>
      <c r="E4125" s="123"/>
      <c r="F4125" s="124">
        <v>117.99</v>
      </c>
      <c r="G4125" s="125">
        <v>8.1578999999999997</v>
      </c>
      <c r="H4125" s="124">
        <f t="shared" si="134"/>
        <v>79.34</v>
      </c>
      <c r="J4125" s="136">
        <v>101.73</v>
      </c>
    </row>
    <row r="4126" spans="2:10" x14ac:dyDescent="0.2">
      <c r="B4126" s="122" t="s">
        <v>2571</v>
      </c>
      <c r="C4126" s="122" t="s">
        <v>2570</v>
      </c>
      <c r="D4126" s="123">
        <v>20.8</v>
      </c>
      <c r="E4126" s="123"/>
      <c r="F4126" s="124">
        <v>117.99</v>
      </c>
      <c r="G4126" s="135">
        <v>19.5532</v>
      </c>
      <c r="H4126" s="124">
        <f t="shared" si="134"/>
        <v>317.23</v>
      </c>
      <c r="J4126" s="136">
        <v>406.71</v>
      </c>
    </row>
    <row r="4127" spans="2:10" x14ac:dyDescent="0.2">
      <c r="B4127" s="122" t="s">
        <v>2506</v>
      </c>
      <c r="C4127" s="122" t="s">
        <v>2505</v>
      </c>
      <c r="D4127" s="123">
        <v>20.8</v>
      </c>
      <c r="E4127" s="123"/>
      <c r="F4127" s="124">
        <v>117.99</v>
      </c>
      <c r="G4127" s="125">
        <v>8.1578999999999997</v>
      </c>
      <c r="H4127" s="124">
        <f t="shared" si="134"/>
        <v>132.35</v>
      </c>
      <c r="J4127" s="136">
        <v>169.68</v>
      </c>
    </row>
    <row r="4128" spans="2:10" x14ac:dyDescent="0.2">
      <c r="B4128" s="122" t="s">
        <v>2508</v>
      </c>
      <c r="C4128" s="122" t="s">
        <v>2507</v>
      </c>
      <c r="D4128" s="123">
        <v>14.98</v>
      </c>
      <c r="E4128" s="123"/>
      <c r="F4128" s="124">
        <v>117.99</v>
      </c>
      <c r="G4128" s="125">
        <v>2.4386999999999999</v>
      </c>
      <c r="H4128" s="123">
        <f t="shared" si="134"/>
        <v>28.49</v>
      </c>
      <c r="J4128" s="141">
        <v>36.53</v>
      </c>
    </row>
    <row r="4129" spans="2:10" x14ac:dyDescent="0.2">
      <c r="B4129" s="128" t="s">
        <v>2504</v>
      </c>
      <c r="C4129" s="128"/>
      <c r="D4129" s="128"/>
      <c r="E4129" s="128"/>
      <c r="F4129" s="128"/>
      <c r="G4129" s="128"/>
      <c r="H4129" s="137">
        <f t="shared" si="134"/>
        <v>736.74</v>
      </c>
      <c r="J4129" s="138">
        <v>944.55</v>
      </c>
    </row>
    <row r="4130" spans="2:10" ht="21" x14ac:dyDescent="0.2">
      <c r="B4130" s="120" t="s">
        <v>2503</v>
      </c>
      <c r="C4130" s="120" t="s">
        <v>2502</v>
      </c>
      <c r="D4130" s="120"/>
      <c r="E4130" s="146" t="s">
        <v>2501</v>
      </c>
      <c r="F4130" s="120" t="s">
        <v>2500</v>
      </c>
      <c r="G4130" s="120" t="s">
        <v>2499</v>
      </c>
      <c r="H4130" s="120" t="s">
        <v>2498</v>
      </c>
      <c r="J4130" s="121" t="s">
        <v>2498</v>
      </c>
    </row>
    <row r="4131" spans="2:10" x14ac:dyDescent="0.2">
      <c r="B4131" s="122" t="s">
        <v>2629</v>
      </c>
      <c r="C4131" s="122" t="s">
        <v>2628</v>
      </c>
      <c r="D4131" s="122"/>
      <c r="E4131" s="147" t="s">
        <v>2481</v>
      </c>
      <c r="F4131" s="126">
        <v>9.94</v>
      </c>
      <c r="G4131" s="155">
        <v>104.45</v>
      </c>
      <c r="H4131" s="148">
        <f t="shared" ref="H4131:H4155" si="135">TRUNC((J4131*$J$7),2)</f>
        <v>809.81</v>
      </c>
      <c r="J4131" s="156">
        <v>1038.23</v>
      </c>
    </row>
    <row r="4132" spans="2:10" x14ac:dyDescent="0.2">
      <c r="B4132" s="122" t="s">
        <v>2627</v>
      </c>
      <c r="C4132" s="122" t="s">
        <v>2626</v>
      </c>
      <c r="D4132" s="122"/>
      <c r="E4132" s="147" t="s">
        <v>2481</v>
      </c>
      <c r="F4132" s="126">
        <v>9.39</v>
      </c>
      <c r="G4132" s="155">
        <v>269.39999999999998</v>
      </c>
      <c r="H4132" s="148">
        <f t="shared" si="135"/>
        <v>1973.14</v>
      </c>
      <c r="J4132" s="156">
        <v>2529.67</v>
      </c>
    </row>
    <row r="4133" spans="2:10" x14ac:dyDescent="0.2">
      <c r="B4133" s="122" t="s">
        <v>2625</v>
      </c>
      <c r="C4133" s="122" t="s">
        <v>2624</v>
      </c>
      <c r="D4133" s="122"/>
      <c r="E4133" s="147" t="s">
        <v>2481</v>
      </c>
      <c r="F4133" s="123">
        <v>10.53</v>
      </c>
      <c r="G4133" s="125">
        <v>8.9600000000000009</v>
      </c>
      <c r="H4133" s="123">
        <f t="shared" si="135"/>
        <v>73.59</v>
      </c>
      <c r="J4133" s="141">
        <v>94.35</v>
      </c>
    </row>
    <row r="4134" spans="2:10" x14ac:dyDescent="0.2">
      <c r="B4134" s="122" t="s">
        <v>2623</v>
      </c>
      <c r="C4134" s="122" t="s">
        <v>2622</v>
      </c>
      <c r="D4134" s="122"/>
      <c r="E4134" s="147" t="s">
        <v>2481</v>
      </c>
      <c r="F4134" s="123">
        <v>10.1</v>
      </c>
      <c r="G4134" s="135">
        <v>43.56</v>
      </c>
      <c r="H4134" s="124">
        <f t="shared" si="135"/>
        <v>343.16</v>
      </c>
      <c r="J4134" s="136">
        <v>439.96</v>
      </c>
    </row>
    <row r="4135" spans="2:10" x14ac:dyDescent="0.2">
      <c r="B4135" s="122" t="s">
        <v>2493</v>
      </c>
      <c r="C4135" s="122" t="s">
        <v>2492</v>
      </c>
      <c r="D4135" s="122"/>
      <c r="E4135" s="147" t="s">
        <v>2481</v>
      </c>
      <c r="F4135" s="126">
        <v>0.65</v>
      </c>
      <c r="G4135" s="155">
        <v>383.4</v>
      </c>
      <c r="H4135" s="124">
        <f t="shared" si="135"/>
        <v>194.38</v>
      </c>
      <c r="J4135" s="136">
        <v>249.21</v>
      </c>
    </row>
    <row r="4136" spans="2:10" x14ac:dyDescent="0.2">
      <c r="B4136" s="122" t="s">
        <v>2491</v>
      </c>
      <c r="C4136" s="122" t="s">
        <v>2490</v>
      </c>
      <c r="D4136" s="122"/>
      <c r="E4136" s="147" t="s">
        <v>2471</v>
      </c>
      <c r="F4136" s="123">
        <v>13.42</v>
      </c>
      <c r="G4136" s="125">
        <v>3.9512999999999998</v>
      </c>
      <c r="H4136" s="123">
        <f t="shared" si="135"/>
        <v>41.36</v>
      </c>
      <c r="J4136" s="141">
        <v>53.03</v>
      </c>
    </row>
    <row r="4137" spans="2:10" x14ac:dyDescent="0.2">
      <c r="B4137" s="122" t="s">
        <v>2563</v>
      </c>
      <c r="C4137" s="122" t="s">
        <v>2562</v>
      </c>
      <c r="D4137" s="122"/>
      <c r="E4137" s="147" t="s">
        <v>2481</v>
      </c>
      <c r="F4137" s="123">
        <v>25.52</v>
      </c>
      <c r="G4137" s="125">
        <v>0.51200000000000001</v>
      </c>
      <c r="H4137" s="123">
        <f t="shared" si="135"/>
        <v>10.19</v>
      </c>
      <c r="J4137" s="141">
        <v>13.07</v>
      </c>
    </row>
    <row r="4138" spans="2:10" x14ac:dyDescent="0.2">
      <c r="B4138" s="122" t="s">
        <v>2559</v>
      </c>
      <c r="C4138" s="122" t="s">
        <v>2558</v>
      </c>
      <c r="D4138" s="122"/>
      <c r="E4138" s="147" t="s">
        <v>2481</v>
      </c>
      <c r="F4138" s="123">
        <v>11.97</v>
      </c>
      <c r="G4138" s="135">
        <v>11.616</v>
      </c>
      <c r="H4138" s="124">
        <f t="shared" si="135"/>
        <v>108.45</v>
      </c>
      <c r="J4138" s="136">
        <v>139.04</v>
      </c>
    </row>
    <row r="4139" spans="2:10" x14ac:dyDescent="0.2">
      <c r="B4139" s="122" t="s">
        <v>2561</v>
      </c>
      <c r="C4139" s="122" t="s">
        <v>2560</v>
      </c>
      <c r="D4139" s="122"/>
      <c r="E4139" s="147" t="s">
        <v>2481</v>
      </c>
      <c r="F4139" s="126">
        <v>8.69</v>
      </c>
      <c r="G4139" s="135">
        <v>16.544</v>
      </c>
      <c r="H4139" s="124">
        <f t="shared" si="135"/>
        <v>112.14</v>
      </c>
      <c r="J4139" s="136">
        <v>143.77000000000001</v>
      </c>
    </row>
    <row r="4140" spans="2:10" x14ac:dyDescent="0.2">
      <c r="B4140" s="122" t="s">
        <v>2534</v>
      </c>
      <c r="C4140" s="122" t="s">
        <v>2533</v>
      </c>
      <c r="D4140" s="122"/>
      <c r="E4140" s="147" t="s">
        <v>2476</v>
      </c>
      <c r="F4140" s="124">
        <v>143.29</v>
      </c>
      <c r="G4140" s="125">
        <v>0.30209999999999998</v>
      </c>
      <c r="H4140" s="123">
        <f t="shared" si="135"/>
        <v>33.76</v>
      </c>
      <c r="J4140" s="141">
        <v>43.29</v>
      </c>
    </row>
    <row r="4141" spans="2:10" x14ac:dyDescent="0.2">
      <c r="B4141" s="122" t="s">
        <v>2532</v>
      </c>
      <c r="C4141" s="122" t="s">
        <v>2531</v>
      </c>
      <c r="D4141" s="122"/>
      <c r="E4141" s="147" t="s">
        <v>2476</v>
      </c>
      <c r="F4141" s="124">
        <v>140.88</v>
      </c>
      <c r="G4141" s="125">
        <v>0.85799999999999998</v>
      </c>
      <c r="H4141" s="124">
        <f t="shared" si="135"/>
        <v>94.28</v>
      </c>
      <c r="J4141" s="136">
        <v>120.88</v>
      </c>
    </row>
    <row r="4142" spans="2:10" x14ac:dyDescent="0.2">
      <c r="B4142" s="122" t="s">
        <v>2485</v>
      </c>
      <c r="C4142" s="122" t="s">
        <v>2484</v>
      </c>
      <c r="D4142" s="122"/>
      <c r="E4142" s="147" t="s">
        <v>2471</v>
      </c>
      <c r="F4142" s="126">
        <v>2.76</v>
      </c>
      <c r="G4142" s="125">
        <v>7.2990000000000004</v>
      </c>
      <c r="H4142" s="123">
        <f t="shared" si="135"/>
        <v>15.71</v>
      </c>
      <c r="J4142" s="141">
        <v>20.149999999999999</v>
      </c>
    </row>
    <row r="4143" spans="2:10" x14ac:dyDescent="0.2">
      <c r="B4143" s="122" t="s">
        <v>2487</v>
      </c>
      <c r="C4143" s="122" t="s">
        <v>2486</v>
      </c>
      <c r="D4143" s="122"/>
      <c r="E4143" s="147" t="s">
        <v>2481</v>
      </c>
      <c r="F4143" s="123">
        <v>32.590000000000003</v>
      </c>
      <c r="G4143" s="125">
        <v>0.63949999999999996</v>
      </c>
      <c r="H4143" s="123">
        <f t="shared" si="135"/>
        <v>16.25</v>
      </c>
      <c r="J4143" s="141">
        <v>20.84</v>
      </c>
    </row>
    <row r="4144" spans="2:10" x14ac:dyDescent="0.2">
      <c r="B4144" s="122" t="s">
        <v>2483</v>
      </c>
      <c r="C4144" s="122" t="s">
        <v>2482</v>
      </c>
      <c r="D4144" s="122"/>
      <c r="E4144" s="147" t="s">
        <v>2481</v>
      </c>
      <c r="F4144" s="123">
        <v>26.49</v>
      </c>
      <c r="G4144" s="125">
        <v>0.40889999999999999</v>
      </c>
      <c r="H4144" s="123">
        <f t="shared" si="135"/>
        <v>8.44</v>
      </c>
      <c r="J4144" s="141">
        <v>10.83</v>
      </c>
    </row>
    <row r="4145" spans="2:10" ht="22.5" x14ac:dyDescent="0.2">
      <c r="B4145" s="122" t="s">
        <v>2480</v>
      </c>
      <c r="C4145" s="122" t="s">
        <v>2479</v>
      </c>
      <c r="D4145" s="122"/>
      <c r="E4145" s="147" t="s">
        <v>2471</v>
      </c>
      <c r="F4145" s="123">
        <v>16.64</v>
      </c>
      <c r="G4145" s="125">
        <v>0.11899999999999999</v>
      </c>
      <c r="H4145" s="126">
        <f t="shared" si="135"/>
        <v>1.54</v>
      </c>
      <c r="J4145" s="127">
        <v>1.98</v>
      </c>
    </row>
    <row r="4146" spans="2:10" x14ac:dyDescent="0.2">
      <c r="B4146" s="122" t="s">
        <v>2595</v>
      </c>
      <c r="C4146" s="122" t="s">
        <v>2594</v>
      </c>
      <c r="D4146" s="122"/>
      <c r="E4146" s="147" t="s">
        <v>2545</v>
      </c>
      <c r="F4146" s="123">
        <v>34.58</v>
      </c>
      <c r="G4146" s="125">
        <v>4.42</v>
      </c>
      <c r="H4146" s="124">
        <f t="shared" si="135"/>
        <v>119.21</v>
      </c>
      <c r="J4146" s="136">
        <v>152.84</v>
      </c>
    </row>
    <row r="4147" spans="2:10" x14ac:dyDescent="0.2">
      <c r="B4147" s="122" t="s">
        <v>2597</v>
      </c>
      <c r="C4147" s="122" t="s">
        <v>2596</v>
      </c>
      <c r="D4147" s="122"/>
      <c r="E4147" s="147" t="s">
        <v>2545</v>
      </c>
      <c r="F4147" s="123">
        <v>20.61</v>
      </c>
      <c r="G4147" s="125">
        <v>2.8993000000000002</v>
      </c>
      <c r="H4147" s="123">
        <f t="shared" si="135"/>
        <v>46.6</v>
      </c>
      <c r="J4147" s="141">
        <v>59.75</v>
      </c>
    </row>
    <row r="4148" spans="2:10" ht="67.5" x14ac:dyDescent="0.2">
      <c r="B4148" s="122" t="s">
        <v>2578</v>
      </c>
      <c r="C4148" s="122" t="s">
        <v>2577</v>
      </c>
      <c r="D4148" s="122"/>
      <c r="E4148" s="147" t="s">
        <v>2471</v>
      </c>
      <c r="F4148" s="126">
        <v>2.89</v>
      </c>
      <c r="G4148" s="125">
        <v>0.215</v>
      </c>
      <c r="H4148" s="126">
        <f t="shared" si="135"/>
        <v>0.48</v>
      </c>
      <c r="J4148" s="127">
        <v>0.62</v>
      </c>
    </row>
    <row r="4149" spans="2:10" x14ac:dyDescent="0.2">
      <c r="B4149" s="122" t="s">
        <v>2478</v>
      </c>
      <c r="C4149" s="122" t="s">
        <v>2477</v>
      </c>
      <c r="D4149" s="122"/>
      <c r="E4149" s="147" t="s">
        <v>2476</v>
      </c>
      <c r="F4149" s="124">
        <v>182.64</v>
      </c>
      <c r="G4149" s="125">
        <v>1.2665</v>
      </c>
      <c r="H4149" s="124">
        <f t="shared" si="135"/>
        <v>180.42</v>
      </c>
      <c r="J4149" s="136">
        <v>231.31</v>
      </c>
    </row>
    <row r="4150" spans="2:10" x14ac:dyDescent="0.2">
      <c r="B4150" s="122" t="s">
        <v>2621</v>
      </c>
      <c r="C4150" s="122" t="s">
        <v>2474</v>
      </c>
      <c r="D4150" s="122"/>
      <c r="E4150" s="147" t="s">
        <v>2471</v>
      </c>
      <c r="F4150" s="148">
        <v>1683.62</v>
      </c>
      <c r="G4150" s="125">
        <v>1</v>
      </c>
      <c r="H4150" s="148">
        <f t="shared" si="135"/>
        <v>1313.22</v>
      </c>
      <c r="J4150" s="156">
        <v>1683.62</v>
      </c>
    </row>
    <row r="4151" spans="2:10" x14ac:dyDescent="0.2">
      <c r="B4151" s="122" t="s">
        <v>2576</v>
      </c>
      <c r="C4151" s="122" t="s">
        <v>2575</v>
      </c>
      <c r="D4151" s="122"/>
      <c r="E4151" s="147" t="s">
        <v>2545</v>
      </c>
      <c r="F4151" s="123">
        <v>39.76</v>
      </c>
      <c r="G4151" s="125">
        <v>5.2146999999999997</v>
      </c>
      <c r="H4151" s="124">
        <f t="shared" si="135"/>
        <v>161.72</v>
      </c>
      <c r="J4151" s="136">
        <v>207.34</v>
      </c>
    </row>
    <row r="4152" spans="2:10" x14ac:dyDescent="0.2">
      <c r="B4152" s="128" t="s">
        <v>2470</v>
      </c>
      <c r="C4152" s="128"/>
      <c r="D4152" s="128"/>
      <c r="E4152" s="128"/>
      <c r="F4152" s="128"/>
      <c r="G4152" s="128"/>
      <c r="H4152" s="149">
        <f t="shared" si="135"/>
        <v>5657.94</v>
      </c>
      <c r="J4152" s="150">
        <v>7253.78</v>
      </c>
    </row>
    <row r="4153" spans="2:10" x14ac:dyDescent="0.2">
      <c r="B4153" s="131" t="s">
        <v>2469</v>
      </c>
      <c r="C4153" s="131"/>
      <c r="D4153" s="131"/>
      <c r="E4153" s="131"/>
      <c r="F4153" s="131"/>
      <c r="G4153" s="131"/>
      <c r="H4153" s="151">
        <f t="shared" si="135"/>
        <v>6394.69</v>
      </c>
      <c r="J4153" s="152">
        <v>8198.33</v>
      </c>
    </row>
    <row r="4154" spans="2:10" x14ac:dyDescent="0.2">
      <c r="B4154" s="131" t="s">
        <v>2468</v>
      </c>
      <c r="C4154" s="131"/>
      <c r="D4154" s="131"/>
      <c r="E4154" s="131"/>
      <c r="F4154" s="131"/>
      <c r="G4154" s="131"/>
      <c r="H4154" s="132">
        <f t="shared" si="135"/>
        <v>0</v>
      </c>
      <c r="J4154" s="133">
        <v>0</v>
      </c>
    </row>
    <row r="4155" spans="2:10" x14ac:dyDescent="0.2">
      <c r="B4155" s="131" t="s">
        <v>2467</v>
      </c>
      <c r="C4155" s="131"/>
      <c r="D4155" s="131"/>
      <c r="E4155" s="131"/>
      <c r="F4155" s="131"/>
      <c r="G4155" s="131"/>
      <c r="H4155" s="151">
        <f t="shared" si="135"/>
        <v>6394.69</v>
      </c>
      <c r="J4155" s="152">
        <v>8198.33</v>
      </c>
    </row>
    <row r="4156" spans="2:10" s="134" customFormat="1" ht="24.75" customHeight="1" x14ac:dyDescent="0.2">
      <c r="B4156" s="118" t="s">
        <v>2620</v>
      </c>
      <c r="C4156" s="118"/>
      <c r="D4156" s="118"/>
      <c r="E4156" s="118"/>
      <c r="F4156" s="118"/>
      <c r="G4156" s="118"/>
      <c r="H4156" s="118" t="s">
        <v>2598</v>
      </c>
      <c r="J4156" s="119" t="s">
        <v>2598</v>
      </c>
    </row>
    <row r="4157" spans="2:10" x14ac:dyDescent="0.2">
      <c r="B4157" s="120" t="s">
        <v>2503</v>
      </c>
      <c r="C4157" s="120" t="s">
        <v>2514</v>
      </c>
      <c r="D4157" s="120" t="s">
        <v>2513</v>
      </c>
      <c r="E4157" s="120"/>
      <c r="F4157" s="120" t="s">
        <v>2512</v>
      </c>
      <c r="G4157" s="120" t="s">
        <v>2499</v>
      </c>
      <c r="H4157" s="120" t="s">
        <v>2511</v>
      </c>
      <c r="J4157" s="121" t="s">
        <v>2511</v>
      </c>
    </row>
    <row r="4158" spans="2:10" x14ac:dyDescent="0.2">
      <c r="B4158" s="122" t="s">
        <v>2567</v>
      </c>
      <c r="C4158" s="122" t="s">
        <v>2566</v>
      </c>
      <c r="D4158" s="123">
        <v>14.54</v>
      </c>
      <c r="E4158" s="123"/>
      <c r="F4158" s="124">
        <v>117.99</v>
      </c>
      <c r="G4158" s="125">
        <v>1.8841000000000001</v>
      </c>
      <c r="H4158" s="123">
        <f>TRUNC((J4158*$J$7),2)</f>
        <v>21.36</v>
      </c>
      <c r="J4158" s="141">
        <v>27.39</v>
      </c>
    </row>
    <row r="4159" spans="2:10" x14ac:dyDescent="0.2">
      <c r="B4159" s="122" t="s">
        <v>2571</v>
      </c>
      <c r="C4159" s="122" t="s">
        <v>2570</v>
      </c>
      <c r="D4159" s="123">
        <v>20.8</v>
      </c>
      <c r="E4159" s="123"/>
      <c r="F4159" s="124">
        <v>117.99</v>
      </c>
      <c r="G4159" s="125">
        <v>4.9828000000000001</v>
      </c>
      <c r="H4159" s="124">
        <f>TRUNC((J4159*$J$7),2)</f>
        <v>80.83</v>
      </c>
      <c r="J4159" s="136">
        <v>103.64</v>
      </c>
    </row>
    <row r="4160" spans="2:10" x14ac:dyDescent="0.2">
      <c r="B4160" s="128" t="s">
        <v>2504</v>
      </c>
      <c r="C4160" s="128"/>
      <c r="D4160" s="128"/>
      <c r="E4160" s="128"/>
      <c r="F4160" s="128"/>
      <c r="G4160" s="128"/>
      <c r="H4160" s="137">
        <f>TRUNC((J4160*$J$7),2)</f>
        <v>102.2</v>
      </c>
      <c r="J4160" s="138">
        <v>131.03</v>
      </c>
    </row>
    <row r="4161" spans="2:10" ht="21" x14ac:dyDescent="0.2">
      <c r="B4161" s="120" t="s">
        <v>2503</v>
      </c>
      <c r="C4161" s="120" t="s">
        <v>2502</v>
      </c>
      <c r="D4161" s="120"/>
      <c r="E4161" s="146" t="s">
        <v>2501</v>
      </c>
      <c r="F4161" s="120" t="s">
        <v>2500</v>
      </c>
      <c r="G4161" s="120" t="s">
        <v>2499</v>
      </c>
      <c r="H4161" s="120" t="s">
        <v>2498</v>
      </c>
      <c r="J4161" s="121" t="s">
        <v>2498</v>
      </c>
    </row>
    <row r="4162" spans="2:10" x14ac:dyDescent="0.2">
      <c r="B4162" s="122" t="s">
        <v>2597</v>
      </c>
      <c r="C4162" s="122" t="s">
        <v>2596</v>
      </c>
      <c r="D4162" s="122"/>
      <c r="E4162" s="147" t="s">
        <v>2545</v>
      </c>
      <c r="F4162" s="123">
        <v>20.61</v>
      </c>
      <c r="G4162" s="125">
        <v>0.49259999999999998</v>
      </c>
      <c r="H4162" s="123">
        <f t="shared" ref="H4162:H4180" si="136">TRUNC((J4162*$J$7),2)</f>
        <v>7.91</v>
      </c>
      <c r="J4162" s="141">
        <v>10.15</v>
      </c>
    </row>
    <row r="4163" spans="2:10" x14ac:dyDescent="0.2">
      <c r="B4163" s="122" t="s">
        <v>2595</v>
      </c>
      <c r="C4163" s="122" t="s">
        <v>2594</v>
      </c>
      <c r="D4163" s="122"/>
      <c r="E4163" s="147" t="s">
        <v>2545</v>
      </c>
      <c r="F4163" s="123">
        <v>34.58</v>
      </c>
      <c r="G4163" s="125">
        <v>0.75090000000000001</v>
      </c>
      <c r="H4163" s="123">
        <f t="shared" si="136"/>
        <v>20.25</v>
      </c>
      <c r="J4163" s="141">
        <v>25.97</v>
      </c>
    </row>
    <row r="4164" spans="2:10" x14ac:dyDescent="0.2">
      <c r="B4164" s="122" t="s">
        <v>2619</v>
      </c>
      <c r="C4164" s="122" t="s">
        <v>2618</v>
      </c>
      <c r="D4164" s="122"/>
      <c r="E4164" s="147" t="s">
        <v>2535</v>
      </c>
      <c r="F4164" s="123">
        <v>72.64</v>
      </c>
      <c r="G4164" s="135">
        <v>20.280799999999999</v>
      </c>
      <c r="H4164" s="148">
        <f t="shared" si="136"/>
        <v>1149.0899999999999</v>
      </c>
      <c r="J4164" s="156">
        <v>1473.2</v>
      </c>
    </row>
    <row r="4165" spans="2:10" x14ac:dyDescent="0.2">
      <c r="B4165" s="122" t="s">
        <v>2591</v>
      </c>
      <c r="C4165" s="122" t="s">
        <v>2590</v>
      </c>
      <c r="D4165" s="122"/>
      <c r="E4165" s="147" t="s">
        <v>2535</v>
      </c>
      <c r="F4165" s="124">
        <v>161.04</v>
      </c>
      <c r="G4165" s="135">
        <v>14.463200000000001</v>
      </c>
      <c r="H4165" s="148">
        <f t="shared" si="136"/>
        <v>1816.73</v>
      </c>
      <c r="J4165" s="156">
        <v>2329.15</v>
      </c>
    </row>
    <row r="4166" spans="2:10" x14ac:dyDescent="0.2">
      <c r="B4166" s="122" t="s">
        <v>2587</v>
      </c>
      <c r="C4166" s="122" t="s">
        <v>2586</v>
      </c>
      <c r="D4166" s="122"/>
      <c r="E4166" s="147" t="s">
        <v>2545</v>
      </c>
      <c r="F4166" s="123">
        <v>51.75</v>
      </c>
      <c r="G4166" s="125">
        <v>0.38169999999999998</v>
      </c>
      <c r="H4166" s="123">
        <f t="shared" si="136"/>
        <v>15.4</v>
      </c>
      <c r="J4166" s="141">
        <v>19.75</v>
      </c>
    </row>
    <row r="4167" spans="2:10" ht="22.5" x14ac:dyDescent="0.2">
      <c r="B4167" s="122" t="s">
        <v>2480</v>
      </c>
      <c r="C4167" s="122" t="s">
        <v>2479</v>
      </c>
      <c r="D4167" s="122"/>
      <c r="E4167" s="147" t="s">
        <v>2471</v>
      </c>
      <c r="F4167" s="123">
        <v>16.64</v>
      </c>
      <c r="G4167" s="125">
        <v>0.28499999999999998</v>
      </c>
      <c r="H4167" s="126">
        <f t="shared" si="136"/>
        <v>3.69</v>
      </c>
      <c r="J4167" s="127">
        <v>4.74</v>
      </c>
    </row>
    <row r="4168" spans="2:10" x14ac:dyDescent="0.2">
      <c r="B4168" s="122" t="s">
        <v>2483</v>
      </c>
      <c r="C4168" s="122" t="s">
        <v>2482</v>
      </c>
      <c r="D4168" s="122"/>
      <c r="E4168" s="147" t="s">
        <v>2481</v>
      </c>
      <c r="F4168" s="123">
        <v>26.49</v>
      </c>
      <c r="G4168" s="125">
        <v>0.28560000000000002</v>
      </c>
      <c r="H4168" s="126">
        <f t="shared" si="136"/>
        <v>5.9</v>
      </c>
      <c r="J4168" s="127">
        <v>7.57</v>
      </c>
    </row>
    <row r="4169" spans="2:10" x14ac:dyDescent="0.2">
      <c r="B4169" s="122" t="s">
        <v>2487</v>
      </c>
      <c r="C4169" s="122" t="s">
        <v>2486</v>
      </c>
      <c r="D4169" s="122"/>
      <c r="E4169" s="147" t="s">
        <v>2481</v>
      </c>
      <c r="F4169" s="123">
        <v>32.590000000000003</v>
      </c>
      <c r="G4169" s="125">
        <v>0.4</v>
      </c>
      <c r="H4169" s="123">
        <f t="shared" si="136"/>
        <v>10.17</v>
      </c>
      <c r="J4169" s="141">
        <v>13.04</v>
      </c>
    </row>
    <row r="4170" spans="2:10" x14ac:dyDescent="0.2">
      <c r="B4170" s="122" t="s">
        <v>2485</v>
      </c>
      <c r="C4170" s="122" t="s">
        <v>2484</v>
      </c>
      <c r="D4170" s="122"/>
      <c r="E4170" s="147" t="s">
        <v>2471</v>
      </c>
      <c r="F4170" s="126">
        <v>2.76</v>
      </c>
      <c r="G4170" s="125">
        <v>1.24</v>
      </c>
      <c r="H4170" s="126">
        <f t="shared" si="136"/>
        <v>2.66</v>
      </c>
      <c r="J4170" s="127">
        <v>3.42</v>
      </c>
    </row>
    <row r="4171" spans="2:10" ht="22.5" x14ac:dyDescent="0.2">
      <c r="B4171" s="122" t="s">
        <v>2610</v>
      </c>
      <c r="C4171" s="122" t="s">
        <v>2609</v>
      </c>
      <c r="D4171" s="122"/>
      <c r="E4171" s="147" t="s">
        <v>2481</v>
      </c>
      <c r="F4171" s="126">
        <v>8.98</v>
      </c>
      <c r="G4171" s="125">
        <v>2.0840000000000001</v>
      </c>
      <c r="H4171" s="123">
        <f t="shared" si="136"/>
        <v>14.59</v>
      </c>
      <c r="J4171" s="141">
        <v>18.71</v>
      </c>
    </row>
    <row r="4172" spans="2:10" x14ac:dyDescent="0.2">
      <c r="B4172" s="122" t="s">
        <v>2491</v>
      </c>
      <c r="C4172" s="122" t="s">
        <v>2490</v>
      </c>
      <c r="D4172" s="122"/>
      <c r="E4172" s="147" t="s">
        <v>2471</v>
      </c>
      <c r="F4172" s="123">
        <v>13.42</v>
      </c>
      <c r="G4172" s="125">
        <v>1.4348000000000001</v>
      </c>
      <c r="H4172" s="123">
        <f t="shared" si="136"/>
        <v>15.02</v>
      </c>
      <c r="J4172" s="141">
        <v>19.260000000000002</v>
      </c>
    </row>
    <row r="4173" spans="2:10" ht="22.5" x14ac:dyDescent="0.2">
      <c r="B4173" s="122" t="s">
        <v>2581</v>
      </c>
      <c r="C4173" s="122" t="s">
        <v>2580</v>
      </c>
      <c r="D4173" s="122"/>
      <c r="E4173" s="147" t="s">
        <v>2545</v>
      </c>
      <c r="F4173" s="123">
        <v>27.4</v>
      </c>
      <c r="G4173" s="125">
        <v>3.7900000000000003E-2</v>
      </c>
      <c r="H4173" s="126">
        <f t="shared" si="136"/>
        <v>0.81</v>
      </c>
      <c r="J4173" s="127">
        <v>1.04</v>
      </c>
    </row>
    <row r="4174" spans="2:10" x14ac:dyDescent="0.2">
      <c r="B4174" s="122" t="s">
        <v>2617</v>
      </c>
      <c r="C4174" s="122" t="s">
        <v>2474</v>
      </c>
      <c r="D4174" s="122"/>
      <c r="E4174" s="147" t="s">
        <v>2471</v>
      </c>
      <c r="F4174" s="148">
        <v>1547.64</v>
      </c>
      <c r="G4174" s="125">
        <v>1</v>
      </c>
      <c r="H4174" s="148">
        <f t="shared" si="136"/>
        <v>1207.1500000000001</v>
      </c>
      <c r="J4174" s="156">
        <v>1547.64</v>
      </c>
    </row>
    <row r="4175" spans="2:10" ht="67.5" x14ac:dyDescent="0.2">
      <c r="B4175" s="122" t="s">
        <v>2578</v>
      </c>
      <c r="C4175" s="122" t="s">
        <v>2577</v>
      </c>
      <c r="D4175" s="122"/>
      <c r="E4175" s="147" t="s">
        <v>2471</v>
      </c>
      <c r="F4175" s="126">
        <v>2.89</v>
      </c>
      <c r="G4175" s="125">
        <v>5.5100000000000003E-2</v>
      </c>
      <c r="H4175" s="126">
        <f t="shared" si="136"/>
        <v>0.12</v>
      </c>
      <c r="J4175" s="127">
        <v>0.16</v>
      </c>
    </row>
    <row r="4176" spans="2:10" x14ac:dyDescent="0.2">
      <c r="B4176" s="122" t="s">
        <v>2576</v>
      </c>
      <c r="C4176" s="122" t="s">
        <v>2575</v>
      </c>
      <c r="D4176" s="122"/>
      <c r="E4176" s="147" t="s">
        <v>2545</v>
      </c>
      <c r="F4176" s="123">
        <v>39.76</v>
      </c>
      <c r="G4176" s="125">
        <v>0.88590000000000002</v>
      </c>
      <c r="H4176" s="123">
        <f t="shared" si="136"/>
        <v>27.47</v>
      </c>
      <c r="J4176" s="141">
        <v>35.22</v>
      </c>
    </row>
    <row r="4177" spans="2:10" x14ac:dyDescent="0.2">
      <c r="B4177" s="128" t="s">
        <v>2470</v>
      </c>
      <c r="C4177" s="128"/>
      <c r="D4177" s="128"/>
      <c r="E4177" s="128"/>
      <c r="F4177" s="128"/>
      <c r="G4177" s="128"/>
      <c r="H4177" s="149">
        <f t="shared" si="136"/>
        <v>4297.03</v>
      </c>
      <c r="J4177" s="150">
        <v>5509.02</v>
      </c>
    </row>
    <row r="4178" spans="2:10" x14ac:dyDescent="0.2">
      <c r="B4178" s="131" t="s">
        <v>2469</v>
      </c>
      <c r="C4178" s="131"/>
      <c r="D4178" s="131"/>
      <c r="E4178" s="131"/>
      <c r="F4178" s="131"/>
      <c r="G4178" s="131"/>
      <c r="H4178" s="151">
        <f t="shared" si="136"/>
        <v>4399.2299999999996</v>
      </c>
      <c r="J4178" s="152">
        <v>5640.05</v>
      </c>
    </row>
    <row r="4179" spans="2:10" x14ac:dyDescent="0.2">
      <c r="B4179" s="131" t="s">
        <v>2468</v>
      </c>
      <c r="C4179" s="131"/>
      <c r="D4179" s="131"/>
      <c r="E4179" s="131"/>
      <c r="F4179" s="131"/>
      <c r="G4179" s="131"/>
      <c r="H4179" s="132">
        <f t="shared" si="136"/>
        <v>0</v>
      </c>
      <c r="J4179" s="133">
        <v>0</v>
      </c>
    </row>
    <row r="4180" spans="2:10" x14ac:dyDescent="0.2">
      <c r="B4180" s="131" t="s">
        <v>2467</v>
      </c>
      <c r="C4180" s="131"/>
      <c r="D4180" s="131"/>
      <c r="E4180" s="131"/>
      <c r="F4180" s="131"/>
      <c r="G4180" s="131"/>
      <c r="H4180" s="151">
        <f t="shared" si="136"/>
        <v>4399.2299999999996</v>
      </c>
      <c r="J4180" s="152">
        <v>5640.05</v>
      </c>
    </row>
    <row r="4181" spans="2:10" s="134" customFormat="1" ht="24.75" customHeight="1" x14ac:dyDescent="0.2">
      <c r="B4181" s="118" t="s">
        <v>2616</v>
      </c>
      <c r="C4181" s="118"/>
      <c r="D4181" s="118"/>
      <c r="E4181" s="118"/>
      <c r="F4181" s="118"/>
      <c r="G4181" s="118"/>
      <c r="H4181" s="118" t="s">
        <v>2598</v>
      </c>
      <c r="J4181" s="119" t="s">
        <v>2598</v>
      </c>
    </row>
    <row r="4182" spans="2:10" ht="45" x14ac:dyDescent="0.2">
      <c r="B4182" s="153" t="s">
        <v>2615</v>
      </c>
      <c r="C4182" s="153"/>
      <c r="D4182" s="153"/>
      <c r="E4182" s="153"/>
      <c r="F4182" s="153"/>
      <c r="G4182" s="153"/>
      <c r="H4182" s="153"/>
      <c r="J4182" s="154"/>
    </row>
    <row r="4183" spans="2:10" x14ac:dyDescent="0.2">
      <c r="B4183" s="120" t="s">
        <v>2503</v>
      </c>
      <c r="C4183" s="120" t="s">
        <v>2514</v>
      </c>
      <c r="D4183" s="120" t="s">
        <v>2513</v>
      </c>
      <c r="E4183" s="120"/>
      <c r="F4183" s="120" t="s">
        <v>2512</v>
      </c>
      <c r="G4183" s="120" t="s">
        <v>2499</v>
      </c>
      <c r="H4183" s="120" t="s">
        <v>2511</v>
      </c>
      <c r="J4183" s="121" t="s">
        <v>2511</v>
      </c>
    </row>
    <row r="4184" spans="2:10" x14ac:dyDescent="0.2">
      <c r="B4184" s="122" t="s">
        <v>2567</v>
      </c>
      <c r="C4184" s="122" t="s">
        <v>2566</v>
      </c>
      <c r="D4184" s="123">
        <v>14.54</v>
      </c>
      <c r="E4184" s="123"/>
      <c r="F4184" s="124">
        <v>117.99</v>
      </c>
      <c r="G4184" s="125">
        <v>2.7814999999999999</v>
      </c>
      <c r="H4184" s="123">
        <f>TRUNC((J4184*$J$7),2)</f>
        <v>31.54</v>
      </c>
      <c r="J4184" s="141">
        <v>40.44</v>
      </c>
    </row>
    <row r="4185" spans="2:10" x14ac:dyDescent="0.2">
      <c r="B4185" s="122" t="s">
        <v>2565</v>
      </c>
      <c r="C4185" s="122" t="s">
        <v>2564</v>
      </c>
      <c r="D4185" s="123">
        <v>20.8</v>
      </c>
      <c r="E4185" s="123"/>
      <c r="F4185" s="124">
        <v>117.99</v>
      </c>
      <c r="G4185" s="125">
        <v>2</v>
      </c>
      <c r="H4185" s="123">
        <f>TRUNC((J4185*$J$7),2)</f>
        <v>32.44</v>
      </c>
      <c r="J4185" s="141">
        <v>41.6</v>
      </c>
    </row>
    <row r="4186" spans="2:10" x14ac:dyDescent="0.2">
      <c r="B4186" s="122" t="s">
        <v>2571</v>
      </c>
      <c r="C4186" s="122" t="s">
        <v>2570</v>
      </c>
      <c r="D4186" s="123">
        <v>20.8</v>
      </c>
      <c r="E4186" s="123"/>
      <c r="F4186" s="124">
        <v>117.99</v>
      </c>
      <c r="G4186" s="125">
        <v>4.9039000000000001</v>
      </c>
      <c r="H4186" s="124">
        <f>TRUNC((J4186*$J$7),2)</f>
        <v>79.56</v>
      </c>
      <c r="J4186" s="136">
        <v>102</v>
      </c>
    </row>
    <row r="4187" spans="2:10" x14ac:dyDescent="0.2">
      <c r="B4187" s="128" t="s">
        <v>2504</v>
      </c>
      <c r="C4187" s="128"/>
      <c r="D4187" s="128"/>
      <c r="E4187" s="128"/>
      <c r="F4187" s="128"/>
      <c r="G4187" s="128"/>
      <c r="H4187" s="137">
        <f>TRUNC((J4187*$J$7),2)</f>
        <v>143.55000000000001</v>
      </c>
      <c r="J4187" s="138">
        <v>184.04</v>
      </c>
    </row>
    <row r="4188" spans="2:10" ht="21" x14ac:dyDescent="0.2">
      <c r="B4188" s="120" t="s">
        <v>2503</v>
      </c>
      <c r="C4188" s="120" t="s">
        <v>2502</v>
      </c>
      <c r="D4188" s="120"/>
      <c r="E4188" s="146" t="s">
        <v>2501</v>
      </c>
      <c r="F4188" s="120" t="s">
        <v>2500</v>
      </c>
      <c r="G4188" s="120" t="s">
        <v>2499</v>
      </c>
      <c r="H4188" s="120" t="s">
        <v>2498</v>
      </c>
      <c r="J4188" s="121" t="s">
        <v>2498</v>
      </c>
    </row>
    <row r="4189" spans="2:10" x14ac:dyDescent="0.2">
      <c r="B4189" s="122" t="s">
        <v>2491</v>
      </c>
      <c r="C4189" s="122" t="s">
        <v>2490</v>
      </c>
      <c r="D4189" s="122"/>
      <c r="E4189" s="147" t="s">
        <v>2471</v>
      </c>
      <c r="F4189" s="123">
        <v>13.42</v>
      </c>
      <c r="G4189" s="125">
        <v>0.86480000000000001</v>
      </c>
      <c r="H4189" s="123">
        <f t="shared" ref="H4189:H4209" si="137">TRUNC((J4189*$J$7),2)</f>
        <v>9.0500000000000007</v>
      </c>
      <c r="J4189" s="141">
        <v>11.61</v>
      </c>
    </row>
    <row r="4190" spans="2:10" x14ac:dyDescent="0.2">
      <c r="B4190" s="122" t="s">
        <v>2614</v>
      </c>
      <c r="C4190" s="122" t="s">
        <v>2613</v>
      </c>
      <c r="D4190" s="122"/>
      <c r="E4190" s="147" t="s">
        <v>2481</v>
      </c>
      <c r="F4190" s="123">
        <v>11.25</v>
      </c>
      <c r="G4190" s="135">
        <v>33</v>
      </c>
      <c r="H4190" s="124">
        <f t="shared" si="137"/>
        <v>289.57</v>
      </c>
      <c r="J4190" s="136">
        <v>371.25</v>
      </c>
    </row>
    <row r="4191" spans="2:10" x14ac:dyDescent="0.2">
      <c r="B4191" s="122" t="s">
        <v>2612</v>
      </c>
      <c r="C4191" s="122" t="s">
        <v>2611</v>
      </c>
      <c r="D4191" s="122"/>
      <c r="E4191" s="147" t="s">
        <v>2481</v>
      </c>
      <c r="F4191" s="126">
        <v>9.39</v>
      </c>
      <c r="G4191" s="125">
        <v>5.8528000000000002</v>
      </c>
      <c r="H4191" s="123">
        <f t="shared" si="137"/>
        <v>42.86</v>
      </c>
      <c r="J4191" s="141">
        <v>54.96</v>
      </c>
    </row>
    <row r="4192" spans="2:10" ht="22.5" x14ac:dyDescent="0.2">
      <c r="B4192" s="122" t="s">
        <v>2610</v>
      </c>
      <c r="C4192" s="122" t="s">
        <v>2609</v>
      </c>
      <c r="D4192" s="122"/>
      <c r="E4192" s="147" t="s">
        <v>2481</v>
      </c>
      <c r="F4192" s="126">
        <v>8.98</v>
      </c>
      <c r="G4192" s="125">
        <v>0.71140000000000003</v>
      </c>
      <c r="H4192" s="126">
        <f t="shared" si="137"/>
        <v>4.9800000000000004</v>
      </c>
      <c r="J4192" s="127">
        <v>6.39</v>
      </c>
    </row>
    <row r="4193" spans="2:10" x14ac:dyDescent="0.2">
      <c r="B4193" s="122" t="s">
        <v>2608</v>
      </c>
      <c r="C4193" s="122" t="s">
        <v>2607</v>
      </c>
      <c r="D4193" s="122"/>
      <c r="E4193" s="147" t="s">
        <v>2481</v>
      </c>
      <c r="F4193" s="126">
        <v>8.5399999999999991</v>
      </c>
      <c r="G4193" s="125">
        <v>9.0808</v>
      </c>
      <c r="H4193" s="123">
        <f t="shared" si="137"/>
        <v>60.48</v>
      </c>
      <c r="J4193" s="141">
        <v>77.55</v>
      </c>
    </row>
    <row r="4194" spans="2:10" x14ac:dyDescent="0.2">
      <c r="B4194" s="122" t="s">
        <v>2485</v>
      </c>
      <c r="C4194" s="122" t="s">
        <v>2484</v>
      </c>
      <c r="D4194" s="122"/>
      <c r="E4194" s="147" t="s">
        <v>2471</v>
      </c>
      <c r="F4194" s="126">
        <v>2.76</v>
      </c>
      <c r="G4194" s="125">
        <v>9.3600000000000003E-2</v>
      </c>
      <c r="H4194" s="126">
        <f t="shared" si="137"/>
        <v>0.2</v>
      </c>
      <c r="J4194" s="127">
        <v>0.26</v>
      </c>
    </row>
    <row r="4195" spans="2:10" x14ac:dyDescent="0.2">
      <c r="B4195" s="122" t="s">
        <v>2606</v>
      </c>
      <c r="C4195" s="122" t="s">
        <v>2605</v>
      </c>
      <c r="D4195" s="122"/>
      <c r="E4195" s="147" t="s">
        <v>2471</v>
      </c>
      <c r="F4195" s="126">
        <v>1.85</v>
      </c>
      <c r="G4195" s="125">
        <v>1.7370000000000001</v>
      </c>
      <c r="H4195" s="126">
        <f t="shared" si="137"/>
        <v>2.5</v>
      </c>
      <c r="J4195" s="127">
        <v>3.21</v>
      </c>
    </row>
    <row r="4196" spans="2:10" x14ac:dyDescent="0.2">
      <c r="B4196" s="122" t="s">
        <v>2487</v>
      </c>
      <c r="C4196" s="122" t="s">
        <v>2486</v>
      </c>
      <c r="D4196" s="122"/>
      <c r="E4196" s="147" t="s">
        <v>2481</v>
      </c>
      <c r="F4196" s="123">
        <v>32.590000000000003</v>
      </c>
      <c r="G4196" s="125">
        <v>0.4</v>
      </c>
      <c r="H4196" s="123">
        <f t="shared" si="137"/>
        <v>10.17</v>
      </c>
      <c r="J4196" s="141">
        <v>13.04</v>
      </c>
    </row>
    <row r="4197" spans="2:10" ht="22.5" x14ac:dyDescent="0.2">
      <c r="B4197" s="122" t="s">
        <v>2604</v>
      </c>
      <c r="C4197" s="122" t="s">
        <v>2603</v>
      </c>
      <c r="D4197" s="122"/>
      <c r="E4197" s="147" t="s">
        <v>2476</v>
      </c>
      <c r="F4197" s="148">
        <v>4548.6099999999997</v>
      </c>
      <c r="G4197" s="125">
        <v>0.21529999999999999</v>
      </c>
      <c r="H4197" s="124">
        <f t="shared" si="137"/>
        <v>763.86</v>
      </c>
      <c r="J4197" s="136">
        <v>979.32</v>
      </c>
    </row>
    <row r="4198" spans="2:10" x14ac:dyDescent="0.2">
      <c r="B4198" s="122" t="s">
        <v>2483</v>
      </c>
      <c r="C4198" s="122" t="s">
        <v>2482</v>
      </c>
      <c r="D4198" s="122"/>
      <c r="E4198" s="147" t="s">
        <v>2481</v>
      </c>
      <c r="F4198" s="123">
        <v>26.49</v>
      </c>
      <c r="G4198" s="125">
        <v>6.13E-2</v>
      </c>
      <c r="H4198" s="126">
        <f t="shared" si="137"/>
        <v>1.26</v>
      </c>
      <c r="J4198" s="127">
        <v>1.62</v>
      </c>
    </row>
    <row r="4199" spans="2:10" ht="22.5" x14ac:dyDescent="0.2">
      <c r="B4199" s="122" t="s">
        <v>2480</v>
      </c>
      <c r="C4199" s="122" t="s">
        <v>2479</v>
      </c>
      <c r="D4199" s="122"/>
      <c r="E4199" s="147" t="s">
        <v>2471</v>
      </c>
      <c r="F4199" s="123">
        <v>16.64</v>
      </c>
      <c r="G4199" s="125">
        <v>0.1</v>
      </c>
      <c r="H4199" s="126">
        <f t="shared" si="137"/>
        <v>1.29</v>
      </c>
      <c r="J4199" s="127">
        <v>1.66</v>
      </c>
    </row>
    <row r="4200" spans="2:10" x14ac:dyDescent="0.2">
      <c r="B4200" s="122" t="s">
        <v>2602</v>
      </c>
      <c r="C4200" s="122" t="s">
        <v>2601</v>
      </c>
      <c r="D4200" s="122"/>
      <c r="E4200" s="147" t="s">
        <v>2545</v>
      </c>
      <c r="F4200" s="123">
        <v>15.71</v>
      </c>
      <c r="G4200" s="125">
        <v>1.2410000000000001</v>
      </c>
      <c r="H4200" s="123">
        <f t="shared" si="137"/>
        <v>15.21</v>
      </c>
      <c r="J4200" s="141">
        <v>19.5</v>
      </c>
    </row>
    <row r="4201" spans="2:10" x14ac:dyDescent="0.2">
      <c r="B4201" s="122" t="s">
        <v>2595</v>
      </c>
      <c r="C4201" s="122" t="s">
        <v>2594</v>
      </c>
      <c r="D4201" s="122"/>
      <c r="E4201" s="147" t="s">
        <v>2545</v>
      </c>
      <c r="F4201" s="123">
        <v>34.58</v>
      </c>
      <c r="G4201" s="125">
        <v>1.1153</v>
      </c>
      <c r="H4201" s="123">
        <f t="shared" si="137"/>
        <v>30.08</v>
      </c>
      <c r="J4201" s="141">
        <v>38.57</v>
      </c>
    </row>
    <row r="4202" spans="2:10" x14ac:dyDescent="0.2">
      <c r="B4202" s="122" t="s">
        <v>2597</v>
      </c>
      <c r="C4202" s="122" t="s">
        <v>2596</v>
      </c>
      <c r="D4202" s="122"/>
      <c r="E4202" s="147" t="s">
        <v>2545</v>
      </c>
      <c r="F4202" s="123">
        <v>20.61</v>
      </c>
      <c r="G4202" s="125">
        <v>0.72719999999999996</v>
      </c>
      <c r="H4202" s="123">
        <f t="shared" si="137"/>
        <v>11.69</v>
      </c>
      <c r="J4202" s="141">
        <v>14.99</v>
      </c>
    </row>
    <row r="4203" spans="2:10" ht="67.5" x14ac:dyDescent="0.2">
      <c r="B4203" s="122" t="s">
        <v>2578</v>
      </c>
      <c r="C4203" s="122" t="s">
        <v>2577</v>
      </c>
      <c r="D4203" s="122"/>
      <c r="E4203" s="147" t="s">
        <v>2471</v>
      </c>
      <c r="F4203" s="126">
        <v>2.89</v>
      </c>
      <c r="G4203" s="125">
        <v>5.3999999999999999E-2</v>
      </c>
      <c r="H4203" s="126">
        <f t="shared" si="137"/>
        <v>0.12</v>
      </c>
      <c r="J4203" s="127">
        <v>0.16</v>
      </c>
    </row>
    <row r="4204" spans="2:10" x14ac:dyDescent="0.2">
      <c r="B4204" s="122" t="s">
        <v>2600</v>
      </c>
      <c r="C4204" s="122" t="s">
        <v>2474</v>
      </c>
      <c r="D4204" s="122"/>
      <c r="E4204" s="147" t="s">
        <v>2471</v>
      </c>
      <c r="F4204" s="124">
        <v>215.34</v>
      </c>
      <c r="G4204" s="125">
        <v>1</v>
      </c>
      <c r="H4204" s="124">
        <f t="shared" si="137"/>
        <v>167.96</v>
      </c>
      <c r="J4204" s="136">
        <v>215.34</v>
      </c>
    </row>
    <row r="4205" spans="2:10" x14ac:dyDescent="0.2">
      <c r="B4205" s="122" t="s">
        <v>2576</v>
      </c>
      <c r="C4205" s="122" t="s">
        <v>2575</v>
      </c>
      <c r="D4205" s="122"/>
      <c r="E4205" s="147" t="s">
        <v>2545</v>
      </c>
      <c r="F4205" s="123">
        <v>39.76</v>
      </c>
      <c r="G4205" s="125">
        <v>6.6900000000000001E-2</v>
      </c>
      <c r="H4205" s="126">
        <f t="shared" si="137"/>
        <v>2.0699999999999998</v>
      </c>
      <c r="J4205" s="127">
        <v>2.66</v>
      </c>
    </row>
    <row r="4206" spans="2:10" x14ac:dyDescent="0.2">
      <c r="B4206" s="128" t="s">
        <v>2470</v>
      </c>
      <c r="C4206" s="128"/>
      <c r="D4206" s="128"/>
      <c r="E4206" s="128"/>
      <c r="F4206" s="128"/>
      <c r="G4206" s="128"/>
      <c r="H4206" s="149">
        <f t="shared" si="137"/>
        <v>1413.43</v>
      </c>
      <c r="J4206" s="150">
        <v>1812.09</v>
      </c>
    </row>
    <row r="4207" spans="2:10" x14ac:dyDescent="0.2">
      <c r="B4207" s="131" t="s">
        <v>2469</v>
      </c>
      <c r="C4207" s="131"/>
      <c r="D4207" s="131"/>
      <c r="E4207" s="131"/>
      <c r="F4207" s="131"/>
      <c r="G4207" s="131"/>
      <c r="H4207" s="151">
        <f t="shared" si="137"/>
        <v>1556.98</v>
      </c>
      <c r="J4207" s="152">
        <v>1996.13</v>
      </c>
    </row>
    <row r="4208" spans="2:10" x14ac:dyDescent="0.2">
      <c r="B4208" s="131" t="s">
        <v>2468</v>
      </c>
      <c r="C4208" s="131"/>
      <c r="D4208" s="131"/>
      <c r="E4208" s="131"/>
      <c r="F4208" s="131"/>
      <c r="G4208" s="131"/>
      <c r="H4208" s="132">
        <f t="shared" si="137"/>
        <v>0</v>
      </c>
      <c r="J4208" s="133">
        <v>0</v>
      </c>
    </row>
    <row r="4209" spans="2:10" x14ac:dyDescent="0.2">
      <c r="B4209" s="131" t="s">
        <v>2467</v>
      </c>
      <c r="C4209" s="131"/>
      <c r="D4209" s="131"/>
      <c r="E4209" s="131"/>
      <c r="F4209" s="131"/>
      <c r="G4209" s="131"/>
      <c r="H4209" s="151">
        <f t="shared" si="137"/>
        <v>1556.98</v>
      </c>
      <c r="J4209" s="152">
        <v>1996.13</v>
      </c>
    </row>
    <row r="4210" spans="2:10" s="134" customFormat="1" ht="24.75" customHeight="1" x14ac:dyDescent="0.2">
      <c r="B4210" s="118" t="s">
        <v>2599</v>
      </c>
      <c r="C4210" s="118"/>
      <c r="D4210" s="118"/>
      <c r="E4210" s="118"/>
      <c r="F4210" s="118"/>
      <c r="G4210" s="118"/>
      <c r="H4210" s="118" t="s">
        <v>2598</v>
      </c>
      <c r="J4210" s="119" t="s">
        <v>2598</v>
      </c>
    </row>
    <row r="4211" spans="2:10" x14ac:dyDescent="0.2">
      <c r="B4211" s="120" t="s">
        <v>2503</v>
      </c>
      <c r="C4211" s="120" t="s">
        <v>2514</v>
      </c>
      <c r="D4211" s="120" t="s">
        <v>2513</v>
      </c>
      <c r="E4211" s="120"/>
      <c r="F4211" s="120" t="s">
        <v>2512</v>
      </c>
      <c r="G4211" s="120" t="s">
        <v>2499</v>
      </c>
      <c r="H4211" s="120" t="s">
        <v>2511</v>
      </c>
      <c r="J4211" s="121" t="s">
        <v>2511</v>
      </c>
    </row>
    <row r="4212" spans="2:10" x14ac:dyDescent="0.2">
      <c r="B4212" s="122" t="s">
        <v>2567</v>
      </c>
      <c r="C4212" s="122" t="s">
        <v>2566</v>
      </c>
      <c r="D4212" s="123">
        <v>14.54</v>
      </c>
      <c r="E4212" s="123"/>
      <c r="F4212" s="124">
        <v>117.99</v>
      </c>
      <c r="G4212" s="125">
        <v>0.40200000000000002</v>
      </c>
      <c r="H4212" s="126">
        <f t="shared" ref="H4212:H4217" si="138">TRUNC((J4212*$J$7),2)</f>
        <v>4.5599999999999996</v>
      </c>
      <c r="J4212" s="127">
        <v>5.85</v>
      </c>
    </row>
    <row r="4213" spans="2:10" x14ac:dyDescent="0.2">
      <c r="B4213" s="122" t="s">
        <v>2510</v>
      </c>
      <c r="C4213" s="122" t="s">
        <v>2509</v>
      </c>
      <c r="D4213" s="123">
        <v>12.47</v>
      </c>
      <c r="E4213" s="123"/>
      <c r="F4213" s="124">
        <v>117.99</v>
      </c>
      <c r="G4213" s="125">
        <v>0.81089999999999995</v>
      </c>
      <c r="H4213" s="123">
        <f t="shared" si="138"/>
        <v>7.88</v>
      </c>
      <c r="J4213" s="141">
        <v>10.11</v>
      </c>
    </row>
    <row r="4214" spans="2:10" x14ac:dyDescent="0.2">
      <c r="B4214" s="122" t="s">
        <v>2571</v>
      </c>
      <c r="C4214" s="122" t="s">
        <v>2570</v>
      </c>
      <c r="D4214" s="123">
        <v>20.8</v>
      </c>
      <c r="E4214" s="123"/>
      <c r="F4214" s="124">
        <v>117.99</v>
      </c>
      <c r="G4214" s="125">
        <v>1.0631999999999999</v>
      </c>
      <c r="H4214" s="123">
        <f t="shared" si="138"/>
        <v>17.239999999999998</v>
      </c>
      <c r="J4214" s="141">
        <v>22.11</v>
      </c>
    </row>
    <row r="4215" spans="2:10" x14ac:dyDescent="0.2">
      <c r="B4215" s="122" t="s">
        <v>2506</v>
      </c>
      <c r="C4215" s="122" t="s">
        <v>2505</v>
      </c>
      <c r="D4215" s="123">
        <v>20.8</v>
      </c>
      <c r="E4215" s="123"/>
      <c r="F4215" s="124">
        <v>117.99</v>
      </c>
      <c r="G4215" s="125">
        <v>0.81089999999999995</v>
      </c>
      <c r="H4215" s="123">
        <f t="shared" si="138"/>
        <v>13.15</v>
      </c>
      <c r="J4215" s="141">
        <v>16.87</v>
      </c>
    </row>
    <row r="4216" spans="2:10" x14ac:dyDescent="0.2">
      <c r="B4216" s="122" t="s">
        <v>2508</v>
      </c>
      <c r="C4216" s="122" t="s">
        <v>2507</v>
      </c>
      <c r="D4216" s="123">
        <v>14.98</v>
      </c>
      <c r="E4216" s="123"/>
      <c r="F4216" s="124">
        <v>117.99</v>
      </c>
      <c r="G4216" s="125">
        <v>0.22</v>
      </c>
      <c r="H4216" s="126">
        <f t="shared" si="138"/>
        <v>2.57</v>
      </c>
      <c r="J4216" s="127">
        <v>3.3</v>
      </c>
    </row>
    <row r="4217" spans="2:10" x14ac:dyDescent="0.2">
      <c r="B4217" s="128" t="s">
        <v>2504</v>
      </c>
      <c r="C4217" s="128"/>
      <c r="D4217" s="128"/>
      <c r="E4217" s="128"/>
      <c r="F4217" s="128"/>
      <c r="G4217" s="128"/>
      <c r="H4217" s="142">
        <f t="shared" si="138"/>
        <v>45.42</v>
      </c>
      <c r="J4217" s="143">
        <v>58.24</v>
      </c>
    </row>
    <row r="4218" spans="2:10" ht="21" x14ac:dyDescent="0.2">
      <c r="B4218" s="120" t="s">
        <v>2503</v>
      </c>
      <c r="C4218" s="120" t="s">
        <v>2502</v>
      </c>
      <c r="D4218" s="120"/>
      <c r="E4218" s="146" t="s">
        <v>2501</v>
      </c>
      <c r="F4218" s="120" t="s">
        <v>2500</v>
      </c>
      <c r="G4218" s="120" t="s">
        <v>2499</v>
      </c>
      <c r="H4218" s="120" t="s">
        <v>2498</v>
      </c>
      <c r="J4218" s="121" t="s">
        <v>2498</v>
      </c>
    </row>
    <row r="4219" spans="2:10" x14ac:dyDescent="0.2">
      <c r="B4219" s="122" t="s">
        <v>2597</v>
      </c>
      <c r="C4219" s="122" t="s">
        <v>2596</v>
      </c>
      <c r="D4219" s="122"/>
      <c r="E4219" s="147" t="s">
        <v>2545</v>
      </c>
      <c r="F4219" s="123">
        <v>20.61</v>
      </c>
      <c r="G4219" s="125">
        <v>0.1051</v>
      </c>
      <c r="H4219" s="126">
        <f t="shared" ref="H4219:H4243" si="139">TRUNC((J4219*$J$7),2)</f>
        <v>1.69</v>
      </c>
      <c r="J4219" s="127">
        <v>2.17</v>
      </c>
    </row>
    <row r="4220" spans="2:10" x14ac:dyDescent="0.2">
      <c r="B4220" s="122" t="s">
        <v>2595</v>
      </c>
      <c r="C4220" s="122" t="s">
        <v>2594</v>
      </c>
      <c r="D4220" s="122"/>
      <c r="E4220" s="147" t="s">
        <v>2545</v>
      </c>
      <c r="F4220" s="123">
        <v>34.58</v>
      </c>
      <c r="G4220" s="125">
        <v>0.16020000000000001</v>
      </c>
      <c r="H4220" s="126">
        <f t="shared" si="139"/>
        <v>4.32</v>
      </c>
      <c r="J4220" s="127">
        <v>5.54</v>
      </c>
    </row>
    <row r="4221" spans="2:10" x14ac:dyDescent="0.2">
      <c r="B4221" s="122" t="s">
        <v>2593</v>
      </c>
      <c r="C4221" s="122" t="s">
        <v>2592</v>
      </c>
      <c r="D4221" s="122"/>
      <c r="E4221" s="147" t="s">
        <v>2535</v>
      </c>
      <c r="F4221" s="124">
        <v>236.06</v>
      </c>
      <c r="G4221" s="125">
        <v>0.94499999999999995</v>
      </c>
      <c r="H4221" s="124">
        <f t="shared" si="139"/>
        <v>174</v>
      </c>
      <c r="J4221" s="136">
        <v>223.08</v>
      </c>
    </row>
    <row r="4222" spans="2:10" x14ac:dyDescent="0.2">
      <c r="B4222" s="122" t="s">
        <v>2591</v>
      </c>
      <c r="C4222" s="122" t="s">
        <v>2590</v>
      </c>
      <c r="D4222" s="122"/>
      <c r="E4222" s="147" t="s">
        <v>2535</v>
      </c>
      <c r="F4222" s="124">
        <v>161.04</v>
      </c>
      <c r="G4222" s="125">
        <v>4.5823999999999998</v>
      </c>
      <c r="H4222" s="124">
        <f t="shared" si="139"/>
        <v>575.6</v>
      </c>
      <c r="J4222" s="136">
        <v>737.95</v>
      </c>
    </row>
    <row r="4223" spans="2:10" x14ac:dyDescent="0.2">
      <c r="B4223" s="122" t="s">
        <v>2589</v>
      </c>
      <c r="C4223" s="122" t="s">
        <v>2588</v>
      </c>
      <c r="D4223" s="122"/>
      <c r="E4223" s="147" t="s">
        <v>2535</v>
      </c>
      <c r="F4223" s="123">
        <v>94.08</v>
      </c>
      <c r="G4223" s="125">
        <v>1.7776000000000001</v>
      </c>
      <c r="H4223" s="124">
        <f t="shared" si="139"/>
        <v>130.44</v>
      </c>
      <c r="J4223" s="136">
        <v>167.24</v>
      </c>
    </row>
    <row r="4224" spans="2:10" x14ac:dyDescent="0.2">
      <c r="B4224" s="122" t="s">
        <v>2587</v>
      </c>
      <c r="C4224" s="122" t="s">
        <v>2586</v>
      </c>
      <c r="D4224" s="122"/>
      <c r="E4224" s="147" t="s">
        <v>2545</v>
      </c>
      <c r="F4224" s="123">
        <v>51.75</v>
      </c>
      <c r="G4224" s="125">
        <v>8.14E-2</v>
      </c>
      <c r="H4224" s="126">
        <f t="shared" si="139"/>
        <v>3.28</v>
      </c>
      <c r="J4224" s="127">
        <v>4.21</v>
      </c>
    </row>
    <row r="4225" spans="2:10" x14ac:dyDescent="0.2">
      <c r="B4225" s="122" t="s">
        <v>2585</v>
      </c>
      <c r="C4225" s="122" t="s">
        <v>2584</v>
      </c>
      <c r="D4225" s="122"/>
      <c r="E4225" s="147" t="s">
        <v>2471</v>
      </c>
      <c r="F4225" s="126">
        <v>1.1000000000000001</v>
      </c>
      <c r="G4225" s="125">
        <v>4</v>
      </c>
      <c r="H4225" s="126">
        <f t="shared" si="139"/>
        <v>3.43</v>
      </c>
      <c r="J4225" s="127">
        <v>4.4000000000000004</v>
      </c>
    </row>
    <row r="4226" spans="2:10" ht="22.5" x14ac:dyDescent="0.2">
      <c r="B4226" s="122" t="s">
        <v>2480</v>
      </c>
      <c r="C4226" s="122" t="s">
        <v>2479</v>
      </c>
      <c r="D4226" s="122"/>
      <c r="E4226" s="147" t="s">
        <v>2471</v>
      </c>
      <c r="F4226" s="123">
        <v>16.64</v>
      </c>
      <c r="G4226" s="125">
        <v>6.6600000000000006E-2</v>
      </c>
      <c r="H4226" s="126">
        <f t="shared" si="139"/>
        <v>0.86</v>
      </c>
      <c r="J4226" s="127">
        <v>1.1100000000000001</v>
      </c>
    </row>
    <row r="4227" spans="2:10" x14ac:dyDescent="0.2">
      <c r="B4227" s="122" t="s">
        <v>2483</v>
      </c>
      <c r="C4227" s="122" t="s">
        <v>2482</v>
      </c>
      <c r="D4227" s="122"/>
      <c r="E4227" s="147" t="s">
        <v>2481</v>
      </c>
      <c r="F4227" s="123">
        <v>26.49</v>
      </c>
      <c r="G4227" s="125">
        <v>0.10349999999999999</v>
      </c>
      <c r="H4227" s="126">
        <f t="shared" si="139"/>
        <v>2.13</v>
      </c>
      <c r="J4227" s="127">
        <v>2.74</v>
      </c>
    </row>
    <row r="4228" spans="2:10" x14ac:dyDescent="0.2">
      <c r="B4228" s="122" t="s">
        <v>2487</v>
      </c>
      <c r="C4228" s="122" t="s">
        <v>2486</v>
      </c>
      <c r="D4228" s="122"/>
      <c r="E4228" s="147" t="s">
        <v>2481</v>
      </c>
      <c r="F4228" s="123">
        <v>32.590000000000003</v>
      </c>
      <c r="G4228" s="125">
        <v>0.4</v>
      </c>
      <c r="H4228" s="123">
        <f t="shared" si="139"/>
        <v>10.17</v>
      </c>
      <c r="J4228" s="141">
        <v>13.04</v>
      </c>
    </row>
    <row r="4229" spans="2:10" x14ac:dyDescent="0.2">
      <c r="B4229" s="122" t="s">
        <v>2485</v>
      </c>
      <c r="C4229" s="122" t="s">
        <v>2484</v>
      </c>
      <c r="D4229" s="122"/>
      <c r="E4229" s="147" t="s">
        <v>2471</v>
      </c>
      <c r="F4229" s="126">
        <v>2.76</v>
      </c>
      <c r="G4229" s="125">
        <v>0.2646</v>
      </c>
      <c r="H4229" s="126">
        <f t="shared" si="139"/>
        <v>0.56000000000000005</v>
      </c>
      <c r="J4229" s="127">
        <v>0.73</v>
      </c>
    </row>
    <row r="4230" spans="2:10" x14ac:dyDescent="0.2">
      <c r="B4230" s="122" t="s">
        <v>2534</v>
      </c>
      <c r="C4230" s="122" t="s">
        <v>2533</v>
      </c>
      <c r="D4230" s="122"/>
      <c r="E4230" s="147" t="s">
        <v>2476</v>
      </c>
      <c r="F4230" s="124">
        <v>143.29</v>
      </c>
      <c r="G4230" s="125">
        <v>2.5100000000000001E-2</v>
      </c>
      <c r="H4230" s="126">
        <f t="shared" si="139"/>
        <v>2.8</v>
      </c>
      <c r="J4230" s="127">
        <v>3.6</v>
      </c>
    </row>
    <row r="4231" spans="2:10" x14ac:dyDescent="0.2">
      <c r="B4231" s="122" t="s">
        <v>2583</v>
      </c>
      <c r="C4231" s="122" t="s">
        <v>2582</v>
      </c>
      <c r="D4231" s="122"/>
      <c r="E4231" s="147" t="s">
        <v>2535</v>
      </c>
      <c r="F4231" s="126">
        <v>9.3000000000000007</v>
      </c>
      <c r="G4231" s="125">
        <v>7.1406999999999998</v>
      </c>
      <c r="H4231" s="123">
        <f t="shared" si="139"/>
        <v>51.79</v>
      </c>
      <c r="J4231" s="141">
        <v>66.41</v>
      </c>
    </row>
    <row r="4232" spans="2:10" x14ac:dyDescent="0.2">
      <c r="B4232" s="122" t="s">
        <v>2532</v>
      </c>
      <c r="C4232" s="122" t="s">
        <v>2531</v>
      </c>
      <c r="D4232" s="122"/>
      <c r="E4232" s="147" t="s">
        <v>2476</v>
      </c>
      <c r="F4232" s="124">
        <v>140.88</v>
      </c>
      <c r="G4232" s="125">
        <v>7.5200000000000003E-2</v>
      </c>
      <c r="H4232" s="123">
        <f t="shared" si="139"/>
        <v>8.26</v>
      </c>
      <c r="J4232" s="141">
        <v>10.59</v>
      </c>
    </row>
    <row r="4233" spans="2:10" x14ac:dyDescent="0.2">
      <c r="B4233" s="122" t="s">
        <v>2493</v>
      </c>
      <c r="C4233" s="122" t="s">
        <v>2492</v>
      </c>
      <c r="D4233" s="122"/>
      <c r="E4233" s="147" t="s">
        <v>2481</v>
      </c>
      <c r="F4233" s="126">
        <v>0.65</v>
      </c>
      <c r="G4233" s="135">
        <v>32.159999999999997</v>
      </c>
      <c r="H4233" s="123">
        <f t="shared" si="139"/>
        <v>16.3</v>
      </c>
      <c r="J4233" s="141">
        <v>20.9</v>
      </c>
    </row>
    <row r="4234" spans="2:10" x14ac:dyDescent="0.2">
      <c r="B4234" s="122" t="s">
        <v>2491</v>
      </c>
      <c r="C4234" s="122" t="s">
        <v>2490</v>
      </c>
      <c r="D4234" s="122"/>
      <c r="E4234" s="147" t="s">
        <v>2471</v>
      </c>
      <c r="F4234" s="123">
        <v>13.42</v>
      </c>
      <c r="G4234" s="125">
        <v>0.4511</v>
      </c>
      <c r="H4234" s="126">
        <f t="shared" si="139"/>
        <v>4.71</v>
      </c>
      <c r="J4234" s="127">
        <v>6.05</v>
      </c>
    </row>
    <row r="4235" spans="2:10" ht="22.5" x14ac:dyDescent="0.2">
      <c r="B4235" s="122" t="s">
        <v>2581</v>
      </c>
      <c r="C4235" s="122" t="s">
        <v>2580</v>
      </c>
      <c r="D4235" s="122"/>
      <c r="E4235" s="147" t="s">
        <v>2545</v>
      </c>
      <c r="F4235" s="123">
        <v>27.4</v>
      </c>
      <c r="G4235" s="125">
        <v>8.0999999999999996E-3</v>
      </c>
      <c r="H4235" s="126">
        <f t="shared" si="139"/>
        <v>0.17</v>
      </c>
      <c r="J4235" s="127">
        <v>0.22</v>
      </c>
    </row>
    <row r="4236" spans="2:10" x14ac:dyDescent="0.2">
      <c r="B4236" s="122" t="s">
        <v>2579</v>
      </c>
      <c r="C4236" s="122" t="s">
        <v>2474</v>
      </c>
      <c r="D4236" s="122"/>
      <c r="E4236" s="147" t="s">
        <v>2471</v>
      </c>
      <c r="F4236" s="124">
        <v>489.1</v>
      </c>
      <c r="G4236" s="125">
        <v>1</v>
      </c>
      <c r="H4236" s="124">
        <f t="shared" si="139"/>
        <v>381.49</v>
      </c>
      <c r="J4236" s="136">
        <v>489.1</v>
      </c>
    </row>
    <row r="4237" spans="2:10" ht="67.5" x14ac:dyDescent="0.2">
      <c r="B4237" s="122" t="s">
        <v>2578</v>
      </c>
      <c r="C4237" s="122" t="s">
        <v>2577</v>
      </c>
      <c r="D4237" s="122"/>
      <c r="E4237" s="147" t="s">
        <v>2471</v>
      </c>
      <c r="F4237" s="126">
        <v>2.89</v>
      </c>
      <c r="G4237" s="125">
        <v>1.18E-2</v>
      </c>
      <c r="H4237" s="126">
        <f t="shared" si="139"/>
        <v>0.02</v>
      </c>
      <c r="J4237" s="127">
        <v>0.03</v>
      </c>
    </row>
    <row r="4238" spans="2:10" x14ac:dyDescent="0.2">
      <c r="B4238" s="122" t="s">
        <v>2478</v>
      </c>
      <c r="C4238" s="122" t="s">
        <v>2477</v>
      </c>
      <c r="D4238" s="122"/>
      <c r="E4238" s="147" t="s">
        <v>2476</v>
      </c>
      <c r="F4238" s="124">
        <v>182.64</v>
      </c>
      <c r="G4238" s="125">
        <v>0.112</v>
      </c>
      <c r="H4238" s="123">
        <f t="shared" si="139"/>
        <v>15.95</v>
      </c>
      <c r="J4238" s="141">
        <v>20.46</v>
      </c>
    </row>
    <row r="4239" spans="2:10" x14ac:dyDescent="0.2">
      <c r="B4239" s="122" t="s">
        <v>2576</v>
      </c>
      <c r="C4239" s="122" t="s">
        <v>2575</v>
      </c>
      <c r="D4239" s="122"/>
      <c r="E4239" s="147" t="s">
        <v>2545</v>
      </c>
      <c r="F4239" s="123">
        <v>39.76</v>
      </c>
      <c r="G4239" s="125">
        <v>0.189</v>
      </c>
      <c r="H4239" s="126">
        <f t="shared" si="139"/>
        <v>5.85</v>
      </c>
      <c r="J4239" s="127">
        <v>7.51</v>
      </c>
    </row>
    <row r="4240" spans="2:10" x14ac:dyDescent="0.2">
      <c r="B4240" s="128" t="s">
        <v>2470</v>
      </c>
      <c r="C4240" s="128"/>
      <c r="D4240" s="128"/>
      <c r="E4240" s="128"/>
      <c r="F4240" s="128"/>
      <c r="G4240" s="128"/>
      <c r="H4240" s="149">
        <f t="shared" si="139"/>
        <v>1393.92</v>
      </c>
      <c r="J4240" s="150">
        <v>1787.08</v>
      </c>
    </row>
    <row r="4241" spans="2:10" x14ac:dyDescent="0.2">
      <c r="B4241" s="131" t="s">
        <v>2469</v>
      </c>
      <c r="C4241" s="131"/>
      <c r="D4241" s="131"/>
      <c r="E4241" s="131"/>
      <c r="F4241" s="131"/>
      <c r="G4241" s="131"/>
      <c r="H4241" s="151">
        <f t="shared" si="139"/>
        <v>1439.34</v>
      </c>
      <c r="J4241" s="152">
        <v>1845.32</v>
      </c>
    </row>
    <row r="4242" spans="2:10" x14ac:dyDescent="0.2">
      <c r="B4242" s="131" t="s">
        <v>2468</v>
      </c>
      <c r="C4242" s="131"/>
      <c r="D4242" s="131"/>
      <c r="E4242" s="131"/>
      <c r="F4242" s="131"/>
      <c r="G4242" s="131"/>
      <c r="H4242" s="132">
        <f t="shared" si="139"/>
        <v>0</v>
      </c>
      <c r="J4242" s="133">
        <v>0</v>
      </c>
    </row>
    <row r="4243" spans="2:10" x14ac:dyDescent="0.2">
      <c r="B4243" s="131" t="s">
        <v>2467</v>
      </c>
      <c r="C4243" s="131"/>
      <c r="D4243" s="131"/>
      <c r="E4243" s="131"/>
      <c r="F4243" s="131"/>
      <c r="G4243" s="131"/>
      <c r="H4243" s="151">
        <f t="shared" si="139"/>
        <v>1439.34</v>
      </c>
      <c r="J4243" s="152">
        <v>1845.32</v>
      </c>
    </row>
    <row r="4244" spans="2:10" s="134" customFormat="1" ht="24.75" customHeight="1" x14ac:dyDescent="0.2">
      <c r="B4244" s="118" t="s">
        <v>2574</v>
      </c>
      <c r="C4244" s="118"/>
      <c r="D4244" s="118"/>
      <c r="E4244" s="118"/>
      <c r="F4244" s="118"/>
      <c r="G4244" s="118"/>
      <c r="H4244" s="118" t="s">
        <v>2538</v>
      </c>
      <c r="J4244" s="119" t="s">
        <v>2538</v>
      </c>
    </row>
    <row r="4245" spans="2:10" x14ac:dyDescent="0.2">
      <c r="B4245" s="120" t="s">
        <v>2503</v>
      </c>
      <c r="C4245" s="120" t="s">
        <v>2514</v>
      </c>
      <c r="D4245" s="120" t="s">
        <v>2513</v>
      </c>
      <c r="E4245" s="120"/>
      <c r="F4245" s="120" t="s">
        <v>2512</v>
      </c>
      <c r="G4245" s="120" t="s">
        <v>2499</v>
      </c>
      <c r="H4245" s="120" t="s">
        <v>2511</v>
      </c>
      <c r="J4245" s="121" t="s">
        <v>2511</v>
      </c>
    </row>
    <row r="4246" spans="2:10" x14ac:dyDescent="0.2">
      <c r="B4246" s="122" t="s">
        <v>2510</v>
      </c>
      <c r="C4246" s="122" t="s">
        <v>2509</v>
      </c>
      <c r="D4246" s="123">
        <v>12.47</v>
      </c>
      <c r="E4246" s="123"/>
      <c r="F4246" s="124">
        <v>117.99</v>
      </c>
      <c r="G4246" s="125">
        <v>3.7222</v>
      </c>
      <c r="H4246" s="123">
        <f t="shared" ref="H4246:H4254" si="140">TRUNC((J4246*$J$7),2)</f>
        <v>36.200000000000003</v>
      </c>
      <c r="J4246" s="141">
        <v>46.42</v>
      </c>
    </row>
    <row r="4247" spans="2:10" x14ac:dyDescent="0.2">
      <c r="B4247" s="122" t="s">
        <v>2573</v>
      </c>
      <c r="C4247" s="122" t="s">
        <v>2572</v>
      </c>
      <c r="D4247" s="123">
        <v>21.1</v>
      </c>
      <c r="E4247" s="123"/>
      <c r="F4247" s="124">
        <v>117.99</v>
      </c>
      <c r="G4247" s="125">
        <v>0.1837</v>
      </c>
      <c r="H4247" s="126">
        <f t="shared" si="140"/>
        <v>3.02</v>
      </c>
      <c r="J4247" s="127">
        <v>3.88</v>
      </c>
    </row>
    <row r="4248" spans="2:10" x14ac:dyDescent="0.2">
      <c r="B4248" s="122" t="s">
        <v>2571</v>
      </c>
      <c r="C4248" s="122" t="s">
        <v>2570</v>
      </c>
      <c r="D4248" s="123">
        <v>20.8</v>
      </c>
      <c r="E4248" s="123"/>
      <c r="F4248" s="124">
        <v>117.99</v>
      </c>
      <c r="G4248" s="125">
        <v>0.12670000000000001</v>
      </c>
      <c r="H4248" s="126">
        <f t="shared" si="140"/>
        <v>2.0499999999999998</v>
      </c>
      <c r="J4248" s="127">
        <v>2.64</v>
      </c>
    </row>
    <row r="4249" spans="2:10" x14ac:dyDescent="0.2">
      <c r="B4249" s="122" t="s">
        <v>2506</v>
      </c>
      <c r="C4249" s="122" t="s">
        <v>2505</v>
      </c>
      <c r="D4249" s="123">
        <v>20.8</v>
      </c>
      <c r="E4249" s="123"/>
      <c r="F4249" s="124">
        <v>117.99</v>
      </c>
      <c r="G4249" s="125">
        <v>0.59440000000000004</v>
      </c>
      <c r="H4249" s="123">
        <f t="shared" si="140"/>
        <v>9.64</v>
      </c>
      <c r="J4249" s="141">
        <v>12.36</v>
      </c>
    </row>
    <row r="4250" spans="2:10" x14ac:dyDescent="0.2">
      <c r="B4250" s="122" t="s">
        <v>2508</v>
      </c>
      <c r="C4250" s="122" t="s">
        <v>2507</v>
      </c>
      <c r="D4250" s="123">
        <v>14.98</v>
      </c>
      <c r="E4250" s="123"/>
      <c r="F4250" s="124">
        <v>117.99</v>
      </c>
      <c r="G4250" s="125">
        <v>5.0700000000000002E-2</v>
      </c>
      <c r="H4250" s="126">
        <f t="shared" si="140"/>
        <v>0.59</v>
      </c>
      <c r="J4250" s="127">
        <v>0.76</v>
      </c>
    </row>
    <row r="4251" spans="2:10" x14ac:dyDescent="0.2">
      <c r="B4251" s="122" t="s">
        <v>2569</v>
      </c>
      <c r="C4251" s="122" t="s">
        <v>2568</v>
      </c>
      <c r="D4251" s="123">
        <v>20.8</v>
      </c>
      <c r="E4251" s="123"/>
      <c r="F4251" s="124">
        <v>117.99</v>
      </c>
      <c r="G4251" s="125">
        <v>0.72</v>
      </c>
      <c r="H4251" s="123">
        <f t="shared" si="140"/>
        <v>11.68</v>
      </c>
      <c r="J4251" s="141">
        <v>14.98</v>
      </c>
    </row>
    <row r="4252" spans="2:10" x14ac:dyDescent="0.2">
      <c r="B4252" s="122" t="s">
        <v>2567</v>
      </c>
      <c r="C4252" s="122" t="s">
        <v>2566</v>
      </c>
      <c r="D4252" s="123">
        <v>14.54</v>
      </c>
      <c r="E4252" s="123"/>
      <c r="F4252" s="124">
        <v>117.99</v>
      </c>
      <c r="G4252" s="125">
        <v>1.0972999999999999</v>
      </c>
      <c r="H4252" s="123">
        <f t="shared" si="140"/>
        <v>12.44</v>
      </c>
      <c r="J4252" s="141">
        <v>15.95</v>
      </c>
    </row>
    <row r="4253" spans="2:10" x14ac:dyDescent="0.2">
      <c r="B4253" s="122" t="s">
        <v>2565</v>
      </c>
      <c r="C4253" s="122" t="s">
        <v>2564</v>
      </c>
      <c r="D4253" s="123">
        <v>20.8</v>
      </c>
      <c r="E4253" s="123"/>
      <c r="F4253" s="124">
        <v>117.99</v>
      </c>
      <c r="G4253" s="125">
        <v>0.32819999999999999</v>
      </c>
      <c r="H4253" s="126">
        <f t="shared" si="140"/>
        <v>5.32</v>
      </c>
      <c r="J4253" s="127">
        <v>6.83</v>
      </c>
    </row>
    <row r="4254" spans="2:10" x14ac:dyDescent="0.2">
      <c r="B4254" s="128" t="s">
        <v>2504</v>
      </c>
      <c r="C4254" s="128"/>
      <c r="D4254" s="128"/>
      <c r="E4254" s="128"/>
      <c r="F4254" s="128"/>
      <c r="G4254" s="128"/>
      <c r="H4254" s="137">
        <f t="shared" si="140"/>
        <v>80.97</v>
      </c>
      <c r="J4254" s="138">
        <v>103.82</v>
      </c>
    </row>
    <row r="4255" spans="2:10" ht="21" x14ac:dyDescent="0.2">
      <c r="B4255" s="120" t="s">
        <v>2503</v>
      </c>
      <c r="C4255" s="120" t="s">
        <v>2502</v>
      </c>
      <c r="D4255" s="120"/>
      <c r="E4255" s="146" t="s">
        <v>2501</v>
      </c>
      <c r="F4255" s="120" t="s">
        <v>2500</v>
      </c>
      <c r="G4255" s="120" t="s">
        <v>2499</v>
      </c>
      <c r="H4255" s="120" t="s">
        <v>2498</v>
      </c>
      <c r="J4255" s="121" t="s">
        <v>2498</v>
      </c>
    </row>
    <row r="4256" spans="2:10" x14ac:dyDescent="0.2">
      <c r="B4256" s="122" t="s">
        <v>2493</v>
      </c>
      <c r="C4256" s="122" t="s">
        <v>2492</v>
      </c>
      <c r="D4256" s="122"/>
      <c r="E4256" s="147" t="s">
        <v>2481</v>
      </c>
      <c r="F4256" s="126">
        <v>0.65</v>
      </c>
      <c r="G4256" s="135">
        <v>36.555399999999999</v>
      </c>
      <c r="H4256" s="123">
        <f t="shared" ref="H4256:H4276" si="141">TRUNC((J4256*$J$7),2)</f>
        <v>18.53</v>
      </c>
      <c r="J4256" s="141">
        <v>23.76</v>
      </c>
    </row>
    <row r="4257" spans="2:10" x14ac:dyDescent="0.2">
      <c r="B4257" s="122" t="s">
        <v>2543</v>
      </c>
      <c r="C4257" s="122" t="s">
        <v>2542</v>
      </c>
      <c r="D4257" s="122"/>
      <c r="E4257" s="147" t="s">
        <v>2481</v>
      </c>
      <c r="F4257" s="126">
        <v>0.99</v>
      </c>
      <c r="G4257" s="125">
        <v>3.1627000000000001</v>
      </c>
      <c r="H4257" s="126">
        <f t="shared" si="141"/>
        <v>2.44</v>
      </c>
      <c r="J4257" s="127">
        <v>3.13</v>
      </c>
    </row>
    <row r="4258" spans="2:10" x14ac:dyDescent="0.2">
      <c r="B4258" s="122" t="s">
        <v>2532</v>
      </c>
      <c r="C4258" s="122" t="s">
        <v>2531</v>
      </c>
      <c r="D4258" s="122"/>
      <c r="E4258" s="147" t="s">
        <v>2476</v>
      </c>
      <c r="F4258" s="124">
        <v>140.88</v>
      </c>
      <c r="G4258" s="125">
        <v>7.6899999999999996E-2</v>
      </c>
      <c r="H4258" s="123">
        <f t="shared" si="141"/>
        <v>8.44</v>
      </c>
      <c r="J4258" s="141">
        <v>10.83</v>
      </c>
    </row>
    <row r="4259" spans="2:10" x14ac:dyDescent="0.2">
      <c r="B4259" s="122" t="s">
        <v>2518</v>
      </c>
      <c r="C4259" s="122" t="s">
        <v>2517</v>
      </c>
      <c r="D4259" s="122"/>
      <c r="E4259" s="147" t="s">
        <v>2476</v>
      </c>
      <c r="F4259" s="124">
        <v>184.48</v>
      </c>
      <c r="G4259" s="125">
        <v>2.1100000000000001E-2</v>
      </c>
      <c r="H4259" s="126">
        <f t="shared" si="141"/>
        <v>3.03</v>
      </c>
      <c r="J4259" s="127">
        <v>3.89</v>
      </c>
    </row>
    <row r="4260" spans="2:10" x14ac:dyDescent="0.2">
      <c r="B4260" s="122" t="s">
        <v>2534</v>
      </c>
      <c r="C4260" s="122" t="s">
        <v>2533</v>
      </c>
      <c r="D4260" s="122"/>
      <c r="E4260" s="147" t="s">
        <v>2476</v>
      </c>
      <c r="F4260" s="124">
        <v>143.29</v>
      </c>
      <c r="G4260" s="125">
        <v>2.8199999999999999E-2</v>
      </c>
      <c r="H4260" s="126">
        <f t="shared" si="141"/>
        <v>3.15</v>
      </c>
      <c r="J4260" s="127">
        <v>4.04</v>
      </c>
    </row>
    <row r="4261" spans="2:10" x14ac:dyDescent="0.2">
      <c r="B4261" s="122" t="s">
        <v>2563</v>
      </c>
      <c r="C4261" s="122" t="s">
        <v>2562</v>
      </c>
      <c r="D4261" s="122"/>
      <c r="E4261" s="147" t="s">
        <v>2481</v>
      </c>
      <c r="F4261" s="123">
        <v>25.52</v>
      </c>
      <c r="G4261" s="125">
        <v>0.1867</v>
      </c>
      <c r="H4261" s="126">
        <f t="shared" si="141"/>
        <v>3.71</v>
      </c>
      <c r="J4261" s="127">
        <v>4.76</v>
      </c>
    </row>
    <row r="4262" spans="2:10" x14ac:dyDescent="0.2">
      <c r="B4262" s="122" t="s">
        <v>2561</v>
      </c>
      <c r="C4262" s="122" t="s">
        <v>2560</v>
      </c>
      <c r="D4262" s="122"/>
      <c r="E4262" s="147" t="s">
        <v>2481</v>
      </c>
      <c r="F4262" s="126">
        <v>8.69</v>
      </c>
      <c r="G4262" s="125">
        <v>7.3333000000000004</v>
      </c>
      <c r="H4262" s="123">
        <f t="shared" si="141"/>
        <v>49.7</v>
      </c>
      <c r="J4262" s="141">
        <v>63.73</v>
      </c>
    </row>
    <row r="4263" spans="2:10" x14ac:dyDescent="0.2">
      <c r="B4263" s="122" t="s">
        <v>2559</v>
      </c>
      <c r="C4263" s="122" t="s">
        <v>2558</v>
      </c>
      <c r="D4263" s="122"/>
      <c r="E4263" s="147" t="s">
        <v>2481</v>
      </c>
      <c r="F4263" s="123">
        <v>11.97</v>
      </c>
      <c r="G4263" s="125">
        <v>2.9333</v>
      </c>
      <c r="H4263" s="123">
        <f t="shared" si="141"/>
        <v>27.38</v>
      </c>
      <c r="J4263" s="141">
        <v>35.11</v>
      </c>
    </row>
    <row r="4264" spans="2:10" x14ac:dyDescent="0.2">
      <c r="B4264" s="122" t="s">
        <v>2557</v>
      </c>
      <c r="C4264" s="122" t="s">
        <v>2556</v>
      </c>
      <c r="D4264" s="122"/>
      <c r="E4264" s="147" t="s">
        <v>2481</v>
      </c>
      <c r="F4264" s="123">
        <v>21.97</v>
      </c>
      <c r="G4264" s="125">
        <v>1.37E-2</v>
      </c>
      <c r="H4264" s="126">
        <f t="shared" si="141"/>
        <v>0.23</v>
      </c>
      <c r="J4264" s="127">
        <v>0.3</v>
      </c>
    </row>
    <row r="4265" spans="2:10" x14ac:dyDescent="0.2">
      <c r="B4265" s="122" t="s">
        <v>2555</v>
      </c>
      <c r="C4265" s="122" t="s">
        <v>2554</v>
      </c>
      <c r="D4265" s="122"/>
      <c r="E4265" s="147" t="s">
        <v>2471</v>
      </c>
      <c r="F4265" s="126">
        <v>1.1100000000000001</v>
      </c>
      <c r="G4265" s="125">
        <v>4.2200000000000001E-2</v>
      </c>
      <c r="H4265" s="126">
        <f t="shared" si="141"/>
        <v>0.03</v>
      </c>
      <c r="J4265" s="127">
        <v>0.05</v>
      </c>
    </row>
    <row r="4266" spans="2:10" ht="33.75" x14ac:dyDescent="0.2">
      <c r="B4266" s="122" t="s">
        <v>2553</v>
      </c>
      <c r="C4266" s="122" t="s">
        <v>2552</v>
      </c>
      <c r="D4266" s="122"/>
      <c r="E4266" s="147" t="s">
        <v>2519</v>
      </c>
      <c r="F4266" s="126">
        <v>2.85</v>
      </c>
      <c r="G4266" s="125">
        <v>0.57969999999999999</v>
      </c>
      <c r="H4266" s="126">
        <f t="shared" si="141"/>
        <v>1.28</v>
      </c>
      <c r="J4266" s="127">
        <v>1.65</v>
      </c>
    </row>
    <row r="4267" spans="2:10" x14ac:dyDescent="0.2">
      <c r="B4267" s="122" t="s">
        <v>2551</v>
      </c>
      <c r="C4267" s="122" t="s">
        <v>2550</v>
      </c>
      <c r="D4267" s="122"/>
      <c r="E4267" s="147" t="s">
        <v>2535</v>
      </c>
      <c r="F4267" s="126">
        <v>7.51</v>
      </c>
      <c r="G4267" s="125">
        <v>0.75800000000000001</v>
      </c>
      <c r="H4267" s="126">
        <f t="shared" si="141"/>
        <v>4.43</v>
      </c>
      <c r="J4267" s="127">
        <v>5.69</v>
      </c>
    </row>
    <row r="4268" spans="2:10" x14ac:dyDescent="0.2">
      <c r="B4268" s="122" t="s">
        <v>2549</v>
      </c>
      <c r="C4268" s="122" t="s">
        <v>2548</v>
      </c>
      <c r="D4268" s="122"/>
      <c r="E4268" s="147" t="s">
        <v>2481</v>
      </c>
      <c r="F4268" s="123">
        <v>25.2</v>
      </c>
      <c r="G4268" s="125">
        <v>7.8200000000000006E-2</v>
      </c>
      <c r="H4268" s="126">
        <f t="shared" si="141"/>
        <v>1.53</v>
      </c>
      <c r="J4268" s="127">
        <v>1.97</v>
      </c>
    </row>
    <row r="4269" spans="2:10" x14ac:dyDescent="0.2">
      <c r="B4269" s="122" t="s">
        <v>2547</v>
      </c>
      <c r="C4269" s="122" t="s">
        <v>2546</v>
      </c>
      <c r="D4269" s="122"/>
      <c r="E4269" s="147" t="s">
        <v>2545</v>
      </c>
      <c r="F4269" s="123">
        <v>27.7</v>
      </c>
      <c r="G4269" s="125">
        <v>6.7599999999999993E-2</v>
      </c>
      <c r="H4269" s="126">
        <f t="shared" si="141"/>
        <v>1.45</v>
      </c>
      <c r="J4269" s="127">
        <v>1.87</v>
      </c>
    </row>
    <row r="4270" spans="2:10" x14ac:dyDescent="0.2">
      <c r="B4270" s="122" t="s">
        <v>2541</v>
      </c>
      <c r="C4270" s="122" t="s">
        <v>2540</v>
      </c>
      <c r="D4270" s="122"/>
      <c r="E4270" s="147" t="s">
        <v>2471</v>
      </c>
      <c r="F4270" s="126">
        <v>0.41</v>
      </c>
      <c r="G4270" s="135">
        <v>28.588000000000001</v>
      </c>
      <c r="H4270" s="123">
        <f t="shared" si="141"/>
        <v>9.14</v>
      </c>
      <c r="J4270" s="141">
        <v>11.72</v>
      </c>
    </row>
    <row r="4271" spans="2:10" x14ac:dyDescent="0.2">
      <c r="B4271" s="122" t="s">
        <v>2537</v>
      </c>
      <c r="C4271" s="122" t="s">
        <v>2536</v>
      </c>
      <c r="D4271" s="122"/>
      <c r="E4271" s="147" t="s">
        <v>2535</v>
      </c>
      <c r="F4271" s="123">
        <v>14.5</v>
      </c>
      <c r="G4271" s="125">
        <v>1.0219</v>
      </c>
      <c r="H4271" s="123">
        <f t="shared" si="141"/>
        <v>11.55</v>
      </c>
      <c r="J4271" s="141">
        <v>14.82</v>
      </c>
    </row>
    <row r="4272" spans="2:10" x14ac:dyDescent="0.2">
      <c r="B4272" s="122" t="s">
        <v>2478</v>
      </c>
      <c r="C4272" s="122" t="s">
        <v>2477</v>
      </c>
      <c r="D4272" s="122"/>
      <c r="E4272" s="147" t="s">
        <v>2476</v>
      </c>
      <c r="F4272" s="124">
        <v>182.64</v>
      </c>
      <c r="G4272" s="125">
        <v>9.5299999999999996E-2</v>
      </c>
      <c r="H4272" s="123">
        <f t="shared" si="141"/>
        <v>13.57</v>
      </c>
      <c r="J4272" s="141">
        <v>17.41</v>
      </c>
    </row>
    <row r="4273" spans="2:10" x14ac:dyDescent="0.2">
      <c r="B4273" s="128" t="s">
        <v>2470</v>
      </c>
      <c r="C4273" s="128"/>
      <c r="D4273" s="128"/>
      <c r="E4273" s="128"/>
      <c r="F4273" s="128"/>
      <c r="G4273" s="128"/>
      <c r="H4273" s="137">
        <f t="shared" si="141"/>
        <v>159.68</v>
      </c>
      <c r="J4273" s="138">
        <v>204.73</v>
      </c>
    </row>
    <row r="4274" spans="2:10" x14ac:dyDescent="0.2">
      <c r="B4274" s="131" t="s">
        <v>2469</v>
      </c>
      <c r="C4274" s="131"/>
      <c r="D4274" s="131"/>
      <c r="E4274" s="131"/>
      <c r="F4274" s="131"/>
      <c r="G4274" s="131"/>
      <c r="H4274" s="139">
        <f t="shared" si="141"/>
        <v>240.66</v>
      </c>
      <c r="J4274" s="140">
        <v>308.55</v>
      </c>
    </row>
    <row r="4275" spans="2:10" x14ac:dyDescent="0.2">
      <c r="B4275" s="131" t="s">
        <v>2468</v>
      </c>
      <c r="C4275" s="131"/>
      <c r="D4275" s="131"/>
      <c r="E4275" s="131"/>
      <c r="F4275" s="131"/>
      <c r="G4275" s="131"/>
      <c r="H4275" s="132">
        <f t="shared" si="141"/>
        <v>0</v>
      </c>
      <c r="J4275" s="133">
        <v>0</v>
      </c>
    </row>
    <row r="4276" spans="2:10" x14ac:dyDescent="0.2">
      <c r="B4276" s="131" t="s">
        <v>2467</v>
      </c>
      <c r="C4276" s="131"/>
      <c r="D4276" s="131"/>
      <c r="E4276" s="131"/>
      <c r="F4276" s="131"/>
      <c r="G4276" s="131"/>
      <c r="H4276" s="139">
        <f t="shared" si="141"/>
        <v>240.66</v>
      </c>
      <c r="J4276" s="140">
        <v>308.55</v>
      </c>
    </row>
    <row r="4277" spans="2:10" s="134" customFormat="1" ht="24.75" customHeight="1" x14ac:dyDescent="0.2">
      <c r="B4277" s="118" t="s">
        <v>2544</v>
      </c>
      <c r="C4277" s="118"/>
      <c r="D4277" s="118"/>
      <c r="E4277" s="118"/>
      <c r="F4277" s="118"/>
      <c r="G4277" s="118"/>
      <c r="H4277" s="118" t="s">
        <v>2538</v>
      </c>
      <c r="J4277" s="119" t="s">
        <v>2538</v>
      </c>
    </row>
    <row r="4278" spans="2:10" x14ac:dyDescent="0.2">
      <c r="B4278" s="120" t="s">
        <v>2503</v>
      </c>
      <c r="C4278" s="120" t="s">
        <v>2514</v>
      </c>
      <c r="D4278" s="120" t="s">
        <v>2513</v>
      </c>
      <c r="E4278" s="120"/>
      <c r="F4278" s="120" t="s">
        <v>2512</v>
      </c>
      <c r="G4278" s="120" t="s">
        <v>2499</v>
      </c>
      <c r="H4278" s="120" t="s">
        <v>2511</v>
      </c>
      <c r="J4278" s="121" t="s">
        <v>2511</v>
      </c>
    </row>
    <row r="4279" spans="2:10" x14ac:dyDescent="0.2">
      <c r="B4279" s="122" t="s">
        <v>2506</v>
      </c>
      <c r="C4279" s="122" t="s">
        <v>2505</v>
      </c>
      <c r="D4279" s="123">
        <v>20.8</v>
      </c>
      <c r="E4279" s="123"/>
      <c r="F4279" s="124">
        <v>117.99</v>
      </c>
      <c r="G4279" s="125">
        <v>2.48</v>
      </c>
      <c r="H4279" s="123">
        <f>TRUNC((J4279*$J$7),2)</f>
        <v>40.229999999999997</v>
      </c>
      <c r="J4279" s="141">
        <v>51.58</v>
      </c>
    </row>
    <row r="4280" spans="2:10" x14ac:dyDescent="0.2">
      <c r="B4280" s="122" t="s">
        <v>2510</v>
      </c>
      <c r="C4280" s="122" t="s">
        <v>2509</v>
      </c>
      <c r="D4280" s="123">
        <v>12.47</v>
      </c>
      <c r="E4280" s="123"/>
      <c r="F4280" s="124">
        <v>117.99</v>
      </c>
      <c r="G4280" s="125">
        <v>1.2949999999999999</v>
      </c>
      <c r="H4280" s="123">
        <f>TRUNC((J4280*$J$7),2)</f>
        <v>12.59</v>
      </c>
      <c r="J4280" s="141">
        <v>16.149999999999999</v>
      </c>
    </row>
    <row r="4281" spans="2:10" x14ac:dyDescent="0.2">
      <c r="B4281" s="128" t="s">
        <v>2504</v>
      </c>
      <c r="C4281" s="128"/>
      <c r="D4281" s="128"/>
      <c r="E4281" s="128"/>
      <c r="F4281" s="128"/>
      <c r="G4281" s="128"/>
      <c r="H4281" s="142">
        <f>TRUNC((J4281*$J$7),2)</f>
        <v>52.82</v>
      </c>
      <c r="J4281" s="143">
        <v>67.73</v>
      </c>
    </row>
    <row r="4282" spans="2:10" ht="21" x14ac:dyDescent="0.2">
      <c r="B4282" s="120" t="s">
        <v>2503</v>
      </c>
      <c r="C4282" s="120" t="s">
        <v>2502</v>
      </c>
      <c r="D4282" s="120"/>
      <c r="E4282" s="146" t="s">
        <v>2501</v>
      </c>
      <c r="F4282" s="120" t="s">
        <v>2500</v>
      </c>
      <c r="G4282" s="120" t="s">
        <v>2499</v>
      </c>
      <c r="H4282" s="120" t="s">
        <v>2498</v>
      </c>
      <c r="J4282" s="121" t="s">
        <v>2498</v>
      </c>
    </row>
    <row r="4283" spans="2:10" x14ac:dyDescent="0.2">
      <c r="B4283" s="122" t="s">
        <v>2493</v>
      </c>
      <c r="C4283" s="122" t="s">
        <v>2492</v>
      </c>
      <c r="D4283" s="122"/>
      <c r="E4283" s="147" t="s">
        <v>2481</v>
      </c>
      <c r="F4283" s="126">
        <v>0.65</v>
      </c>
      <c r="G4283" s="125">
        <v>4.5599999999999996</v>
      </c>
      <c r="H4283" s="126">
        <f t="shared" ref="H4283:H4290" si="142">TRUNC((J4283*$J$7),2)</f>
        <v>2.2999999999999998</v>
      </c>
      <c r="J4283" s="127">
        <v>2.96</v>
      </c>
    </row>
    <row r="4284" spans="2:10" x14ac:dyDescent="0.2">
      <c r="B4284" s="122" t="s">
        <v>2543</v>
      </c>
      <c r="C4284" s="122" t="s">
        <v>2542</v>
      </c>
      <c r="D4284" s="122"/>
      <c r="E4284" s="147" t="s">
        <v>2481</v>
      </c>
      <c r="F4284" s="126">
        <v>0.99</v>
      </c>
      <c r="G4284" s="125">
        <v>5.24</v>
      </c>
      <c r="H4284" s="126">
        <f t="shared" si="142"/>
        <v>4.04</v>
      </c>
      <c r="J4284" s="127">
        <v>5.19</v>
      </c>
    </row>
    <row r="4285" spans="2:10" x14ac:dyDescent="0.2">
      <c r="B4285" s="122" t="s">
        <v>2518</v>
      </c>
      <c r="C4285" s="122" t="s">
        <v>2517</v>
      </c>
      <c r="D4285" s="122"/>
      <c r="E4285" s="147" t="s">
        <v>2476</v>
      </c>
      <c r="F4285" s="124">
        <v>184.48</v>
      </c>
      <c r="G4285" s="125">
        <v>3.5000000000000003E-2</v>
      </c>
      <c r="H4285" s="126">
        <f t="shared" si="142"/>
        <v>5.03</v>
      </c>
      <c r="J4285" s="127">
        <v>6.46</v>
      </c>
    </row>
    <row r="4286" spans="2:10" x14ac:dyDescent="0.2">
      <c r="B4286" s="122" t="s">
        <v>2541</v>
      </c>
      <c r="C4286" s="122" t="s">
        <v>2540</v>
      </c>
      <c r="D4286" s="122"/>
      <c r="E4286" s="147" t="s">
        <v>2471</v>
      </c>
      <c r="F4286" s="126">
        <v>0.41</v>
      </c>
      <c r="G4286" s="135">
        <v>35</v>
      </c>
      <c r="H4286" s="123">
        <f t="shared" si="142"/>
        <v>11.19</v>
      </c>
      <c r="J4286" s="141">
        <v>14.35</v>
      </c>
    </row>
    <row r="4287" spans="2:10" x14ac:dyDescent="0.2">
      <c r="B4287" s="128" t="s">
        <v>2470</v>
      </c>
      <c r="C4287" s="128"/>
      <c r="D4287" s="128"/>
      <c r="E4287" s="128"/>
      <c r="F4287" s="128"/>
      <c r="G4287" s="128"/>
      <c r="H4287" s="142">
        <f t="shared" si="142"/>
        <v>22.58</v>
      </c>
      <c r="J4287" s="143">
        <v>28.96</v>
      </c>
    </row>
    <row r="4288" spans="2:10" x14ac:dyDescent="0.2">
      <c r="B4288" s="131" t="s">
        <v>2469</v>
      </c>
      <c r="C4288" s="131"/>
      <c r="D4288" s="131"/>
      <c r="E4288" s="131"/>
      <c r="F4288" s="131"/>
      <c r="G4288" s="131"/>
      <c r="H4288" s="144">
        <f t="shared" si="142"/>
        <v>75.41</v>
      </c>
      <c r="J4288" s="145">
        <v>96.69</v>
      </c>
    </row>
    <row r="4289" spans="2:10" x14ac:dyDescent="0.2">
      <c r="B4289" s="131" t="s">
        <v>2468</v>
      </c>
      <c r="C4289" s="131"/>
      <c r="D4289" s="131"/>
      <c r="E4289" s="131"/>
      <c r="F4289" s="131"/>
      <c r="G4289" s="131"/>
      <c r="H4289" s="132">
        <f t="shared" si="142"/>
        <v>0</v>
      </c>
      <c r="J4289" s="133">
        <v>0</v>
      </c>
    </row>
    <row r="4290" spans="2:10" x14ac:dyDescent="0.2">
      <c r="B4290" s="131" t="s">
        <v>2467</v>
      </c>
      <c r="C4290" s="131"/>
      <c r="D4290" s="131"/>
      <c r="E4290" s="131"/>
      <c r="F4290" s="131"/>
      <c r="G4290" s="131"/>
      <c r="H4290" s="144">
        <f t="shared" si="142"/>
        <v>75.41</v>
      </c>
      <c r="J4290" s="145">
        <v>96.69</v>
      </c>
    </row>
    <row r="4291" spans="2:10" s="134" customFormat="1" ht="24.75" customHeight="1" x14ac:dyDescent="0.2">
      <c r="B4291" s="118" t="s">
        <v>2539</v>
      </c>
      <c r="C4291" s="118"/>
      <c r="D4291" s="118"/>
      <c r="E4291" s="118"/>
      <c r="F4291" s="118"/>
      <c r="G4291" s="118"/>
      <c r="H4291" s="118" t="s">
        <v>2538</v>
      </c>
      <c r="J4291" s="119" t="s">
        <v>2538</v>
      </c>
    </row>
    <row r="4292" spans="2:10" x14ac:dyDescent="0.2">
      <c r="B4292" s="120" t="s">
        <v>2503</v>
      </c>
      <c r="C4292" s="120" t="s">
        <v>2514</v>
      </c>
      <c r="D4292" s="120" t="s">
        <v>2513</v>
      </c>
      <c r="E4292" s="120"/>
      <c r="F4292" s="120" t="s">
        <v>2512</v>
      </c>
      <c r="G4292" s="120" t="s">
        <v>2499</v>
      </c>
      <c r="H4292" s="120" t="s">
        <v>2511</v>
      </c>
      <c r="J4292" s="121" t="s">
        <v>2511</v>
      </c>
    </row>
    <row r="4293" spans="2:10" x14ac:dyDescent="0.2">
      <c r="B4293" s="122" t="s">
        <v>2510</v>
      </c>
      <c r="C4293" s="122" t="s">
        <v>2509</v>
      </c>
      <c r="D4293" s="123">
        <v>12.47</v>
      </c>
      <c r="E4293" s="123"/>
      <c r="F4293" s="124">
        <v>117.99</v>
      </c>
      <c r="G4293" s="125">
        <v>1.6855</v>
      </c>
      <c r="H4293" s="123">
        <f>TRUNC((J4293*$J$7),2)</f>
        <v>16.39</v>
      </c>
      <c r="J4293" s="141">
        <v>21.02</v>
      </c>
    </row>
    <row r="4294" spans="2:10" x14ac:dyDescent="0.2">
      <c r="B4294" s="122" t="s">
        <v>2506</v>
      </c>
      <c r="C4294" s="122" t="s">
        <v>2505</v>
      </c>
      <c r="D4294" s="123">
        <v>20.8</v>
      </c>
      <c r="E4294" s="123"/>
      <c r="F4294" s="124">
        <v>117.99</v>
      </c>
      <c r="G4294" s="125">
        <v>0.6</v>
      </c>
      <c r="H4294" s="123">
        <f>TRUNC((J4294*$J$7),2)</f>
        <v>9.73</v>
      </c>
      <c r="J4294" s="141">
        <v>12.48</v>
      </c>
    </row>
    <row r="4295" spans="2:10" x14ac:dyDescent="0.2">
      <c r="B4295" s="128" t="s">
        <v>2504</v>
      </c>
      <c r="C4295" s="128"/>
      <c r="D4295" s="128"/>
      <c r="E4295" s="128"/>
      <c r="F4295" s="128"/>
      <c r="G4295" s="128"/>
      <c r="H4295" s="142">
        <f>TRUNC((J4295*$J$7),2)</f>
        <v>26.13</v>
      </c>
      <c r="J4295" s="143">
        <v>33.5</v>
      </c>
    </row>
    <row r="4296" spans="2:10" ht="21" x14ac:dyDescent="0.2">
      <c r="B4296" s="120" t="s">
        <v>2503</v>
      </c>
      <c r="C4296" s="120" t="s">
        <v>2502</v>
      </c>
      <c r="D4296" s="120"/>
      <c r="E4296" s="146" t="s">
        <v>2501</v>
      </c>
      <c r="F4296" s="120" t="s">
        <v>2500</v>
      </c>
      <c r="G4296" s="120" t="s">
        <v>2499</v>
      </c>
      <c r="H4296" s="120" t="s">
        <v>2498</v>
      </c>
      <c r="J4296" s="121" t="s">
        <v>2498</v>
      </c>
    </row>
    <row r="4297" spans="2:10" x14ac:dyDescent="0.2">
      <c r="B4297" s="122" t="s">
        <v>2537</v>
      </c>
      <c r="C4297" s="122" t="s">
        <v>2536</v>
      </c>
      <c r="D4297" s="122"/>
      <c r="E4297" s="147" t="s">
        <v>2535</v>
      </c>
      <c r="F4297" s="123">
        <v>14.5</v>
      </c>
      <c r="G4297" s="125">
        <v>0.13070000000000001</v>
      </c>
      <c r="H4297" s="126">
        <f t="shared" ref="H4297:H4305" si="143">TRUNC((J4297*$J$7),2)</f>
        <v>1.48</v>
      </c>
      <c r="J4297" s="127">
        <v>1.9</v>
      </c>
    </row>
    <row r="4298" spans="2:10" x14ac:dyDescent="0.2">
      <c r="B4298" s="122" t="s">
        <v>2534</v>
      </c>
      <c r="C4298" s="122" t="s">
        <v>2533</v>
      </c>
      <c r="D4298" s="122"/>
      <c r="E4298" s="147" t="s">
        <v>2476</v>
      </c>
      <c r="F4298" s="124">
        <v>143.29</v>
      </c>
      <c r="G4298" s="125">
        <v>1.4999999999999999E-2</v>
      </c>
      <c r="H4298" s="126">
        <f t="shared" si="143"/>
        <v>1.67</v>
      </c>
      <c r="J4298" s="127">
        <v>2.15</v>
      </c>
    </row>
    <row r="4299" spans="2:10" x14ac:dyDescent="0.2">
      <c r="B4299" s="122" t="s">
        <v>2532</v>
      </c>
      <c r="C4299" s="122" t="s">
        <v>2531</v>
      </c>
      <c r="D4299" s="122"/>
      <c r="E4299" s="147" t="s">
        <v>2476</v>
      </c>
      <c r="F4299" s="124">
        <v>140.88</v>
      </c>
      <c r="G4299" s="125">
        <v>1.4999999999999999E-2</v>
      </c>
      <c r="H4299" s="126">
        <f t="shared" si="143"/>
        <v>1.64</v>
      </c>
      <c r="J4299" s="127">
        <v>2.11</v>
      </c>
    </row>
    <row r="4300" spans="2:10" x14ac:dyDescent="0.2">
      <c r="B4300" s="122" t="s">
        <v>2493</v>
      </c>
      <c r="C4300" s="122" t="s">
        <v>2492</v>
      </c>
      <c r="D4300" s="122"/>
      <c r="E4300" s="147" t="s">
        <v>2481</v>
      </c>
      <c r="F4300" s="126">
        <v>0.65</v>
      </c>
      <c r="G4300" s="135">
        <v>12.1595</v>
      </c>
      <c r="H4300" s="126">
        <f t="shared" si="143"/>
        <v>6.16</v>
      </c>
      <c r="J4300" s="127">
        <v>7.9</v>
      </c>
    </row>
    <row r="4301" spans="2:10" x14ac:dyDescent="0.2">
      <c r="B4301" s="122" t="s">
        <v>2478</v>
      </c>
      <c r="C4301" s="122" t="s">
        <v>2477</v>
      </c>
      <c r="D4301" s="122"/>
      <c r="E4301" s="147" t="s">
        <v>2476</v>
      </c>
      <c r="F4301" s="124">
        <v>182.64</v>
      </c>
      <c r="G4301" s="125">
        <v>2.75E-2</v>
      </c>
      <c r="H4301" s="126">
        <f t="shared" si="143"/>
        <v>3.91</v>
      </c>
      <c r="J4301" s="127">
        <v>5.0199999999999996</v>
      </c>
    </row>
    <row r="4302" spans="2:10" x14ac:dyDescent="0.2">
      <c r="B4302" s="128" t="s">
        <v>2470</v>
      </c>
      <c r="C4302" s="128"/>
      <c r="D4302" s="128"/>
      <c r="E4302" s="128"/>
      <c r="F4302" s="128"/>
      <c r="G4302" s="128"/>
      <c r="H4302" s="142">
        <f t="shared" si="143"/>
        <v>14.88</v>
      </c>
      <c r="J4302" s="143">
        <v>19.079999999999998</v>
      </c>
    </row>
    <row r="4303" spans="2:10" x14ac:dyDescent="0.2">
      <c r="B4303" s="131" t="s">
        <v>2469</v>
      </c>
      <c r="C4303" s="131"/>
      <c r="D4303" s="131"/>
      <c r="E4303" s="131"/>
      <c r="F4303" s="131"/>
      <c r="G4303" s="131"/>
      <c r="H4303" s="144">
        <f t="shared" si="143"/>
        <v>41.01</v>
      </c>
      <c r="J4303" s="145">
        <v>52.58</v>
      </c>
    </row>
    <row r="4304" spans="2:10" x14ac:dyDescent="0.2">
      <c r="B4304" s="131" t="s">
        <v>2468</v>
      </c>
      <c r="C4304" s="131"/>
      <c r="D4304" s="131"/>
      <c r="E4304" s="131"/>
      <c r="F4304" s="131"/>
      <c r="G4304" s="131"/>
      <c r="H4304" s="132">
        <f t="shared" si="143"/>
        <v>0</v>
      </c>
      <c r="J4304" s="133">
        <v>0</v>
      </c>
    </row>
    <row r="4305" spans="2:10" x14ac:dyDescent="0.2">
      <c r="B4305" s="131" t="s">
        <v>2467</v>
      </c>
      <c r="C4305" s="131"/>
      <c r="D4305" s="131"/>
      <c r="E4305" s="131"/>
      <c r="F4305" s="131"/>
      <c r="G4305" s="131"/>
      <c r="H4305" s="144">
        <f t="shared" si="143"/>
        <v>41.01</v>
      </c>
      <c r="J4305" s="145">
        <v>52.58</v>
      </c>
    </row>
    <row r="4306" spans="2:10" s="134" customFormat="1" ht="24.75" customHeight="1" x14ac:dyDescent="0.2">
      <c r="B4306" s="118" t="s">
        <v>2530</v>
      </c>
      <c r="C4306" s="118"/>
      <c r="D4306" s="118"/>
      <c r="E4306" s="118"/>
      <c r="F4306" s="118"/>
      <c r="G4306" s="118"/>
      <c r="H4306" s="118" t="s">
        <v>2526</v>
      </c>
      <c r="J4306" s="119" t="s">
        <v>2526</v>
      </c>
    </row>
    <row r="4307" spans="2:10" ht="21" x14ac:dyDescent="0.2">
      <c r="B4307" s="120" t="s">
        <v>2503</v>
      </c>
      <c r="C4307" s="120" t="s">
        <v>2502</v>
      </c>
      <c r="D4307" s="120"/>
      <c r="E4307" s="146" t="s">
        <v>2501</v>
      </c>
      <c r="F4307" s="120" t="s">
        <v>2500</v>
      </c>
      <c r="G4307" s="120" t="s">
        <v>2499</v>
      </c>
      <c r="H4307" s="120" t="s">
        <v>2498</v>
      </c>
      <c r="J4307" s="121" t="s">
        <v>2498</v>
      </c>
    </row>
    <row r="4308" spans="2:10" x14ac:dyDescent="0.2">
      <c r="B4308" s="122" t="s">
        <v>2529</v>
      </c>
      <c r="C4308" s="122" t="s">
        <v>2528</v>
      </c>
      <c r="D4308" s="122"/>
      <c r="E4308" s="147" t="s">
        <v>2471</v>
      </c>
      <c r="F4308" s="126">
        <v>3.23</v>
      </c>
      <c r="G4308" s="125">
        <v>1</v>
      </c>
      <c r="H4308" s="126">
        <f>TRUNC((J4308*$J$7),2)</f>
        <v>2.5099999999999998</v>
      </c>
      <c r="J4308" s="127">
        <v>3.23</v>
      </c>
    </row>
    <row r="4309" spans="2:10" x14ac:dyDescent="0.2">
      <c r="B4309" s="128" t="s">
        <v>2470</v>
      </c>
      <c r="C4309" s="128"/>
      <c r="D4309" s="128"/>
      <c r="E4309" s="128"/>
      <c r="F4309" s="128"/>
      <c r="G4309" s="128"/>
      <c r="H4309" s="129">
        <f>TRUNC((J4309*$J$7),2)</f>
        <v>2.5099999999999998</v>
      </c>
      <c r="J4309" s="130">
        <v>3.23</v>
      </c>
    </row>
    <row r="4310" spans="2:10" x14ac:dyDescent="0.2">
      <c r="B4310" s="131" t="s">
        <v>2469</v>
      </c>
      <c r="C4310" s="131"/>
      <c r="D4310" s="131"/>
      <c r="E4310" s="131"/>
      <c r="F4310" s="131"/>
      <c r="G4310" s="131"/>
      <c r="H4310" s="132">
        <f>TRUNC((J4310*$J$7),2)</f>
        <v>2.5099999999999998</v>
      </c>
      <c r="J4310" s="133">
        <v>3.23</v>
      </c>
    </row>
    <row r="4311" spans="2:10" x14ac:dyDescent="0.2">
      <c r="B4311" s="131" t="s">
        <v>2468</v>
      </c>
      <c r="C4311" s="131"/>
      <c r="D4311" s="131"/>
      <c r="E4311" s="131"/>
      <c r="F4311" s="131"/>
      <c r="G4311" s="131"/>
      <c r="H4311" s="132">
        <f>TRUNC((J4311*$J$7),2)</f>
        <v>0</v>
      </c>
      <c r="J4311" s="133">
        <v>0</v>
      </c>
    </row>
    <row r="4312" spans="2:10" x14ac:dyDescent="0.2">
      <c r="B4312" s="131" t="s">
        <v>2467</v>
      </c>
      <c r="C4312" s="131"/>
      <c r="D4312" s="131"/>
      <c r="E4312" s="131"/>
      <c r="F4312" s="131"/>
      <c r="G4312" s="131"/>
      <c r="H4312" s="132">
        <f>TRUNC((J4312*$J$7),2)</f>
        <v>2.5099999999999998</v>
      </c>
      <c r="J4312" s="133">
        <v>3.23</v>
      </c>
    </row>
    <row r="4313" spans="2:10" s="134" customFormat="1" ht="24.75" customHeight="1" x14ac:dyDescent="0.2">
      <c r="B4313" s="118" t="s">
        <v>2527</v>
      </c>
      <c r="C4313" s="118"/>
      <c r="D4313" s="118"/>
      <c r="E4313" s="118"/>
      <c r="F4313" s="118"/>
      <c r="G4313" s="118"/>
      <c r="H4313" s="118" t="s">
        <v>2526</v>
      </c>
      <c r="J4313" s="119" t="s">
        <v>2526</v>
      </c>
    </row>
    <row r="4314" spans="2:10" ht="21" x14ac:dyDescent="0.2">
      <c r="B4314" s="120" t="s">
        <v>2503</v>
      </c>
      <c r="C4314" s="120" t="s">
        <v>2502</v>
      </c>
      <c r="D4314" s="120"/>
      <c r="E4314" s="146" t="s">
        <v>2501</v>
      </c>
      <c r="F4314" s="120" t="s">
        <v>2500</v>
      </c>
      <c r="G4314" s="120" t="s">
        <v>2499</v>
      </c>
      <c r="H4314" s="120" t="s">
        <v>2498</v>
      </c>
      <c r="J4314" s="121" t="s">
        <v>2498</v>
      </c>
    </row>
    <row r="4315" spans="2:10" x14ac:dyDescent="0.2">
      <c r="B4315" s="122" t="s">
        <v>2525</v>
      </c>
      <c r="C4315" s="122" t="s">
        <v>2524</v>
      </c>
      <c r="D4315" s="122"/>
      <c r="E4315" s="147" t="s">
        <v>2471</v>
      </c>
      <c r="F4315" s="123">
        <v>17.329999999999998</v>
      </c>
      <c r="G4315" s="125">
        <v>1</v>
      </c>
      <c r="H4315" s="123">
        <f>TRUNC((J4315*$J$7),2)</f>
        <v>13.51</v>
      </c>
      <c r="J4315" s="141">
        <v>17.329999999999998</v>
      </c>
    </row>
    <row r="4316" spans="2:10" x14ac:dyDescent="0.2">
      <c r="B4316" s="128" t="s">
        <v>2470</v>
      </c>
      <c r="C4316" s="128"/>
      <c r="D4316" s="128"/>
      <c r="E4316" s="128"/>
      <c r="F4316" s="128"/>
      <c r="G4316" s="128"/>
      <c r="H4316" s="142">
        <f>TRUNC((J4316*$J$7),2)</f>
        <v>13.51</v>
      </c>
      <c r="J4316" s="143">
        <v>17.329999999999998</v>
      </c>
    </row>
    <row r="4317" spans="2:10" x14ac:dyDescent="0.2">
      <c r="B4317" s="131" t="s">
        <v>2469</v>
      </c>
      <c r="C4317" s="131"/>
      <c r="D4317" s="131"/>
      <c r="E4317" s="131"/>
      <c r="F4317" s="131"/>
      <c r="G4317" s="131"/>
      <c r="H4317" s="144">
        <f>TRUNC((J4317*$J$7),2)</f>
        <v>13.51</v>
      </c>
      <c r="J4317" s="145">
        <v>17.329999999999998</v>
      </c>
    </row>
    <row r="4318" spans="2:10" x14ac:dyDescent="0.2">
      <c r="B4318" s="131" t="s">
        <v>2468</v>
      </c>
      <c r="C4318" s="131"/>
      <c r="D4318" s="131"/>
      <c r="E4318" s="131"/>
      <c r="F4318" s="131"/>
      <c r="G4318" s="131"/>
      <c r="H4318" s="132">
        <f>TRUNC((J4318*$J$7),2)</f>
        <v>0</v>
      </c>
      <c r="J4318" s="133">
        <v>0</v>
      </c>
    </row>
    <row r="4319" spans="2:10" x14ac:dyDescent="0.2">
      <c r="B4319" s="131" t="s">
        <v>2467</v>
      </c>
      <c r="C4319" s="131"/>
      <c r="D4319" s="131"/>
      <c r="E4319" s="131"/>
      <c r="F4319" s="131"/>
      <c r="G4319" s="131"/>
      <c r="H4319" s="144">
        <f>TRUNC((J4319*$J$7),2)</f>
        <v>13.51</v>
      </c>
      <c r="J4319" s="145">
        <v>17.329999999999998</v>
      </c>
    </row>
    <row r="4320" spans="2:10" s="134" customFormat="1" ht="24.75" customHeight="1" x14ac:dyDescent="0.2">
      <c r="B4320" s="118" t="s">
        <v>2523</v>
      </c>
      <c r="C4320" s="118"/>
      <c r="D4320" s="118"/>
      <c r="E4320" s="118"/>
      <c r="F4320" s="118"/>
      <c r="G4320" s="118"/>
      <c r="H4320" s="118" t="s">
        <v>2522</v>
      </c>
      <c r="J4320" s="119" t="s">
        <v>2522</v>
      </c>
    </row>
    <row r="4321" spans="2:10" x14ac:dyDescent="0.2">
      <c r="B4321" s="120" t="s">
        <v>2503</v>
      </c>
      <c r="C4321" s="120" t="s">
        <v>2514</v>
      </c>
      <c r="D4321" s="120" t="s">
        <v>2513</v>
      </c>
      <c r="E4321" s="120"/>
      <c r="F4321" s="120" t="s">
        <v>2512</v>
      </c>
      <c r="G4321" s="120" t="s">
        <v>2499</v>
      </c>
      <c r="H4321" s="120" t="s">
        <v>2511</v>
      </c>
      <c r="J4321" s="121" t="s">
        <v>2511</v>
      </c>
    </row>
    <row r="4322" spans="2:10" x14ac:dyDescent="0.2">
      <c r="B4322" s="122" t="s">
        <v>2506</v>
      </c>
      <c r="C4322" s="122" t="s">
        <v>2505</v>
      </c>
      <c r="D4322" s="123">
        <v>20.8</v>
      </c>
      <c r="E4322" s="123"/>
      <c r="F4322" s="124">
        <v>117.99</v>
      </c>
      <c r="G4322" s="125">
        <v>1.5371999999999999</v>
      </c>
      <c r="H4322" s="123">
        <f>TRUNC((J4322*$J$7),2)</f>
        <v>24.93</v>
      </c>
      <c r="J4322" s="141">
        <v>31.97</v>
      </c>
    </row>
    <row r="4323" spans="2:10" x14ac:dyDescent="0.2">
      <c r="B4323" s="122" t="s">
        <v>2510</v>
      </c>
      <c r="C4323" s="122" t="s">
        <v>2509</v>
      </c>
      <c r="D4323" s="123">
        <v>12.47</v>
      </c>
      <c r="E4323" s="123"/>
      <c r="F4323" s="124">
        <v>117.99</v>
      </c>
      <c r="G4323" s="125">
        <v>1.2844</v>
      </c>
      <c r="H4323" s="123">
        <f>TRUNC((J4323*$J$7),2)</f>
        <v>12.49</v>
      </c>
      <c r="J4323" s="141">
        <v>16.02</v>
      </c>
    </row>
    <row r="4324" spans="2:10" x14ac:dyDescent="0.2">
      <c r="B4324" s="128" t="s">
        <v>2504</v>
      </c>
      <c r="C4324" s="128"/>
      <c r="D4324" s="128"/>
      <c r="E4324" s="128"/>
      <c r="F4324" s="128"/>
      <c r="G4324" s="128"/>
      <c r="H4324" s="142">
        <f>TRUNC((J4324*$J$7),2)</f>
        <v>37.43</v>
      </c>
      <c r="J4324" s="143">
        <v>47.99</v>
      </c>
    </row>
    <row r="4325" spans="2:10" ht="21" x14ac:dyDescent="0.2">
      <c r="B4325" s="120" t="s">
        <v>2503</v>
      </c>
      <c r="C4325" s="120" t="s">
        <v>2502</v>
      </c>
      <c r="D4325" s="120"/>
      <c r="E4325" s="146" t="s">
        <v>2501</v>
      </c>
      <c r="F4325" s="120" t="s">
        <v>2500</v>
      </c>
      <c r="G4325" s="120" t="s">
        <v>2499</v>
      </c>
      <c r="H4325" s="120" t="s">
        <v>2498</v>
      </c>
      <c r="J4325" s="121" t="s">
        <v>2498</v>
      </c>
    </row>
    <row r="4326" spans="2:10" x14ac:dyDescent="0.2">
      <c r="B4326" s="122" t="s">
        <v>2521</v>
      </c>
      <c r="C4326" s="122" t="s">
        <v>2520</v>
      </c>
      <c r="D4326" s="122"/>
      <c r="E4326" s="147" t="s">
        <v>2519</v>
      </c>
      <c r="F4326" s="124">
        <v>364.25</v>
      </c>
      <c r="G4326" s="125">
        <v>1.2</v>
      </c>
      <c r="H4326" s="124">
        <f t="shared" ref="H4326:H4332" si="144">TRUNC((J4326*$J$7),2)</f>
        <v>340.93</v>
      </c>
      <c r="J4326" s="136">
        <v>437.1</v>
      </c>
    </row>
    <row r="4327" spans="2:10" x14ac:dyDescent="0.2">
      <c r="B4327" s="122" t="s">
        <v>2493</v>
      </c>
      <c r="C4327" s="122" t="s">
        <v>2492</v>
      </c>
      <c r="D4327" s="122"/>
      <c r="E4327" s="147" t="s">
        <v>2481</v>
      </c>
      <c r="F4327" s="126">
        <v>0.65</v>
      </c>
      <c r="G4327" s="125">
        <v>4.54</v>
      </c>
      <c r="H4327" s="126">
        <f t="shared" si="144"/>
        <v>2.2999999999999998</v>
      </c>
      <c r="J4327" s="127">
        <v>2.95</v>
      </c>
    </row>
    <row r="4328" spans="2:10" x14ac:dyDescent="0.2">
      <c r="B4328" s="122" t="s">
        <v>2518</v>
      </c>
      <c r="C4328" s="122" t="s">
        <v>2517</v>
      </c>
      <c r="D4328" s="122"/>
      <c r="E4328" s="147" t="s">
        <v>2476</v>
      </c>
      <c r="F4328" s="124">
        <v>184.48</v>
      </c>
      <c r="G4328" s="125">
        <v>1.04E-2</v>
      </c>
      <c r="H4328" s="126">
        <f t="shared" si="144"/>
        <v>1.49</v>
      </c>
      <c r="J4328" s="127">
        <v>1.92</v>
      </c>
    </row>
    <row r="4329" spans="2:10" x14ac:dyDescent="0.2">
      <c r="B4329" s="128" t="s">
        <v>2470</v>
      </c>
      <c r="C4329" s="128"/>
      <c r="D4329" s="128"/>
      <c r="E4329" s="128"/>
      <c r="F4329" s="128"/>
      <c r="G4329" s="128"/>
      <c r="H4329" s="137">
        <f t="shared" si="144"/>
        <v>344.73</v>
      </c>
      <c r="J4329" s="138">
        <v>441.97</v>
      </c>
    </row>
    <row r="4330" spans="2:10" x14ac:dyDescent="0.2">
      <c r="B4330" s="131" t="s">
        <v>2469</v>
      </c>
      <c r="C4330" s="131"/>
      <c r="D4330" s="131"/>
      <c r="E4330" s="131"/>
      <c r="F4330" s="131"/>
      <c r="G4330" s="131"/>
      <c r="H4330" s="139">
        <f t="shared" si="144"/>
        <v>382.16</v>
      </c>
      <c r="J4330" s="140">
        <v>489.96</v>
      </c>
    </row>
    <row r="4331" spans="2:10" x14ac:dyDescent="0.2">
      <c r="B4331" s="131" t="s">
        <v>2468</v>
      </c>
      <c r="C4331" s="131"/>
      <c r="D4331" s="131"/>
      <c r="E4331" s="131"/>
      <c r="F4331" s="131"/>
      <c r="G4331" s="131"/>
      <c r="H4331" s="132">
        <f t="shared" si="144"/>
        <v>0</v>
      </c>
      <c r="J4331" s="133">
        <v>0</v>
      </c>
    </row>
    <row r="4332" spans="2:10" x14ac:dyDescent="0.2">
      <c r="B4332" s="131" t="s">
        <v>2467</v>
      </c>
      <c r="C4332" s="131"/>
      <c r="D4332" s="131"/>
      <c r="E4332" s="131"/>
      <c r="F4332" s="131"/>
      <c r="G4332" s="131"/>
      <c r="H4332" s="139">
        <f t="shared" si="144"/>
        <v>382.16</v>
      </c>
      <c r="J4332" s="140">
        <v>489.96</v>
      </c>
    </row>
    <row r="4333" spans="2:10" s="134" customFormat="1" ht="24.75" customHeight="1" x14ac:dyDescent="0.2">
      <c r="B4333" s="118" t="s">
        <v>2516</v>
      </c>
      <c r="C4333" s="118"/>
      <c r="D4333" s="118"/>
      <c r="E4333" s="118"/>
      <c r="F4333" s="118"/>
      <c r="G4333" s="118"/>
      <c r="H4333" s="118" t="s">
        <v>2515</v>
      </c>
      <c r="J4333" s="119" t="s">
        <v>2515</v>
      </c>
    </row>
    <row r="4334" spans="2:10" x14ac:dyDescent="0.2">
      <c r="B4334" s="120" t="s">
        <v>2503</v>
      </c>
      <c r="C4334" s="120" t="s">
        <v>2514</v>
      </c>
      <c r="D4334" s="120" t="s">
        <v>2513</v>
      </c>
      <c r="E4334" s="120"/>
      <c r="F4334" s="120" t="s">
        <v>2512</v>
      </c>
      <c r="G4334" s="120" t="s">
        <v>2499</v>
      </c>
      <c r="H4334" s="120" t="s">
        <v>2511</v>
      </c>
      <c r="J4334" s="121" t="s">
        <v>2511</v>
      </c>
    </row>
    <row r="4335" spans="2:10" x14ac:dyDescent="0.2">
      <c r="B4335" s="122" t="s">
        <v>2510</v>
      </c>
      <c r="C4335" s="122" t="s">
        <v>2509</v>
      </c>
      <c r="D4335" s="123">
        <v>12.47</v>
      </c>
      <c r="E4335" s="123"/>
      <c r="F4335" s="124">
        <v>117.99</v>
      </c>
      <c r="G4335" s="125">
        <v>0.64229999999999998</v>
      </c>
      <c r="H4335" s="126">
        <f>TRUNC((J4335*$J$7),2)</f>
        <v>6.24</v>
      </c>
      <c r="J4335" s="127">
        <v>8.01</v>
      </c>
    </row>
    <row r="4336" spans="2:10" x14ac:dyDescent="0.2">
      <c r="B4336" s="122" t="s">
        <v>2508</v>
      </c>
      <c r="C4336" s="122" t="s">
        <v>2507</v>
      </c>
      <c r="D4336" s="123">
        <v>14.98</v>
      </c>
      <c r="E4336" s="123"/>
      <c r="F4336" s="124">
        <v>117.99</v>
      </c>
      <c r="G4336" s="125">
        <v>0.2316</v>
      </c>
      <c r="H4336" s="126">
        <f>TRUNC((J4336*$J$7),2)</f>
        <v>2.7</v>
      </c>
      <c r="J4336" s="127">
        <v>3.47</v>
      </c>
    </row>
    <row r="4337" spans="2:10" x14ac:dyDescent="0.2">
      <c r="B4337" s="122" t="s">
        <v>2506</v>
      </c>
      <c r="C4337" s="122" t="s">
        <v>2505</v>
      </c>
      <c r="D4337" s="123">
        <v>20.8</v>
      </c>
      <c r="E4337" s="123"/>
      <c r="F4337" s="124">
        <v>117.99</v>
      </c>
      <c r="G4337" s="125">
        <v>0.22900000000000001</v>
      </c>
      <c r="H4337" s="126">
        <f>TRUNC((J4337*$J$7),2)</f>
        <v>3.71</v>
      </c>
      <c r="J4337" s="127">
        <v>4.76</v>
      </c>
    </row>
    <row r="4338" spans="2:10" x14ac:dyDescent="0.2">
      <c r="B4338" s="128" t="s">
        <v>2504</v>
      </c>
      <c r="C4338" s="128"/>
      <c r="D4338" s="128"/>
      <c r="E4338" s="128"/>
      <c r="F4338" s="128"/>
      <c r="G4338" s="128"/>
      <c r="H4338" s="142">
        <f>TRUNC((J4338*$J$7),2)</f>
        <v>12.66</v>
      </c>
      <c r="J4338" s="143">
        <v>16.239999999999998</v>
      </c>
    </row>
    <row r="4339" spans="2:10" ht="21" x14ac:dyDescent="0.2">
      <c r="B4339" s="120" t="s">
        <v>2503</v>
      </c>
      <c r="C4339" s="120" t="s">
        <v>2502</v>
      </c>
      <c r="D4339" s="120"/>
      <c r="E4339" s="146" t="s">
        <v>2501</v>
      </c>
      <c r="F4339" s="120" t="s">
        <v>2500</v>
      </c>
      <c r="G4339" s="120" t="s">
        <v>2499</v>
      </c>
      <c r="H4339" s="120" t="s">
        <v>2498</v>
      </c>
      <c r="J4339" s="121" t="s">
        <v>2498</v>
      </c>
    </row>
    <row r="4340" spans="2:10" x14ac:dyDescent="0.2">
      <c r="B4340" s="122" t="s">
        <v>2497</v>
      </c>
      <c r="C4340" s="122" t="s">
        <v>2496</v>
      </c>
      <c r="D4340" s="122"/>
      <c r="E4340" s="147" t="s">
        <v>2476</v>
      </c>
      <c r="F4340" s="124">
        <v>151.66</v>
      </c>
      <c r="G4340" s="125">
        <v>3.7600000000000001E-2</v>
      </c>
      <c r="H4340" s="126">
        <f t="shared" ref="H4340:H4355" si="145">TRUNC((J4340*$J$7),2)</f>
        <v>4.4400000000000004</v>
      </c>
      <c r="J4340" s="127">
        <v>5.7</v>
      </c>
    </row>
    <row r="4341" spans="2:10" x14ac:dyDescent="0.2">
      <c r="B4341" s="122" t="s">
        <v>2495</v>
      </c>
      <c r="C4341" s="122" t="s">
        <v>2494</v>
      </c>
      <c r="D4341" s="122"/>
      <c r="E4341" s="147" t="s">
        <v>2481</v>
      </c>
      <c r="F4341" s="126">
        <v>9.92</v>
      </c>
      <c r="G4341" s="125">
        <v>1.0699999999999999E-2</v>
      </c>
      <c r="H4341" s="126">
        <f t="shared" si="145"/>
        <v>0.08</v>
      </c>
      <c r="J4341" s="127">
        <v>0.11</v>
      </c>
    </row>
    <row r="4342" spans="2:10" x14ac:dyDescent="0.2">
      <c r="B4342" s="122" t="s">
        <v>2493</v>
      </c>
      <c r="C4342" s="122" t="s">
        <v>2492</v>
      </c>
      <c r="D4342" s="122"/>
      <c r="E4342" s="147" t="s">
        <v>2481</v>
      </c>
      <c r="F4342" s="126">
        <v>0.65</v>
      </c>
      <c r="G4342" s="135">
        <v>13.274900000000001</v>
      </c>
      <c r="H4342" s="126">
        <f t="shared" si="145"/>
        <v>6.73</v>
      </c>
      <c r="J4342" s="127">
        <v>8.6300000000000008</v>
      </c>
    </row>
    <row r="4343" spans="2:10" x14ac:dyDescent="0.2">
      <c r="B4343" s="122" t="s">
        <v>2491</v>
      </c>
      <c r="C4343" s="122" t="s">
        <v>2490</v>
      </c>
      <c r="D4343" s="122"/>
      <c r="E4343" s="147" t="s">
        <v>2471</v>
      </c>
      <c r="F4343" s="123">
        <v>13.42</v>
      </c>
      <c r="G4343" s="125">
        <v>2.0000000000000001E-4</v>
      </c>
      <c r="H4343" s="126">
        <f t="shared" si="145"/>
        <v>0</v>
      </c>
      <c r="J4343" s="127">
        <v>0</v>
      </c>
    </row>
    <row r="4344" spans="2:10" ht="22.5" x14ac:dyDescent="0.2">
      <c r="B4344" s="122" t="s">
        <v>2489</v>
      </c>
      <c r="C4344" s="122" t="s">
        <v>2488</v>
      </c>
      <c r="D4344" s="122"/>
      <c r="E4344" s="147" t="s">
        <v>2481</v>
      </c>
      <c r="F4344" s="123">
        <v>10.77</v>
      </c>
      <c r="G4344" s="125">
        <v>4.1999999999999997E-3</v>
      </c>
      <c r="H4344" s="126">
        <f t="shared" si="145"/>
        <v>0.03</v>
      </c>
      <c r="J4344" s="127">
        <v>0.05</v>
      </c>
    </row>
    <row r="4345" spans="2:10" x14ac:dyDescent="0.2">
      <c r="B4345" s="122" t="s">
        <v>2487</v>
      </c>
      <c r="C4345" s="122" t="s">
        <v>2486</v>
      </c>
      <c r="D4345" s="122"/>
      <c r="E4345" s="147" t="s">
        <v>2481</v>
      </c>
      <c r="F4345" s="123">
        <v>32.590000000000003</v>
      </c>
      <c r="G4345" s="125">
        <v>1E-4</v>
      </c>
      <c r="H4345" s="126">
        <f t="shared" si="145"/>
        <v>0</v>
      </c>
      <c r="J4345" s="127">
        <v>0</v>
      </c>
    </row>
    <row r="4346" spans="2:10" x14ac:dyDescent="0.2">
      <c r="B4346" s="122" t="s">
        <v>2485</v>
      </c>
      <c r="C4346" s="122" t="s">
        <v>2484</v>
      </c>
      <c r="D4346" s="122"/>
      <c r="E4346" s="147" t="s">
        <v>2471</v>
      </c>
      <c r="F4346" s="126">
        <v>2.76</v>
      </c>
      <c r="G4346" s="125">
        <v>2.9999999999999997E-4</v>
      </c>
      <c r="H4346" s="126">
        <f t="shared" si="145"/>
        <v>0</v>
      </c>
      <c r="J4346" s="127">
        <v>0</v>
      </c>
    </row>
    <row r="4347" spans="2:10" x14ac:dyDescent="0.2">
      <c r="B4347" s="122" t="s">
        <v>2483</v>
      </c>
      <c r="C4347" s="122" t="s">
        <v>2482</v>
      </c>
      <c r="D4347" s="122"/>
      <c r="E4347" s="147" t="s">
        <v>2481</v>
      </c>
      <c r="F4347" s="123">
        <v>26.49</v>
      </c>
      <c r="G4347" s="125">
        <v>1E-4</v>
      </c>
      <c r="H4347" s="126">
        <f t="shared" si="145"/>
        <v>0</v>
      </c>
      <c r="J4347" s="127">
        <v>0</v>
      </c>
    </row>
    <row r="4348" spans="2:10" ht="22.5" x14ac:dyDescent="0.2">
      <c r="B4348" s="122" t="s">
        <v>2480</v>
      </c>
      <c r="C4348" s="122" t="s">
        <v>2479</v>
      </c>
      <c r="D4348" s="122"/>
      <c r="E4348" s="147" t="s">
        <v>2471</v>
      </c>
      <c r="F4348" s="123">
        <v>16.64</v>
      </c>
      <c r="G4348" s="125">
        <v>1E-4</v>
      </c>
      <c r="H4348" s="126">
        <f t="shared" si="145"/>
        <v>0</v>
      </c>
      <c r="J4348" s="127">
        <v>0</v>
      </c>
    </row>
    <row r="4349" spans="2:10" x14ac:dyDescent="0.2">
      <c r="B4349" s="122" t="s">
        <v>2478</v>
      </c>
      <c r="C4349" s="122" t="s">
        <v>2477</v>
      </c>
      <c r="D4349" s="122"/>
      <c r="E4349" s="147" t="s">
        <v>2476</v>
      </c>
      <c r="F4349" s="124">
        <v>182.64</v>
      </c>
      <c r="G4349" s="125">
        <v>3.6799999999999999E-2</v>
      </c>
      <c r="H4349" s="126">
        <f t="shared" si="145"/>
        <v>5.24</v>
      </c>
      <c r="J4349" s="127">
        <v>6.72</v>
      </c>
    </row>
    <row r="4350" spans="2:10" x14ac:dyDescent="0.2">
      <c r="B4350" s="122" t="s">
        <v>2475</v>
      </c>
      <c r="C4350" s="122" t="s">
        <v>2474</v>
      </c>
      <c r="D4350" s="122"/>
      <c r="E4350" s="147" t="s">
        <v>2471</v>
      </c>
      <c r="F4350" s="126">
        <v>0.06</v>
      </c>
      <c r="G4350" s="125">
        <v>1</v>
      </c>
      <c r="H4350" s="126">
        <f t="shared" si="145"/>
        <v>0.04</v>
      </c>
      <c r="J4350" s="127">
        <v>0.06</v>
      </c>
    </row>
    <row r="4351" spans="2:10" ht="67.5" x14ac:dyDescent="0.2">
      <c r="B4351" s="122" t="s">
        <v>2473</v>
      </c>
      <c r="C4351" s="122" t="s">
        <v>2472</v>
      </c>
      <c r="D4351" s="122"/>
      <c r="E4351" s="147" t="s">
        <v>2471</v>
      </c>
      <c r="F4351" s="123">
        <v>13.31</v>
      </c>
      <c r="G4351" s="125">
        <v>2.3999999999999998E-3</v>
      </c>
      <c r="H4351" s="126">
        <f t="shared" si="145"/>
        <v>0.02</v>
      </c>
      <c r="J4351" s="127">
        <v>0.03</v>
      </c>
    </row>
    <row r="4352" spans="2:10" x14ac:dyDescent="0.2">
      <c r="B4352" s="128" t="s">
        <v>2470</v>
      </c>
      <c r="C4352" s="128"/>
      <c r="D4352" s="128"/>
      <c r="E4352" s="128"/>
      <c r="F4352" s="128"/>
      <c r="G4352" s="128"/>
      <c r="H4352" s="142">
        <f t="shared" si="145"/>
        <v>16.61</v>
      </c>
      <c r="J4352" s="143">
        <v>21.3</v>
      </c>
    </row>
    <row r="4353" spans="2:10" x14ac:dyDescent="0.2">
      <c r="B4353" s="131" t="s">
        <v>2469</v>
      </c>
      <c r="C4353" s="131"/>
      <c r="D4353" s="131"/>
      <c r="E4353" s="131"/>
      <c r="F4353" s="131"/>
      <c r="G4353" s="131"/>
      <c r="H4353" s="144">
        <f t="shared" si="145"/>
        <v>29.28</v>
      </c>
      <c r="J4353" s="145">
        <v>37.54</v>
      </c>
    </row>
    <row r="4354" spans="2:10" x14ac:dyDescent="0.2">
      <c r="B4354" s="131" t="s">
        <v>2468</v>
      </c>
      <c r="C4354" s="131"/>
      <c r="D4354" s="131"/>
      <c r="E4354" s="131"/>
      <c r="F4354" s="131"/>
      <c r="G4354" s="131"/>
      <c r="H4354" s="132">
        <f t="shared" si="145"/>
        <v>0</v>
      </c>
      <c r="J4354" s="133">
        <v>0</v>
      </c>
    </row>
    <row r="4355" spans="2:10" x14ac:dyDescent="0.2">
      <c r="B4355" s="131" t="s">
        <v>2467</v>
      </c>
      <c r="C4355" s="131"/>
      <c r="D4355" s="131"/>
      <c r="E4355" s="131"/>
      <c r="F4355" s="131"/>
      <c r="G4355" s="131"/>
      <c r="H4355" s="144">
        <f t="shared" si="145"/>
        <v>29.28</v>
      </c>
      <c r="J4355" s="145">
        <v>37.54</v>
      </c>
    </row>
  </sheetData>
  <mergeCells count="9">
    <mergeCell ref="B8:H8"/>
    <mergeCell ref="G1:H1"/>
    <mergeCell ref="G3:H3"/>
    <mergeCell ref="G5:H5"/>
    <mergeCell ref="G7:H7"/>
    <mergeCell ref="D5:F5"/>
    <mergeCell ref="D7:F7"/>
    <mergeCell ref="B1:F1"/>
    <mergeCell ref="B3:F3"/>
  </mergeCells>
  <pageMargins left="0.52999997138977051" right="0.52999997138977051" top="0.52999997138977051" bottom="0.76999998092651367" header="0" footer="0"/>
  <pageSetup paperSize="9" scale="10" firstPageNumber="0" fitToWidth="0" fitToHeight="0" pageOrder="overThenDown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471CC-2679-45A7-AD37-CE980182AC0D}">
  <dimension ref="B1:J759"/>
  <sheetViews>
    <sheetView workbookViewId="0">
      <selection activeCell="B1" sqref="B1:H7"/>
    </sheetView>
  </sheetViews>
  <sheetFormatPr defaultRowHeight="12.75" x14ac:dyDescent="0.2"/>
  <cols>
    <col min="1" max="1" width="9.140625" style="165"/>
    <col min="2" max="2" width="12.5703125" style="165" customWidth="1"/>
    <col min="3" max="3" width="12.85546875" style="259" customWidth="1"/>
    <col min="4" max="4" width="77.28515625" style="165" customWidth="1"/>
    <col min="5" max="5" width="10.42578125" style="165" customWidth="1"/>
    <col min="6" max="6" width="13.5703125" style="200" customWidth="1"/>
    <col min="7" max="7" width="15" style="200" customWidth="1"/>
    <col min="8" max="8" width="20.7109375" style="200" customWidth="1"/>
    <col min="9" max="9" width="9.140625" style="165"/>
    <col min="10" max="10" width="0" style="217" hidden="1" customWidth="1"/>
    <col min="11" max="16384" width="9.140625" style="165"/>
  </cols>
  <sheetData>
    <row r="1" spans="2:10" ht="26.25" customHeight="1" x14ac:dyDescent="0.2">
      <c r="B1" s="247" t="s">
        <v>0</v>
      </c>
      <c r="C1" s="248"/>
      <c r="D1" s="248"/>
      <c r="E1" s="248"/>
      <c r="F1" s="249"/>
      <c r="G1" s="242" t="s">
        <v>1</v>
      </c>
      <c r="H1" s="243"/>
      <c r="I1" s="164"/>
    </row>
    <row r="2" spans="2:10" ht="5.25" customHeight="1" x14ac:dyDescent="0.2">
      <c r="B2" s="250"/>
      <c r="C2" s="251"/>
      <c r="D2" s="251"/>
      <c r="E2" s="251"/>
      <c r="F2" s="252"/>
      <c r="G2" s="188"/>
      <c r="H2" s="189"/>
    </row>
    <row r="3" spans="2:10" ht="26.25" customHeight="1" x14ac:dyDescent="0.2">
      <c r="B3" s="247" t="s">
        <v>2</v>
      </c>
      <c r="C3" s="248"/>
      <c r="D3" s="248"/>
      <c r="E3" s="248"/>
      <c r="F3" s="249"/>
      <c r="G3" s="242" t="s">
        <v>3</v>
      </c>
      <c r="H3" s="243"/>
    </row>
    <row r="4" spans="2:10" ht="5.25" customHeight="1" x14ac:dyDescent="0.2">
      <c r="B4" s="253"/>
      <c r="C4" s="251"/>
      <c r="D4" s="251"/>
      <c r="E4" s="251"/>
      <c r="F4" s="252"/>
      <c r="G4" s="188"/>
      <c r="H4" s="189"/>
    </row>
    <row r="5" spans="2:10" ht="25.5" x14ac:dyDescent="0.2">
      <c r="B5" s="254" t="s">
        <v>4</v>
      </c>
      <c r="C5" s="255"/>
      <c r="D5" s="256" t="s">
        <v>5</v>
      </c>
      <c r="E5" s="257" t="s">
        <v>3785</v>
      </c>
      <c r="F5" s="258"/>
      <c r="G5" s="242" t="s">
        <v>3784</v>
      </c>
      <c r="H5" s="243"/>
    </row>
    <row r="6" spans="2:10" ht="5.25" customHeight="1" x14ac:dyDescent="0.2">
      <c r="B6" s="253"/>
      <c r="D6" s="251"/>
      <c r="E6" s="253"/>
      <c r="F6" s="252"/>
      <c r="G6" s="188"/>
      <c r="H6" s="189"/>
    </row>
    <row r="7" spans="2:10" ht="25.5" x14ac:dyDescent="0.2">
      <c r="B7" s="247" t="s">
        <v>8</v>
      </c>
      <c r="C7" s="249"/>
      <c r="D7" s="256" t="s">
        <v>9</v>
      </c>
      <c r="E7" s="260" t="s">
        <v>10</v>
      </c>
      <c r="F7" s="261"/>
      <c r="G7" s="242" t="s">
        <v>11</v>
      </c>
      <c r="H7" s="243"/>
      <c r="I7" s="164"/>
    </row>
    <row r="8" spans="2:10" ht="25.5" customHeight="1" x14ac:dyDescent="0.2">
      <c r="B8" s="234" t="s">
        <v>3786</v>
      </c>
      <c r="C8" s="284"/>
      <c r="D8" s="234"/>
      <c r="E8" s="234"/>
      <c r="F8" s="234"/>
      <c r="G8" s="234"/>
      <c r="H8" s="234"/>
      <c r="J8" s="217">
        <v>0.78</v>
      </c>
    </row>
    <row r="9" spans="2:10" ht="19.5" customHeight="1" x14ac:dyDescent="0.2">
      <c r="B9" s="166" t="s">
        <v>14</v>
      </c>
      <c r="C9" s="262" t="s">
        <v>15</v>
      </c>
      <c r="D9" s="167" t="s">
        <v>16</v>
      </c>
      <c r="E9" s="166" t="s">
        <v>17</v>
      </c>
      <c r="F9" s="166" t="s">
        <v>3787</v>
      </c>
      <c r="G9" s="166" t="s">
        <v>3788</v>
      </c>
      <c r="H9" s="166" t="s">
        <v>23</v>
      </c>
    </row>
    <row r="10" spans="2:10" x14ac:dyDescent="0.2">
      <c r="B10" s="168" t="s">
        <v>129</v>
      </c>
      <c r="C10" s="169">
        <v>95577</v>
      </c>
      <c r="D10" s="170" t="s">
        <v>130</v>
      </c>
      <c r="E10" s="171" t="s">
        <v>131</v>
      </c>
      <c r="F10" s="272"/>
      <c r="G10" s="190"/>
      <c r="H10" s="190">
        <f>TRUNC(SUM(H16:H17),2)</f>
        <v>8.66</v>
      </c>
    </row>
    <row r="11" spans="2:10" ht="25.5" x14ac:dyDescent="0.2">
      <c r="B11" s="112"/>
      <c r="C11" s="172" t="s">
        <v>3789</v>
      </c>
      <c r="D11" s="173" t="s">
        <v>3790</v>
      </c>
      <c r="E11" s="174" t="s">
        <v>27</v>
      </c>
      <c r="F11" s="191" t="s">
        <v>3799</v>
      </c>
      <c r="G11" s="192" t="s">
        <v>3800</v>
      </c>
      <c r="H11" s="193">
        <f>TRUNC((J11*$J$8),2)</f>
        <v>0.08</v>
      </c>
      <c r="J11" s="221" t="s">
        <v>3811</v>
      </c>
    </row>
    <row r="12" spans="2:10" ht="25.5" x14ac:dyDescent="0.2">
      <c r="B12" s="112"/>
      <c r="C12" s="172" t="s">
        <v>3791</v>
      </c>
      <c r="D12" s="173" t="s">
        <v>3792</v>
      </c>
      <c r="E12" s="174" t="s">
        <v>131</v>
      </c>
      <c r="F12" s="191" t="s">
        <v>3801</v>
      </c>
      <c r="G12" s="192" t="s">
        <v>3802</v>
      </c>
      <c r="H12" s="193">
        <f t="shared" ref="H12:H17" si="0">TRUNC((J12*$J$8),2)</f>
        <v>0.38</v>
      </c>
      <c r="J12" s="221" t="s">
        <v>3812</v>
      </c>
    </row>
    <row r="13" spans="2:10" x14ac:dyDescent="0.2">
      <c r="B13" s="112"/>
      <c r="C13" s="172" t="s">
        <v>3793</v>
      </c>
      <c r="D13" s="173" t="s">
        <v>3794</v>
      </c>
      <c r="E13" s="174" t="s">
        <v>67</v>
      </c>
      <c r="F13" s="191" t="s">
        <v>3803</v>
      </c>
      <c r="G13" s="192" t="s">
        <v>3804</v>
      </c>
      <c r="H13" s="193">
        <f t="shared" si="0"/>
        <v>0.08</v>
      </c>
      <c r="J13" s="221" t="s">
        <v>3811</v>
      </c>
    </row>
    <row r="14" spans="2:10" x14ac:dyDescent="0.2">
      <c r="B14" s="112"/>
      <c r="C14" s="172" t="s">
        <v>3795</v>
      </c>
      <c r="D14" s="173" t="s">
        <v>3796</v>
      </c>
      <c r="E14" s="174" t="s">
        <v>67</v>
      </c>
      <c r="F14" s="191" t="s">
        <v>3805</v>
      </c>
      <c r="G14" s="192" t="s">
        <v>3806</v>
      </c>
      <c r="H14" s="193">
        <f t="shared" si="0"/>
        <v>0.63</v>
      </c>
      <c r="J14" s="221" t="s">
        <v>3813</v>
      </c>
    </row>
    <row r="15" spans="2:10" x14ac:dyDescent="0.2">
      <c r="B15" s="112"/>
      <c r="C15" s="172" t="s">
        <v>3797</v>
      </c>
      <c r="D15" s="173" t="s">
        <v>3798</v>
      </c>
      <c r="E15" s="174" t="s">
        <v>131</v>
      </c>
      <c r="F15" s="191" t="s">
        <v>3807</v>
      </c>
      <c r="G15" s="192" t="s">
        <v>3808</v>
      </c>
      <c r="H15" s="193">
        <f t="shared" si="0"/>
        <v>7.47</v>
      </c>
      <c r="J15" s="221" t="s">
        <v>3808</v>
      </c>
    </row>
    <row r="16" spans="2:10" x14ac:dyDescent="0.2">
      <c r="B16" s="112"/>
      <c r="C16" s="244" t="s">
        <v>3809</v>
      </c>
      <c r="D16" s="245"/>
      <c r="E16" s="245"/>
      <c r="F16" s="245"/>
      <c r="G16" s="246"/>
      <c r="H16" s="194">
        <f t="shared" si="0"/>
        <v>0.7</v>
      </c>
      <c r="J16" s="217">
        <v>0.9</v>
      </c>
    </row>
    <row r="17" spans="2:10" x14ac:dyDescent="0.2">
      <c r="B17" s="112"/>
      <c r="C17" s="244" t="s">
        <v>3810</v>
      </c>
      <c r="D17" s="245"/>
      <c r="E17" s="245"/>
      <c r="F17" s="245"/>
      <c r="G17" s="246" t="s">
        <v>3810</v>
      </c>
      <c r="H17" s="194">
        <f t="shared" si="0"/>
        <v>7.96</v>
      </c>
      <c r="J17" s="217">
        <v>10.210000000000001</v>
      </c>
    </row>
    <row r="18" spans="2:10" ht="25.5" x14ac:dyDescent="0.2">
      <c r="B18" s="263" t="s">
        <v>129</v>
      </c>
      <c r="C18" s="175">
        <v>96616</v>
      </c>
      <c r="D18" s="176" t="s">
        <v>141</v>
      </c>
      <c r="E18" s="177" t="s">
        <v>83</v>
      </c>
      <c r="F18" s="195"/>
      <c r="G18" s="196"/>
      <c r="H18" s="178">
        <f>TRUNC(SUM(H22,H23),2)</f>
        <v>497.8</v>
      </c>
      <c r="I18" s="1"/>
      <c r="J18" s="36"/>
    </row>
    <row r="19" spans="2:10" x14ac:dyDescent="0.2">
      <c r="B19" s="179"/>
      <c r="C19" s="180" t="s">
        <v>3814</v>
      </c>
      <c r="D19" s="29" t="s">
        <v>3815</v>
      </c>
      <c r="E19" s="30" t="s">
        <v>67</v>
      </c>
      <c r="F19" s="181" t="s">
        <v>3816</v>
      </c>
      <c r="G19" s="44" t="s">
        <v>3823</v>
      </c>
      <c r="H19" s="193">
        <f>TRUNC((J19*$J$8),2)</f>
        <v>131.69</v>
      </c>
      <c r="I19" s="1"/>
      <c r="J19" s="182" t="s">
        <v>3826</v>
      </c>
    </row>
    <row r="20" spans="2:10" x14ac:dyDescent="0.2">
      <c r="B20" s="183"/>
      <c r="C20" s="184" t="s">
        <v>3817</v>
      </c>
      <c r="D20" s="78" t="s">
        <v>3818</v>
      </c>
      <c r="E20" s="79" t="s">
        <v>67</v>
      </c>
      <c r="F20" s="185" t="s">
        <v>3819</v>
      </c>
      <c r="G20" s="197" t="s">
        <v>3824</v>
      </c>
      <c r="H20" s="193">
        <f t="shared" ref="H20:H23" si="1">TRUNC((J20*$J$8),2)</f>
        <v>25.07</v>
      </c>
      <c r="I20" s="1"/>
      <c r="J20" s="182" t="s">
        <v>3827</v>
      </c>
    </row>
    <row r="21" spans="2:10" ht="25.5" x14ac:dyDescent="0.2">
      <c r="B21" s="183"/>
      <c r="C21" s="172" t="s">
        <v>3820</v>
      </c>
      <c r="D21" s="173" t="s">
        <v>3821</v>
      </c>
      <c r="E21" s="174" t="s">
        <v>83</v>
      </c>
      <c r="F21" s="186" t="s">
        <v>3822</v>
      </c>
      <c r="G21" s="198" t="s">
        <v>3825</v>
      </c>
      <c r="H21" s="193">
        <f t="shared" si="1"/>
        <v>341.03</v>
      </c>
      <c r="I21" s="1"/>
      <c r="J21" s="182" t="s">
        <v>3828</v>
      </c>
    </row>
    <row r="22" spans="2:10" x14ac:dyDescent="0.2">
      <c r="B22" s="183"/>
      <c r="C22" s="264" t="s">
        <v>3809</v>
      </c>
      <c r="D22" s="265"/>
      <c r="E22" s="265"/>
      <c r="F22" s="265"/>
      <c r="G22" s="266"/>
      <c r="H22" s="194">
        <f t="shared" si="1"/>
        <v>334.94</v>
      </c>
      <c r="I22" s="1"/>
      <c r="J22" s="182">
        <v>429.42</v>
      </c>
    </row>
    <row r="23" spans="2:10" x14ac:dyDescent="0.2">
      <c r="B23" s="183"/>
      <c r="C23" s="264" t="s">
        <v>3810</v>
      </c>
      <c r="D23" s="265"/>
      <c r="E23" s="265"/>
      <c r="F23" s="265"/>
      <c r="G23" s="266"/>
      <c r="H23" s="199">
        <f t="shared" si="1"/>
        <v>162.86000000000001</v>
      </c>
      <c r="I23" s="1"/>
      <c r="J23" s="182">
        <v>208.8</v>
      </c>
    </row>
    <row r="24" spans="2:10" ht="25.5" x14ac:dyDescent="0.2">
      <c r="B24" s="263" t="s">
        <v>129</v>
      </c>
      <c r="C24" s="175">
        <v>94971</v>
      </c>
      <c r="D24" s="170" t="s">
        <v>143</v>
      </c>
      <c r="E24" s="171" t="s">
        <v>83</v>
      </c>
      <c r="F24" s="190"/>
      <c r="G24" s="190"/>
      <c r="H24" s="178">
        <f>TRUNC(SUM(H32,H33),2)</f>
        <v>372.89</v>
      </c>
    </row>
    <row r="25" spans="2:10" ht="25.5" x14ac:dyDescent="0.2">
      <c r="B25" s="112"/>
      <c r="C25" s="180" t="s">
        <v>3829</v>
      </c>
      <c r="D25" s="29" t="s">
        <v>3830</v>
      </c>
      <c r="E25" s="30" t="s">
        <v>83</v>
      </c>
      <c r="F25" s="181" t="s">
        <v>3831</v>
      </c>
      <c r="G25" s="44" t="s">
        <v>3832</v>
      </c>
      <c r="H25" s="193">
        <f>TRUNC((J25*$J$8),2)</f>
        <v>73.430000000000007</v>
      </c>
      <c r="J25" s="217" t="s">
        <v>3833</v>
      </c>
    </row>
    <row r="26" spans="2:10" x14ac:dyDescent="0.2">
      <c r="B26" s="112"/>
      <c r="C26" s="180" t="s">
        <v>3834</v>
      </c>
      <c r="D26" s="29" t="s">
        <v>3835</v>
      </c>
      <c r="E26" s="30" t="s">
        <v>131</v>
      </c>
      <c r="F26" s="181" t="s">
        <v>3836</v>
      </c>
      <c r="G26" s="44" t="s">
        <v>3837</v>
      </c>
      <c r="H26" s="193">
        <f t="shared" ref="H26:H33" si="2">TRUNC((J26*$J$8),2)</f>
        <v>202.09</v>
      </c>
      <c r="J26" s="217" t="s">
        <v>3838</v>
      </c>
    </row>
    <row r="27" spans="2:10" x14ac:dyDescent="0.2">
      <c r="B27" s="112"/>
      <c r="C27" s="180" t="s">
        <v>3839</v>
      </c>
      <c r="D27" s="29" t="s">
        <v>3840</v>
      </c>
      <c r="E27" s="30" t="s">
        <v>83</v>
      </c>
      <c r="F27" s="181" t="s">
        <v>3841</v>
      </c>
      <c r="G27" s="44" t="s">
        <v>3842</v>
      </c>
      <c r="H27" s="193">
        <f t="shared" si="2"/>
        <v>45.48</v>
      </c>
      <c r="J27" s="217" t="s">
        <v>3843</v>
      </c>
    </row>
    <row r="28" spans="2:10" x14ac:dyDescent="0.2">
      <c r="B28" s="112"/>
      <c r="C28" s="180" t="s">
        <v>3817</v>
      </c>
      <c r="D28" s="29" t="s">
        <v>3818</v>
      </c>
      <c r="E28" s="30" t="s">
        <v>67</v>
      </c>
      <c r="F28" s="181" t="s">
        <v>3844</v>
      </c>
      <c r="G28" s="44" t="s">
        <v>3824</v>
      </c>
      <c r="H28" s="193">
        <f t="shared" si="2"/>
        <v>29.29</v>
      </c>
      <c r="J28" s="217" t="s">
        <v>3845</v>
      </c>
    </row>
    <row r="29" spans="2:10" ht="25.5" x14ac:dyDescent="0.2">
      <c r="B29" s="112"/>
      <c r="C29" s="180" t="s">
        <v>3846</v>
      </c>
      <c r="D29" s="29" t="s">
        <v>3847</v>
      </c>
      <c r="E29" s="30" t="s">
        <v>67</v>
      </c>
      <c r="F29" s="181" t="s">
        <v>3848</v>
      </c>
      <c r="G29" s="44" t="s">
        <v>3849</v>
      </c>
      <c r="H29" s="193">
        <f t="shared" si="2"/>
        <v>19.260000000000002</v>
      </c>
      <c r="J29" s="217" t="s">
        <v>3850</v>
      </c>
    </row>
    <row r="30" spans="2:10" ht="38.25" x14ac:dyDescent="0.2">
      <c r="B30" s="112"/>
      <c r="C30" s="180" t="s">
        <v>3851</v>
      </c>
      <c r="D30" s="29" t="s">
        <v>3852</v>
      </c>
      <c r="E30" s="30" t="s">
        <v>3853</v>
      </c>
      <c r="F30" s="181" t="s">
        <v>3854</v>
      </c>
      <c r="G30" s="44" t="s">
        <v>3855</v>
      </c>
      <c r="H30" s="193">
        <f t="shared" si="2"/>
        <v>2.59</v>
      </c>
      <c r="J30" s="217" t="s">
        <v>3856</v>
      </c>
    </row>
    <row r="31" spans="2:10" ht="38.25" x14ac:dyDescent="0.2">
      <c r="B31" s="112"/>
      <c r="C31" s="180" t="s">
        <v>3857</v>
      </c>
      <c r="D31" s="29" t="s">
        <v>3858</v>
      </c>
      <c r="E31" s="30" t="s">
        <v>3859</v>
      </c>
      <c r="F31" s="181" t="s">
        <v>3860</v>
      </c>
      <c r="G31" s="44" t="s">
        <v>3861</v>
      </c>
      <c r="H31" s="193">
        <f t="shared" si="2"/>
        <v>0.71</v>
      </c>
      <c r="J31" s="217" t="s">
        <v>3862</v>
      </c>
    </row>
    <row r="32" spans="2:10" x14ac:dyDescent="0.2">
      <c r="B32" s="112"/>
      <c r="C32" s="264" t="s">
        <v>3809</v>
      </c>
      <c r="D32" s="265"/>
      <c r="E32" s="265"/>
      <c r="F32" s="265"/>
      <c r="G32" s="266"/>
      <c r="H32" s="194">
        <f t="shared" si="2"/>
        <v>337.06</v>
      </c>
      <c r="J32" s="217">
        <v>432.14</v>
      </c>
    </row>
    <row r="33" spans="2:10" x14ac:dyDescent="0.2">
      <c r="B33" s="112"/>
      <c r="C33" s="267" t="s">
        <v>3810</v>
      </c>
      <c r="D33" s="265"/>
      <c r="E33" s="265"/>
      <c r="F33" s="265"/>
      <c r="G33" s="266"/>
      <c r="H33" s="194">
        <f t="shared" si="2"/>
        <v>35.83</v>
      </c>
      <c r="J33" s="217">
        <v>45.94</v>
      </c>
    </row>
    <row r="34" spans="2:10" ht="25.5" x14ac:dyDescent="0.2">
      <c r="B34" s="263" t="s">
        <v>129</v>
      </c>
      <c r="C34" s="175">
        <v>92759</v>
      </c>
      <c r="D34" s="203" t="s">
        <v>178</v>
      </c>
      <c r="E34" s="204" t="s">
        <v>131</v>
      </c>
      <c r="F34" s="201"/>
      <c r="G34" s="201"/>
      <c r="H34" s="178">
        <f>TRUNC(SUM(H41,H40),2)</f>
        <v>11.17</v>
      </c>
    </row>
    <row r="35" spans="2:10" ht="25.5" x14ac:dyDescent="0.2">
      <c r="B35" s="112"/>
      <c r="C35" s="202" t="s">
        <v>3789</v>
      </c>
      <c r="D35" s="29" t="s">
        <v>3790</v>
      </c>
      <c r="E35" s="30" t="s">
        <v>27</v>
      </c>
      <c r="F35" s="181" t="s">
        <v>3863</v>
      </c>
      <c r="G35" s="33" t="s">
        <v>3800</v>
      </c>
      <c r="H35" s="193">
        <f t="shared" ref="H35:H53" si="3">TRUNC((J35*$J$8),2)</f>
        <v>0.2</v>
      </c>
      <c r="I35" s="1"/>
      <c r="J35" s="182" t="s">
        <v>3864</v>
      </c>
    </row>
    <row r="36" spans="2:10" ht="25.5" x14ac:dyDescent="0.2">
      <c r="B36" s="112"/>
      <c r="C36" s="180" t="s">
        <v>3791</v>
      </c>
      <c r="D36" s="29" t="s">
        <v>3792</v>
      </c>
      <c r="E36" s="30" t="s">
        <v>131</v>
      </c>
      <c r="F36" s="181" t="s">
        <v>3865</v>
      </c>
      <c r="G36" s="33" t="s">
        <v>3802</v>
      </c>
      <c r="H36" s="193">
        <f t="shared" si="3"/>
        <v>0.48</v>
      </c>
      <c r="I36" s="1"/>
      <c r="J36" s="182" t="s">
        <v>3872</v>
      </c>
    </row>
    <row r="37" spans="2:10" x14ac:dyDescent="0.2">
      <c r="B37" s="112"/>
      <c r="C37" s="184" t="s">
        <v>3793</v>
      </c>
      <c r="D37" s="78" t="s">
        <v>3794</v>
      </c>
      <c r="E37" s="79" t="s">
        <v>67</v>
      </c>
      <c r="F37" s="185" t="s">
        <v>3867</v>
      </c>
      <c r="G37" s="82" t="s">
        <v>3804</v>
      </c>
      <c r="H37" s="193">
        <f t="shared" si="3"/>
        <v>0.25</v>
      </c>
      <c r="I37" s="1"/>
      <c r="J37" s="182" t="s">
        <v>3873</v>
      </c>
    </row>
    <row r="38" spans="2:10" x14ac:dyDescent="0.2">
      <c r="B38" s="112"/>
      <c r="C38" s="172" t="s">
        <v>3795</v>
      </c>
      <c r="D38" s="173" t="s">
        <v>3796</v>
      </c>
      <c r="E38" s="174" t="s">
        <v>67</v>
      </c>
      <c r="F38" s="186" t="s">
        <v>3868</v>
      </c>
      <c r="G38" s="187" t="s">
        <v>3806</v>
      </c>
      <c r="H38" s="193">
        <f t="shared" si="3"/>
        <v>2.2400000000000002</v>
      </c>
      <c r="I38" s="1"/>
      <c r="J38" s="182" t="s">
        <v>3874</v>
      </c>
    </row>
    <row r="39" spans="2:10" x14ac:dyDescent="0.2">
      <c r="B39" s="112"/>
      <c r="C39" s="172" t="s">
        <v>3869</v>
      </c>
      <c r="D39" s="173" t="s">
        <v>3870</v>
      </c>
      <c r="E39" s="174" t="s">
        <v>131</v>
      </c>
      <c r="F39" s="186" t="s">
        <v>3807</v>
      </c>
      <c r="G39" s="187" t="s">
        <v>3871</v>
      </c>
      <c r="H39" s="193">
        <f t="shared" si="3"/>
        <v>7.99</v>
      </c>
      <c r="I39" s="1"/>
      <c r="J39" s="182" t="s">
        <v>3871</v>
      </c>
    </row>
    <row r="40" spans="2:10" x14ac:dyDescent="0.2">
      <c r="B40" s="112"/>
      <c r="C40" s="268" t="s">
        <v>3809</v>
      </c>
      <c r="D40" s="268"/>
      <c r="E40" s="268"/>
      <c r="F40" s="268"/>
      <c r="G40" s="268"/>
      <c r="H40" s="194">
        <f t="shared" si="3"/>
        <v>8.1999999999999993</v>
      </c>
      <c r="I40" s="1"/>
      <c r="J40" s="182">
        <v>10.52</v>
      </c>
    </row>
    <row r="41" spans="2:10" x14ac:dyDescent="0.2">
      <c r="B41" s="112"/>
      <c r="C41" s="268" t="s">
        <v>3810</v>
      </c>
      <c r="D41" s="268"/>
      <c r="E41" s="268"/>
      <c r="F41" s="268"/>
      <c r="G41" s="268"/>
      <c r="H41" s="194">
        <f t="shared" si="3"/>
        <v>2.97</v>
      </c>
      <c r="I41" s="1"/>
      <c r="J41" s="182">
        <v>3.82</v>
      </c>
    </row>
    <row r="42" spans="2:10" ht="25.5" x14ac:dyDescent="0.2">
      <c r="B42" s="263" t="s">
        <v>129</v>
      </c>
      <c r="C42" s="175">
        <v>92763</v>
      </c>
      <c r="D42" s="176" t="s">
        <v>197</v>
      </c>
      <c r="E42" s="177" t="s">
        <v>131</v>
      </c>
      <c r="F42" s="201"/>
      <c r="G42" s="201"/>
      <c r="H42" s="178">
        <f>TRUNC(SUM(H49,H48),2)</f>
        <v>7.55</v>
      </c>
    </row>
    <row r="43" spans="2:10" ht="25.5" x14ac:dyDescent="0.2">
      <c r="B43" s="112"/>
      <c r="C43" s="180" t="s">
        <v>3789</v>
      </c>
      <c r="D43" s="29" t="s">
        <v>3790</v>
      </c>
      <c r="E43" s="30" t="s">
        <v>27</v>
      </c>
      <c r="F43" s="181" t="s">
        <v>3875</v>
      </c>
      <c r="G43" s="33" t="s">
        <v>3800</v>
      </c>
      <c r="H43" s="193">
        <f t="shared" si="3"/>
        <v>0.06</v>
      </c>
      <c r="J43" s="217" t="s">
        <v>3881</v>
      </c>
    </row>
    <row r="44" spans="2:10" ht="25.5" x14ac:dyDescent="0.2">
      <c r="B44" s="112"/>
      <c r="C44" s="180" t="s">
        <v>3791</v>
      </c>
      <c r="D44" s="29" t="s">
        <v>3792</v>
      </c>
      <c r="E44" s="30" t="s">
        <v>131</v>
      </c>
      <c r="F44" s="181" t="s">
        <v>3865</v>
      </c>
      <c r="G44" s="33" t="s">
        <v>3802</v>
      </c>
      <c r="H44" s="193">
        <f t="shared" si="3"/>
        <v>0.48</v>
      </c>
      <c r="J44" s="217" t="s">
        <v>3872</v>
      </c>
    </row>
    <row r="45" spans="2:10" x14ac:dyDescent="0.2">
      <c r="B45" s="112"/>
      <c r="C45" s="184" t="s">
        <v>3793</v>
      </c>
      <c r="D45" s="78" t="s">
        <v>3794</v>
      </c>
      <c r="E45" s="79" t="s">
        <v>67</v>
      </c>
      <c r="F45" s="185" t="s">
        <v>3876</v>
      </c>
      <c r="G45" s="82" t="s">
        <v>3804</v>
      </c>
      <c r="H45" s="193">
        <f t="shared" si="3"/>
        <v>0.06</v>
      </c>
      <c r="J45" s="217" t="s">
        <v>3881</v>
      </c>
    </row>
    <row r="46" spans="2:10" x14ac:dyDescent="0.2">
      <c r="B46" s="112"/>
      <c r="C46" s="172" t="s">
        <v>3795</v>
      </c>
      <c r="D46" s="173" t="s">
        <v>3796</v>
      </c>
      <c r="E46" s="174" t="s">
        <v>67</v>
      </c>
      <c r="F46" s="186" t="s">
        <v>3877</v>
      </c>
      <c r="G46" s="187" t="s">
        <v>3806</v>
      </c>
      <c r="H46" s="193">
        <f t="shared" si="3"/>
        <v>0.53</v>
      </c>
      <c r="J46" s="217" t="s">
        <v>3882</v>
      </c>
    </row>
    <row r="47" spans="2:10" x14ac:dyDescent="0.2">
      <c r="B47" s="112"/>
      <c r="C47" s="172" t="s">
        <v>3878</v>
      </c>
      <c r="D47" s="173" t="s">
        <v>3879</v>
      </c>
      <c r="E47" s="174" t="s">
        <v>131</v>
      </c>
      <c r="F47" s="186" t="s">
        <v>3807</v>
      </c>
      <c r="G47" s="187" t="s">
        <v>3880</v>
      </c>
      <c r="H47" s="193">
        <f t="shared" si="3"/>
        <v>6.41</v>
      </c>
      <c r="J47" s="217" t="s">
        <v>3880</v>
      </c>
    </row>
    <row r="48" spans="2:10" x14ac:dyDescent="0.2">
      <c r="B48" s="112"/>
      <c r="C48" s="268" t="s">
        <v>3809</v>
      </c>
      <c r="D48" s="268"/>
      <c r="E48" s="268"/>
      <c r="F48" s="268"/>
      <c r="G48" s="268"/>
      <c r="H48" s="194">
        <f t="shared" si="3"/>
        <v>7.02</v>
      </c>
      <c r="J48" s="217">
        <v>9.01</v>
      </c>
    </row>
    <row r="49" spans="2:10" x14ac:dyDescent="0.2">
      <c r="B49" s="112"/>
      <c r="C49" s="268" t="s">
        <v>3810</v>
      </c>
      <c r="D49" s="268"/>
      <c r="E49" s="268"/>
      <c r="F49" s="268"/>
      <c r="G49" s="268"/>
      <c r="H49" s="194">
        <f t="shared" si="3"/>
        <v>0.53</v>
      </c>
      <c r="J49" s="217">
        <v>0.68</v>
      </c>
    </row>
    <row r="50" spans="2:10" ht="38.25" x14ac:dyDescent="0.2">
      <c r="B50" s="263" t="s">
        <v>129</v>
      </c>
      <c r="C50" s="175">
        <v>91855</v>
      </c>
      <c r="D50" s="176" t="s">
        <v>219</v>
      </c>
      <c r="E50" s="177" t="s">
        <v>50</v>
      </c>
      <c r="F50" s="201"/>
      <c r="G50" s="201"/>
      <c r="H50" s="178">
        <f>TRUNC(SUM(H55,H54),2)</f>
        <v>7.82</v>
      </c>
    </row>
    <row r="51" spans="2:10" ht="25.5" x14ac:dyDescent="0.2">
      <c r="B51" s="112"/>
      <c r="C51" s="205" t="s">
        <v>3883</v>
      </c>
      <c r="D51" s="173" t="s">
        <v>3884</v>
      </c>
      <c r="E51" s="206" t="s">
        <v>50</v>
      </c>
      <c r="F51" s="186" t="s">
        <v>3885</v>
      </c>
      <c r="G51" s="207" t="s">
        <v>3886</v>
      </c>
      <c r="H51" s="193">
        <f t="shared" si="3"/>
        <v>2.87</v>
      </c>
      <c r="I51" s="1"/>
      <c r="J51" s="182" t="s">
        <v>3887</v>
      </c>
    </row>
    <row r="52" spans="2:10" x14ac:dyDescent="0.2">
      <c r="B52" s="112"/>
      <c r="C52" s="205" t="s">
        <v>3888</v>
      </c>
      <c r="D52" s="173" t="s">
        <v>3889</v>
      </c>
      <c r="E52" s="206" t="s">
        <v>67</v>
      </c>
      <c r="F52" s="186" t="s">
        <v>3890</v>
      </c>
      <c r="G52" s="207" t="s">
        <v>3895</v>
      </c>
      <c r="H52" s="193">
        <f t="shared" si="3"/>
        <v>2.08</v>
      </c>
      <c r="I52" s="1"/>
      <c r="J52" s="182" t="s">
        <v>3897</v>
      </c>
    </row>
    <row r="53" spans="2:10" x14ac:dyDescent="0.2">
      <c r="B53" s="112"/>
      <c r="C53" s="205" t="s">
        <v>3892</v>
      </c>
      <c r="D53" s="173" t="s">
        <v>3893</v>
      </c>
      <c r="E53" s="206" t="s">
        <v>67</v>
      </c>
      <c r="F53" s="186" t="s">
        <v>3890</v>
      </c>
      <c r="G53" s="207" t="s">
        <v>3896</v>
      </c>
      <c r="H53" s="193">
        <f t="shared" si="3"/>
        <v>2.87</v>
      </c>
      <c r="I53" s="1"/>
      <c r="J53" s="182" t="s">
        <v>3898</v>
      </c>
    </row>
    <row r="54" spans="2:10" x14ac:dyDescent="0.2">
      <c r="B54" s="112"/>
      <c r="C54" s="268" t="s">
        <v>3809</v>
      </c>
      <c r="D54" s="268"/>
      <c r="E54" s="268"/>
      <c r="F54" s="268"/>
      <c r="G54" s="264"/>
      <c r="H54" s="194">
        <f>TRUNC((J54*$J$8),2)</f>
        <v>4.1100000000000003</v>
      </c>
      <c r="I54" s="1"/>
      <c r="J54" s="182">
        <v>5.28</v>
      </c>
    </row>
    <row r="55" spans="2:10" x14ac:dyDescent="0.2">
      <c r="B55" s="112"/>
      <c r="C55" s="268" t="s">
        <v>3810</v>
      </c>
      <c r="D55" s="268"/>
      <c r="E55" s="268"/>
      <c r="F55" s="268"/>
      <c r="G55" s="264"/>
      <c r="H55" s="194">
        <f t="shared" ref="H55" si="4">TRUNC((J55*$J$8),2)</f>
        <v>3.71</v>
      </c>
      <c r="I55" s="1"/>
      <c r="J55" s="182">
        <v>4.76</v>
      </c>
    </row>
    <row r="56" spans="2:10" ht="25.5" x14ac:dyDescent="0.2">
      <c r="B56" s="263" t="s">
        <v>129</v>
      </c>
      <c r="C56" s="175">
        <v>91940</v>
      </c>
      <c r="D56" s="176" t="s">
        <v>235</v>
      </c>
      <c r="E56" s="177" t="s">
        <v>27</v>
      </c>
      <c r="F56" s="273"/>
      <c r="G56" s="273"/>
      <c r="H56" s="178">
        <f>TRUNC(SUM(H62,H61),2)</f>
        <v>12.28</v>
      </c>
    </row>
    <row r="57" spans="2:10" x14ac:dyDescent="0.2">
      <c r="B57" s="112"/>
      <c r="C57" s="180" t="s">
        <v>3899</v>
      </c>
      <c r="D57" s="29" t="s">
        <v>3900</v>
      </c>
      <c r="E57" s="30" t="s">
        <v>27</v>
      </c>
      <c r="F57" s="181" t="s">
        <v>3807</v>
      </c>
      <c r="G57" s="33" t="s">
        <v>3905</v>
      </c>
      <c r="H57" s="193">
        <f t="shared" ref="H57:H67" si="5">TRUNC((J57*$J$8),2)</f>
        <v>1.06</v>
      </c>
      <c r="I57" s="1"/>
      <c r="J57" s="182" t="s">
        <v>3905</v>
      </c>
    </row>
    <row r="58" spans="2:10" x14ac:dyDescent="0.2">
      <c r="B58" s="112"/>
      <c r="C58" s="180" t="s">
        <v>3888</v>
      </c>
      <c r="D58" s="29" t="s">
        <v>3889</v>
      </c>
      <c r="E58" s="30" t="s">
        <v>67</v>
      </c>
      <c r="F58" s="181" t="s">
        <v>3901</v>
      </c>
      <c r="G58" s="33" t="s">
        <v>3895</v>
      </c>
      <c r="H58" s="193">
        <f t="shared" si="5"/>
        <v>4.53</v>
      </c>
      <c r="I58" s="1"/>
      <c r="J58" s="182" t="s">
        <v>3907</v>
      </c>
    </row>
    <row r="59" spans="2:10" x14ac:dyDescent="0.2">
      <c r="B59" s="112"/>
      <c r="C59" s="184" t="s">
        <v>3892</v>
      </c>
      <c r="D59" s="78" t="s">
        <v>3893</v>
      </c>
      <c r="E59" s="79" t="s">
        <v>67</v>
      </c>
      <c r="F59" s="185" t="s">
        <v>3901</v>
      </c>
      <c r="G59" s="82" t="s">
        <v>3896</v>
      </c>
      <c r="H59" s="193">
        <f t="shared" si="5"/>
        <v>6.24</v>
      </c>
      <c r="I59" s="1"/>
      <c r="J59" s="182" t="s">
        <v>3908</v>
      </c>
    </row>
    <row r="60" spans="2:10" ht="25.5" x14ac:dyDescent="0.2">
      <c r="B60" s="112"/>
      <c r="C60" s="172" t="s">
        <v>3902</v>
      </c>
      <c r="D60" s="173" t="s">
        <v>3903</v>
      </c>
      <c r="E60" s="174" t="s">
        <v>83</v>
      </c>
      <c r="F60" s="186" t="s">
        <v>3904</v>
      </c>
      <c r="G60" s="187" t="s">
        <v>3906</v>
      </c>
      <c r="H60" s="193">
        <f t="shared" si="5"/>
        <v>0.44</v>
      </c>
      <c r="I60" s="1"/>
      <c r="J60" s="182" t="s">
        <v>3909</v>
      </c>
    </row>
    <row r="61" spans="2:10" x14ac:dyDescent="0.2">
      <c r="B61" s="112"/>
      <c r="C61" s="268" t="s">
        <v>3809</v>
      </c>
      <c r="D61" s="268"/>
      <c r="E61" s="268"/>
      <c r="F61" s="268"/>
      <c r="G61" s="268"/>
      <c r="H61" s="194">
        <f t="shared" si="5"/>
        <v>4.13</v>
      </c>
      <c r="I61" s="1"/>
      <c r="J61" s="182">
        <v>5.3</v>
      </c>
    </row>
    <row r="62" spans="2:10" x14ac:dyDescent="0.2">
      <c r="B62" s="112"/>
      <c r="C62" s="268" t="s">
        <v>3810</v>
      </c>
      <c r="D62" s="268"/>
      <c r="E62" s="268"/>
      <c r="F62" s="268"/>
      <c r="G62" s="268"/>
      <c r="H62" s="194">
        <f t="shared" si="5"/>
        <v>8.15</v>
      </c>
      <c r="I62" s="1"/>
      <c r="J62" s="182">
        <v>10.45</v>
      </c>
    </row>
    <row r="63" spans="2:10" ht="25.5" x14ac:dyDescent="0.2">
      <c r="B63" s="263" t="s">
        <v>129</v>
      </c>
      <c r="C63" s="175">
        <v>92008</v>
      </c>
      <c r="D63" s="176" t="s">
        <v>237</v>
      </c>
      <c r="E63" s="177" t="s">
        <v>27</v>
      </c>
      <c r="F63" s="273"/>
      <c r="G63" s="273"/>
      <c r="H63" s="178">
        <f>TRUNC(SUM(H67,H66),2)</f>
        <v>33.94</v>
      </c>
    </row>
    <row r="64" spans="2:10" ht="25.5" x14ac:dyDescent="0.2">
      <c r="B64" s="112"/>
      <c r="C64" s="184" t="s">
        <v>3910</v>
      </c>
      <c r="D64" s="78" t="s">
        <v>3911</v>
      </c>
      <c r="E64" s="79" t="s">
        <v>27</v>
      </c>
      <c r="F64" s="185" t="s">
        <v>3807</v>
      </c>
      <c r="G64" s="82">
        <v>9.91</v>
      </c>
      <c r="H64" s="193">
        <f>TRUNC((J64*$J$8),2)</f>
        <v>7.72</v>
      </c>
      <c r="J64" s="217" t="s">
        <v>3914</v>
      </c>
    </row>
    <row r="65" spans="2:10" ht="25.5" x14ac:dyDescent="0.2">
      <c r="B65" s="112"/>
      <c r="C65" s="172" t="s">
        <v>3912</v>
      </c>
      <c r="D65" s="173" t="s">
        <v>3913</v>
      </c>
      <c r="E65" s="174" t="s">
        <v>27</v>
      </c>
      <c r="F65" s="186" t="s">
        <v>3807</v>
      </c>
      <c r="G65" s="187" t="s">
        <v>3915</v>
      </c>
      <c r="H65" s="193">
        <f t="shared" si="5"/>
        <v>26.21</v>
      </c>
      <c r="J65" s="217" t="s">
        <v>3915</v>
      </c>
    </row>
    <row r="66" spans="2:10" x14ac:dyDescent="0.2">
      <c r="B66" s="112"/>
      <c r="C66" s="268" t="s">
        <v>3809</v>
      </c>
      <c r="D66" s="268"/>
      <c r="E66" s="268"/>
      <c r="F66" s="268"/>
      <c r="G66" s="268"/>
      <c r="H66" s="194">
        <f t="shared" si="5"/>
        <v>18.75</v>
      </c>
      <c r="J66" s="217">
        <v>24.04</v>
      </c>
    </row>
    <row r="67" spans="2:10" x14ac:dyDescent="0.2">
      <c r="B67" s="112"/>
      <c r="C67" s="268" t="s">
        <v>3810</v>
      </c>
      <c r="D67" s="268"/>
      <c r="E67" s="268"/>
      <c r="F67" s="268"/>
      <c r="G67" s="268"/>
      <c r="H67" s="194">
        <f t="shared" si="5"/>
        <v>15.19</v>
      </c>
      <c r="J67" s="217">
        <v>19.48</v>
      </c>
    </row>
    <row r="68" spans="2:10" ht="25.5" x14ac:dyDescent="0.2">
      <c r="B68" s="263" t="s">
        <v>129</v>
      </c>
      <c r="C68" s="175">
        <v>91941</v>
      </c>
      <c r="D68" s="176" t="s">
        <v>239</v>
      </c>
      <c r="E68" s="177" t="s">
        <v>27</v>
      </c>
      <c r="F68" s="273"/>
      <c r="G68" s="273"/>
      <c r="H68" s="178">
        <f>TRUNC(SUM(H74,H73),2)</f>
        <v>7.57</v>
      </c>
    </row>
    <row r="69" spans="2:10" x14ac:dyDescent="0.2">
      <c r="B69" s="112"/>
      <c r="C69" s="180" t="s">
        <v>3899</v>
      </c>
      <c r="D69" s="29" t="s">
        <v>3900</v>
      </c>
      <c r="E69" s="30" t="s">
        <v>27</v>
      </c>
      <c r="F69" s="181" t="s">
        <v>3807</v>
      </c>
      <c r="G69" s="33" t="s">
        <v>3905</v>
      </c>
      <c r="H69" s="193">
        <f t="shared" ref="H69:H76" si="6">TRUNC((J69*$J$8),2)</f>
        <v>1.06</v>
      </c>
      <c r="J69" s="217" t="s">
        <v>3905</v>
      </c>
    </row>
    <row r="70" spans="2:10" x14ac:dyDescent="0.2">
      <c r="B70" s="112"/>
      <c r="C70" s="180" t="s">
        <v>3888</v>
      </c>
      <c r="D70" s="29" t="s">
        <v>3889</v>
      </c>
      <c r="E70" s="30" t="s">
        <v>67</v>
      </c>
      <c r="F70" s="181" t="s">
        <v>3916</v>
      </c>
      <c r="G70" s="33" t="s">
        <v>3895</v>
      </c>
      <c r="H70" s="193">
        <f t="shared" si="6"/>
        <v>2.5499999999999998</v>
      </c>
      <c r="J70" s="217" t="s">
        <v>3917</v>
      </c>
    </row>
    <row r="71" spans="2:10" x14ac:dyDescent="0.2">
      <c r="B71" s="112"/>
      <c r="C71" s="184" t="s">
        <v>3892</v>
      </c>
      <c r="D71" s="78" t="s">
        <v>3893</v>
      </c>
      <c r="E71" s="79" t="s">
        <v>67</v>
      </c>
      <c r="F71" s="185" t="s">
        <v>3916</v>
      </c>
      <c r="G71" s="82" t="s">
        <v>3896</v>
      </c>
      <c r="H71" s="193">
        <f t="shared" si="6"/>
        <v>3.51</v>
      </c>
      <c r="J71" s="217" t="s">
        <v>3918</v>
      </c>
    </row>
    <row r="72" spans="2:10" ht="25.5" x14ac:dyDescent="0.2">
      <c r="B72" s="112"/>
      <c r="C72" s="172" t="s">
        <v>3902</v>
      </c>
      <c r="D72" s="173" t="s">
        <v>3903</v>
      </c>
      <c r="E72" s="174" t="s">
        <v>83</v>
      </c>
      <c r="F72" s="186" t="s">
        <v>3904</v>
      </c>
      <c r="G72" s="187" t="s">
        <v>3906</v>
      </c>
      <c r="H72" s="193">
        <f t="shared" si="6"/>
        <v>0.44</v>
      </c>
      <c r="J72" s="217" t="s">
        <v>3909</v>
      </c>
    </row>
    <row r="73" spans="2:10" x14ac:dyDescent="0.2">
      <c r="B73" s="112"/>
      <c r="C73" s="268" t="s">
        <v>3809</v>
      </c>
      <c r="D73" s="268"/>
      <c r="E73" s="268"/>
      <c r="F73" s="268"/>
      <c r="G73" s="268"/>
      <c r="H73" s="194">
        <f>TRUNC((J73*$J$8),2)</f>
        <v>2.93</v>
      </c>
      <c r="J73" s="217">
        <v>3.76</v>
      </c>
    </row>
    <row r="74" spans="2:10" x14ac:dyDescent="0.2">
      <c r="C74" s="268" t="s">
        <v>3810</v>
      </c>
      <c r="D74" s="268"/>
      <c r="E74" s="268"/>
      <c r="F74" s="268"/>
      <c r="G74" s="268"/>
      <c r="H74" s="194">
        <f t="shared" si="6"/>
        <v>4.6399999999999997</v>
      </c>
      <c r="J74" s="217">
        <v>5.96</v>
      </c>
    </row>
    <row r="75" spans="2:10" ht="25.5" x14ac:dyDescent="0.2">
      <c r="B75" s="263" t="s">
        <v>129</v>
      </c>
      <c r="C75" s="175">
        <v>91926</v>
      </c>
      <c r="D75" s="176" t="s">
        <v>241</v>
      </c>
      <c r="E75" s="177" t="s">
        <v>50</v>
      </c>
      <c r="F75" s="273"/>
      <c r="G75" s="273"/>
      <c r="H75" s="178">
        <f>TRUNC(SUM(H81,H80),2)</f>
        <v>3.11</v>
      </c>
    </row>
    <row r="76" spans="2:10" ht="25.5" x14ac:dyDescent="0.2">
      <c r="C76" s="180" t="s">
        <v>3919</v>
      </c>
      <c r="D76" s="29" t="s">
        <v>3920</v>
      </c>
      <c r="E76" s="30" t="s">
        <v>50</v>
      </c>
      <c r="F76" s="181" t="s">
        <v>3921</v>
      </c>
      <c r="G76" s="44" t="s">
        <v>3926</v>
      </c>
      <c r="H76" s="193">
        <f t="shared" si="6"/>
        <v>2.04</v>
      </c>
      <c r="J76" s="217" t="s">
        <v>3928</v>
      </c>
    </row>
    <row r="77" spans="2:10" x14ac:dyDescent="0.2">
      <c r="C77" s="180" t="s">
        <v>3922</v>
      </c>
      <c r="D77" s="29" t="s">
        <v>3923</v>
      </c>
      <c r="E77" s="30" t="s">
        <v>27</v>
      </c>
      <c r="F77" s="181" t="s">
        <v>3924</v>
      </c>
      <c r="G77" s="44" t="s">
        <v>3927</v>
      </c>
      <c r="H77" s="193">
        <f t="shared" ref="H77:H79" si="7">TRUNC((J77*$J$8),2)</f>
        <v>0.01</v>
      </c>
      <c r="J77" s="217" t="s">
        <v>3929</v>
      </c>
    </row>
    <row r="78" spans="2:10" x14ac:dyDescent="0.2">
      <c r="C78" s="180" t="s">
        <v>3888</v>
      </c>
      <c r="D78" s="29" t="s">
        <v>3889</v>
      </c>
      <c r="E78" s="30" t="s">
        <v>67</v>
      </c>
      <c r="F78" s="181" t="s">
        <v>3925</v>
      </c>
      <c r="G78" s="44" t="s">
        <v>3895</v>
      </c>
      <c r="H78" s="193">
        <f t="shared" si="7"/>
        <v>0.44</v>
      </c>
      <c r="J78" s="217" t="s">
        <v>3909</v>
      </c>
    </row>
    <row r="79" spans="2:10" x14ac:dyDescent="0.2">
      <c r="C79" s="180" t="s">
        <v>3892</v>
      </c>
      <c r="D79" s="29" t="s">
        <v>3893</v>
      </c>
      <c r="E79" s="30" t="s">
        <v>67</v>
      </c>
      <c r="F79" s="181" t="s">
        <v>3925</v>
      </c>
      <c r="G79" s="44" t="s">
        <v>3896</v>
      </c>
      <c r="H79" s="193">
        <f t="shared" si="7"/>
        <v>0.61</v>
      </c>
      <c r="J79" s="217" t="s">
        <v>3930</v>
      </c>
    </row>
    <row r="80" spans="2:10" x14ac:dyDescent="0.2">
      <c r="C80" s="269" t="s">
        <v>3809</v>
      </c>
      <c r="D80" s="270"/>
      <c r="E80" s="270"/>
      <c r="F80" s="270"/>
      <c r="G80" s="271"/>
      <c r="H80" s="194">
        <f>TRUNC((J80*$J$8),2)</f>
        <v>2.33</v>
      </c>
      <c r="J80" s="217">
        <v>2.99</v>
      </c>
    </row>
    <row r="81" spans="2:10" x14ac:dyDescent="0.2">
      <c r="C81" s="268" t="s">
        <v>3810</v>
      </c>
      <c r="D81" s="268"/>
      <c r="E81" s="268"/>
      <c r="F81" s="268"/>
      <c r="G81" s="268"/>
      <c r="H81" s="194">
        <f t="shared" ref="H81" si="8">TRUNC((J81*$J$8),2)</f>
        <v>0.78</v>
      </c>
      <c r="J81" s="217">
        <v>1.01</v>
      </c>
    </row>
    <row r="82" spans="2:10" ht="38.25" x14ac:dyDescent="0.2">
      <c r="B82" s="263" t="s">
        <v>129</v>
      </c>
      <c r="C82" s="175">
        <v>101879</v>
      </c>
      <c r="D82" s="176" t="s">
        <v>243</v>
      </c>
      <c r="E82" s="177" t="s">
        <v>27</v>
      </c>
      <c r="F82" s="273"/>
      <c r="G82" s="273"/>
      <c r="H82" s="178">
        <f>TRUNC(SUM(H88,H87),2)</f>
        <v>419.83</v>
      </c>
    </row>
    <row r="83" spans="2:10" ht="25.5" x14ac:dyDescent="0.2">
      <c r="C83" s="208" t="s">
        <v>3931</v>
      </c>
      <c r="D83" s="29" t="s">
        <v>3932</v>
      </c>
      <c r="E83" s="41" t="s">
        <v>27</v>
      </c>
      <c r="F83" s="181" t="s">
        <v>3807</v>
      </c>
      <c r="G83" s="187" t="s">
        <v>3937</v>
      </c>
      <c r="H83" s="193">
        <f t="shared" ref="H83:H86" si="9">TRUNC((J83*$J$8),2)</f>
        <v>392.13</v>
      </c>
      <c r="J83" s="217" t="s">
        <v>3937</v>
      </c>
    </row>
    <row r="84" spans="2:10" ht="38.25" x14ac:dyDescent="0.2">
      <c r="C84" s="208" t="s">
        <v>3933</v>
      </c>
      <c r="D84" s="29" t="s">
        <v>3934</v>
      </c>
      <c r="E84" s="41" t="s">
        <v>83</v>
      </c>
      <c r="F84" s="181" t="s">
        <v>3935</v>
      </c>
      <c r="G84" s="187" t="s">
        <v>3938</v>
      </c>
      <c r="H84" s="193">
        <f t="shared" si="9"/>
        <v>7.9</v>
      </c>
      <c r="J84" s="217" t="s">
        <v>3939</v>
      </c>
    </row>
    <row r="85" spans="2:10" x14ac:dyDescent="0.2">
      <c r="C85" s="209" t="s">
        <v>3888</v>
      </c>
      <c r="D85" s="78" t="s">
        <v>3889</v>
      </c>
      <c r="E85" s="210" t="s">
        <v>67</v>
      </c>
      <c r="F85" s="185" t="s">
        <v>3936</v>
      </c>
      <c r="G85" s="187" t="s">
        <v>3895</v>
      </c>
      <c r="H85" s="193">
        <f t="shared" si="9"/>
        <v>8.33</v>
      </c>
      <c r="J85" s="217" t="s">
        <v>3940</v>
      </c>
    </row>
    <row r="86" spans="2:10" x14ac:dyDescent="0.2">
      <c r="C86" s="205" t="s">
        <v>3892</v>
      </c>
      <c r="D86" s="173" t="s">
        <v>3893</v>
      </c>
      <c r="E86" s="206" t="s">
        <v>67</v>
      </c>
      <c r="F86" s="186" t="s">
        <v>3936</v>
      </c>
      <c r="G86" s="187" t="s">
        <v>3896</v>
      </c>
      <c r="H86" s="193">
        <f t="shared" si="9"/>
        <v>11.46</v>
      </c>
      <c r="J86" s="217" t="s">
        <v>3941</v>
      </c>
    </row>
    <row r="87" spans="2:10" x14ac:dyDescent="0.2">
      <c r="C87" s="268" t="s">
        <v>3809</v>
      </c>
      <c r="D87" s="268"/>
      <c r="E87" s="268"/>
      <c r="F87" s="268"/>
      <c r="G87" s="268"/>
      <c r="H87" s="194">
        <f>TRUNC((J87*$J$8),2)</f>
        <v>403.43</v>
      </c>
      <c r="J87" s="217">
        <v>517.22</v>
      </c>
    </row>
    <row r="88" spans="2:10" x14ac:dyDescent="0.2">
      <c r="C88" s="268" t="s">
        <v>3810</v>
      </c>
      <c r="D88" s="268"/>
      <c r="E88" s="268"/>
      <c r="F88" s="268"/>
      <c r="G88" s="268"/>
      <c r="H88" s="194">
        <f t="shared" ref="H88" si="10">TRUNC((J88*$J$8),2)</f>
        <v>16.399999999999999</v>
      </c>
      <c r="J88" s="217">
        <v>21.03</v>
      </c>
    </row>
    <row r="89" spans="2:10" ht="25.5" x14ac:dyDescent="0.2">
      <c r="B89" s="263" t="s">
        <v>129</v>
      </c>
      <c r="C89" s="175">
        <v>93671</v>
      </c>
      <c r="D89" s="176" t="s">
        <v>245</v>
      </c>
      <c r="E89" s="177" t="s">
        <v>27</v>
      </c>
      <c r="F89" s="273"/>
      <c r="G89" s="273"/>
      <c r="H89" s="178">
        <f>TRUNC(SUM(H95,H94),2)</f>
        <v>59.22</v>
      </c>
    </row>
    <row r="90" spans="2:10" ht="25.5" x14ac:dyDescent="0.2">
      <c r="C90" s="172" t="s">
        <v>3942</v>
      </c>
      <c r="D90" s="173" t="s">
        <v>3943</v>
      </c>
      <c r="E90" s="174" t="s">
        <v>27</v>
      </c>
      <c r="F90" s="186" t="s">
        <v>3944</v>
      </c>
      <c r="G90" s="44" t="s">
        <v>3948</v>
      </c>
      <c r="H90" s="193">
        <f t="shared" ref="H90:H109" si="11">TRUNC((J90*$J$8),2)</f>
        <v>3.51</v>
      </c>
      <c r="J90" s="217" t="s">
        <v>3950</v>
      </c>
    </row>
    <row r="91" spans="2:10" x14ac:dyDescent="0.2">
      <c r="C91" s="211" t="s">
        <v>3945</v>
      </c>
      <c r="D91" s="212" t="s">
        <v>3946</v>
      </c>
      <c r="E91" s="213" t="s">
        <v>27</v>
      </c>
      <c r="F91" s="214" t="s">
        <v>3807</v>
      </c>
      <c r="G91" s="44" t="s">
        <v>3949</v>
      </c>
      <c r="H91" s="193">
        <f t="shared" si="11"/>
        <v>45.59</v>
      </c>
      <c r="J91" s="217" t="s">
        <v>3949</v>
      </c>
    </row>
    <row r="92" spans="2:10" x14ac:dyDescent="0.2">
      <c r="C92" s="172" t="s">
        <v>3888</v>
      </c>
      <c r="D92" s="173" t="s">
        <v>3889</v>
      </c>
      <c r="E92" s="174" t="s">
        <v>67</v>
      </c>
      <c r="F92" s="186" t="s">
        <v>3947</v>
      </c>
      <c r="G92" s="44" t="s">
        <v>3895</v>
      </c>
      <c r="H92" s="193">
        <f t="shared" si="11"/>
        <v>4.25</v>
      </c>
      <c r="J92" s="217" t="s">
        <v>3951</v>
      </c>
    </row>
    <row r="93" spans="2:10" x14ac:dyDescent="0.2">
      <c r="C93" s="172" t="s">
        <v>3892</v>
      </c>
      <c r="D93" s="173" t="s">
        <v>3893</v>
      </c>
      <c r="E93" s="174" t="s">
        <v>67</v>
      </c>
      <c r="F93" s="186" t="s">
        <v>3947</v>
      </c>
      <c r="G93" s="44" t="s">
        <v>3896</v>
      </c>
      <c r="H93" s="193">
        <f t="shared" si="11"/>
        <v>5.86</v>
      </c>
      <c r="J93" s="217" t="s">
        <v>3952</v>
      </c>
    </row>
    <row r="94" spans="2:10" x14ac:dyDescent="0.2">
      <c r="C94" s="268" t="s">
        <v>3809</v>
      </c>
      <c r="D94" s="268"/>
      <c r="E94" s="268"/>
      <c r="F94" s="268"/>
      <c r="G94" s="268"/>
      <c r="H94" s="194">
        <f t="shared" si="11"/>
        <v>51.68</v>
      </c>
      <c r="J94" s="217">
        <v>66.260000000000005</v>
      </c>
    </row>
    <row r="95" spans="2:10" x14ac:dyDescent="0.2">
      <c r="C95" s="268" t="s">
        <v>3810</v>
      </c>
      <c r="D95" s="268"/>
      <c r="E95" s="268"/>
      <c r="F95" s="268"/>
      <c r="G95" s="268"/>
      <c r="H95" s="194">
        <f t="shared" si="11"/>
        <v>7.54</v>
      </c>
      <c r="J95" s="217">
        <v>9.67</v>
      </c>
    </row>
    <row r="96" spans="2:10" ht="25.5" x14ac:dyDescent="0.2">
      <c r="B96" s="263" t="s">
        <v>129</v>
      </c>
      <c r="C96" s="175">
        <v>93655</v>
      </c>
      <c r="D96" s="176" t="s">
        <v>249</v>
      </c>
      <c r="E96" s="177" t="s">
        <v>27</v>
      </c>
      <c r="F96" s="273"/>
      <c r="G96" s="273"/>
      <c r="H96" s="178">
        <f>TRUNC(SUM(H102,H101),2)</f>
        <v>9.91</v>
      </c>
    </row>
    <row r="97" spans="2:10" ht="25.5" x14ac:dyDescent="0.2">
      <c r="C97" s="180" t="s">
        <v>3953</v>
      </c>
      <c r="D97" s="29" t="s">
        <v>3954</v>
      </c>
      <c r="E97" s="30" t="s">
        <v>27</v>
      </c>
      <c r="F97" s="181" t="s">
        <v>3807</v>
      </c>
      <c r="G97" s="187" t="s">
        <v>3958</v>
      </c>
      <c r="H97" s="193">
        <f t="shared" si="11"/>
        <v>0.98</v>
      </c>
      <c r="J97" s="217" t="s">
        <v>3958</v>
      </c>
    </row>
    <row r="98" spans="2:10" x14ac:dyDescent="0.2">
      <c r="C98" s="180" t="s">
        <v>3955</v>
      </c>
      <c r="D98" s="29" t="s">
        <v>3956</v>
      </c>
      <c r="E98" s="30" t="s">
        <v>27</v>
      </c>
      <c r="F98" s="181" t="s">
        <v>3807</v>
      </c>
      <c r="G98" s="187" t="s">
        <v>3959</v>
      </c>
      <c r="H98" s="193">
        <f t="shared" si="11"/>
        <v>6.48</v>
      </c>
      <c r="J98" s="217" t="s">
        <v>3959</v>
      </c>
    </row>
    <row r="99" spans="2:10" x14ac:dyDescent="0.2">
      <c r="C99" s="184" t="s">
        <v>3888</v>
      </c>
      <c r="D99" s="78" t="s">
        <v>3889</v>
      </c>
      <c r="E99" s="79" t="s">
        <v>67</v>
      </c>
      <c r="F99" s="185" t="s">
        <v>3957</v>
      </c>
      <c r="G99" s="187" t="s">
        <v>3895</v>
      </c>
      <c r="H99" s="193">
        <f t="shared" si="11"/>
        <v>1.02</v>
      </c>
      <c r="J99" s="217" t="s">
        <v>3960</v>
      </c>
    </row>
    <row r="100" spans="2:10" x14ac:dyDescent="0.2">
      <c r="C100" s="172" t="s">
        <v>3892</v>
      </c>
      <c r="D100" s="173" t="s">
        <v>3893</v>
      </c>
      <c r="E100" s="174" t="s">
        <v>67</v>
      </c>
      <c r="F100" s="186" t="s">
        <v>3957</v>
      </c>
      <c r="G100" s="187" t="s">
        <v>3896</v>
      </c>
      <c r="H100" s="193">
        <f t="shared" si="11"/>
        <v>1.41</v>
      </c>
      <c r="J100" s="217" t="s">
        <v>3961</v>
      </c>
    </row>
    <row r="101" spans="2:10" x14ac:dyDescent="0.2">
      <c r="C101" s="268" t="s">
        <v>3809</v>
      </c>
      <c r="D101" s="268"/>
      <c r="E101" s="268"/>
      <c r="F101" s="268"/>
      <c r="G101" s="268"/>
      <c r="H101" s="194">
        <f t="shared" si="11"/>
        <v>8.08</v>
      </c>
      <c r="J101" s="217">
        <v>10.37</v>
      </c>
    </row>
    <row r="102" spans="2:10" x14ac:dyDescent="0.2">
      <c r="C102" s="268" t="s">
        <v>3810</v>
      </c>
      <c r="D102" s="268"/>
      <c r="E102" s="268"/>
      <c r="F102" s="268"/>
      <c r="G102" s="268"/>
      <c r="H102" s="194">
        <f t="shared" si="11"/>
        <v>1.83</v>
      </c>
      <c r="J102" s="217">
        <v>2.35</v>
      </c>
    </row>
    <row r="103" spans="2:10" ht="25.5" x14ac:dyDescent="0.2">
      <c r="B103" s="263" t="s">
        <v>129</v>
      </c>
      <c r="C103" s="175">
        <v>93654</v>
      </c>
      <c r="D103" s="176" t="s">
        <v>251</v>
      </c>
      <c r="E103" s="177" t="s">
        <v>27</v>
      </c>
      <c r="F103" s="273"/>
      <c r="G103" s="273"/>
      <c r="H103" s="178">
        <f>TRUNC(SUM(H109,H108),2)</f>
        <v>8.99</v>
      </c>
    </row>
    <row r="104" spans="2:10" ht="25.5" x14ac:dyDescent="0.2">
      <c r="C104" s="172" t="s">
        <v>3962</v>
      </c>
      <c r="D104" s="173" t="s">
        <v>3963</v>
      </c>
      <c r="E104" s="174" t="s">
        <v>27</v>
      </c>
      <c r="F104" s="186" t="s">
        <v>3807</v>
      </c>
      <c r="G104" s="198" t="s">
        <v>3966</v>
      </c>
      <c r="H104" s="193">
        <f>TRUNC((J104*$J$8),2)</f>
        <v>0.75</v>
      </c>
      <c r="J104" s="217" t="s">
        <v>3966</v>
      </c>
    </row>
    <row r="105" spans="2:10" x14ac:dyDescent="0.2">
      <c r="C105" s="172" t="s">
        <v>3955</v>
      </c>
      <c r="D105" s="173" t="s">
        <v>3956</v>
      </c>
      <c r="E105" s="174" t="s">
        <v>27</v>
      </c>
      <c r="F105" s="186" t="s">
        <v>3807</v>
      </c>
      <c r="G105" s="198" t="s">
        <v>3959</v>
      </c>
      <c r="H105" s="193">
        <f t="shared" si="11"/>
        <v>6.48</v>
      </c>
      <c r="J105" s="217" t="s">
        <v>3959</v>
      </c>
    </row>
    <row r="106" spans="2:10" x14ac:dyDescent="0.2">
      <c r="C106" s="172" t="s">
        <v>3888</v>
      </c>
      <c r="D106" s="173" t="s">
        <v>3889</v>
      </c>
      <c r="E106" s="174" t="s">
        <v>67</v>
      </c>
      <c r="F106" s="186" t="s">
        <v>3964</v>
      </c>
      <c r="G106" s="198" t="s">
        <v>3895</v>
      </c>
      <c r="H106" s="193">
        <f t="shared" si="11"/>
        <v>0.74</v>
      </c>
      <c r="J106" s="217" t="s">
        <v>3967</v>
      </c>
    </row>
    <row r="107" spans="2:10" x14ac:dyDescent="0.2">
      <c r="C107" s="172" t="s">
        <v>3892</v>
      </c>
      <c r="D107" s="173" t="s">
        <v>3893</v>
      </c>
      <c r="E107" s="174" t="s">
        <v>67</v>
      </c>
      <c r="F107" s="186" t="s">
        <v>3964</v>
      </c>
      <c r="G107" s="198" t="s">
        <v>3896</v>
      </c>
      <c r="H107" s="193">
        <f t="shared" si="11"/>
        <v>1.01</v>
      </c>
      <c r="J107" s="217" t="s">
        <v>3968</v>
      </c>
    </row>
    <row r="108" spans="2:10" x14ac:dyDescent="0.2">
      <c r="C108" s="268" t="s">
        <v>3809</v>
      </c>
      <c r="D108" s="268"/>
      <c r="E108" s="268"/>
      <c r="F108" s="268"/>
      <c r="G108" s="268"/>
      <c r="H108" s="194">
        <f t="shared" si="11"/>
        <v>7.7</v>
      </c>
      <c r="J108" s="217">
        <v>9.8800000000000008</v>
      </c>
    </row>
    <row r="109" spans="2:10" x14ac:dyDescent="0.2">
      <c r="C109" s="268" t="s">
        <v>3810</v>
      </c>
      <c r="D109" s="268"/>
      <c r="E109" s="268"/>
      <c r="F109" s="268"/>
      <c r="G109" s="268"/>
      <c r="H109" s="194">
        <f t="shared" si="11"/>
        <v>1.29</v>
      </c>
      <c r="J109" s="217">
        <v>1.66</v>
      </c>
    </row>
    <row r="110" spans="2:10" ht="38.25" x14ac:dyDescent="0.2">
      <c r="B110" s="274" t="s">
        <v>129</v>
      </c>
      <c r="C110" s="275">
        <v>100773</v>
      </c>
      <c r="D110" s="176" t="s">
        <v>279</v>
      </c>
      <c r="E110" s="177" t="s">
        <v>131</v>
      </c>
      <c r="F110" s="273"/>
      <c r="G110" s="273"/>
      <c r="H110" s="178">
        <f>TRUNC(SUM(H123,H122),2)</f>
        <v>16.96</v>
      </c>
    </row>
    <row r="111" spans="2:10" x14ac:dyDescent="0.2">
      <c r="C111" s="180" t="s">
        <v>3969</v>
      </c>
      <c r="D111" s="29" t="s">
        <v>3970</v>
      </c>
      <c r="E111" s="30" t="s">
        <v>131</v>
      </c>
      <c r="F111" s="181" t="s">
        <v>3971</v>
      </c>
      <c r="G111" s="48" t="s">
        <v>4003</v>
      </c>
      <c r="H111" s="193">
        <f t="shared" ref="H111:H138" si="12">TRUNC((J111*$J$8),2)</f>
        <v>0.53</v>
      </c>
      <c r="J111" s="217" t="s">
        <v>4012</v>
      </c>
    </row>
    <row r="112" spans="2:10" x14ac:dyDescent="0.2">
      <c r="C112" s="180" t="s">
        <v>3972</v>
      </c>
      <c r="D112" s="29" t="s">
        <v>3973</v>
      </c>
      <c r="E112" s="30" t="s">
        <v>131</v>
      </c>
      <c r="F112" s="181" t="s">
        <v>3974</v>
      </c>
      <c r="G112" s="48" t="s">
        <v>3975</v>
      </c>
      <c r="H112" s="193">
        <f t="shared" si="12"/>
        <v>1.5</v>
      </c>
      <c r="J112" s="217" t="s">
        <v>4013</v>
      </c>
    </row>
    <row r="113" spans="2:10" x14ac:dyDescent="0.2">
      <c r="C113" s="180" t="s">
        <v>3976</v>
      </c>
      <c r="D113" s="29" t="s">
        <v>3977</v>
      </c>
      <c r="E113" s="30" t="s">
        <v>131</v>
      </c>
      <c r="F113" s="181" t="s">
        <v>3978</v>
      </c>
      <c r="G113" s="48" t="s">
        <v>3979</v>
      </c>
      <c r="H113" s="193">
        <f t="shared" si="12"/>
        <v>7.68</v>
      </c>
      <c r="J113" s="217" t="s">
        <v>4014</v>
      </c>
    </row>
    <row r="114" spans="2:10" x14ac:dyDescent="0.2">
      <c r="C114" s="180" t="s">
        <v>3980</v>
      </c>
      <c r="D114" s="29" t="s">
        <v>3981</v>
      </c>
      <c r="E114" s="30" t="s">
        <v>131</v>
      </c>
      <c r="F114" s="181" t="s">
        <v>3982</v>
      </c>
      <c r="G114" s="48" t="s">
        <v>4004</v>
      </c>
      <c r="H114" s="193">
        <f t="shared" si="12"/>
        <v>0.01</v>
      </c>
      <c r="J114" s="217" t="s">
        <v>3929</v>
      </c>
    </row>
    <row r="115" spans="2:10" x14ac:dyDescent="0.2">
      <c r="C115" s="180" t="s">
        <v>3983</v>
      </c>
      <c r="D115" s="29" t="s">
        <v>3984</v>
      </c>
      <c r="E115" s="30" t="s">
        <v>67</v>
      </c>
      <c r="F115" s="181" t="s">
        <v>3985</v>
      </c>
      <c r="G115" s="48" t="s">
        <v>4005</v>
      </c>
      <c r="H115" s="193">
        <f t="shared" si="12"/>
        <v>0.02</v>
      </c>
      <c r="J115" s="217" t="s">
        <v>4015</v>
      </c>
    </row>
    <row r="116" spans="2:10" x14ac:dyDescent="0.2">
      <c r="C116" s="180" t="s">
        <v>3986</v>
      </c>
      <c r="D116" s="29" t="s">
        <v>3987</v>
      </c>
      <c r="E116" s="30" t="s">
        <v>67</v>
      </c>
      <c r="F116" s="181" t="s">
        <v>3988</v>
      </c>
      <c r="G116" s="48" t="s">
        <v>4006</v>
      </c>
      <c r="H116" s="193">
        <f t="shared" si="12"/>
        <v>7.0000000000000007E-2</v>
      </c>
      <c r="J116" s="217" t="s">
        <v>4016</v>
      </c>
    </row>
    <row r="117" spans="2:10" x14ac:dyDescent="0.2">
      <c r="C117" s="180" t="s">
        <v>3989</v>
      </c>
      <c r="D117" s="29" t="s">
        <v>3990</v>
      </c>
      <c r="E117" s="30" t="s">
        <v>67</v>
      </c>
      <c r="F117" s="181" t="s">
        <v>3991</v>
      </c>
      <c r="G117" s="48" t="s">
        <v>4007</v>
      </c>
      <c r="H117" s="193">
        <f t="shared" si="12"/>
        <v>0.14000000000000001</v>
      </c>
      <c r="J117" s="217" t="s">
        <v>4017</v>
      </c>
    </row>
    <row r="118" spans="2:10" ht="25.5" x14ac:dyDescent="0.2">
      <c r="C118" s="180" t="s">
        <v>3992</v>
      </c>
      <c r="D118" s="29" t="s">
        <v>3993</v>
      </c>
      <c r="E118" s="30" t="s">
        <v>3853</v>
      </c>
      <c r="F118" s="181" t="s">
        <v>3994</v>
      </c>
      <c r="G118" s="48" t="s">
        <v>4008</v>
      </c>
      <c r="H118" s="193">
        <f t="shared" si="12"/>
        <v>0.34</v>
      </c>
      <c r="J118" s="217" t="s">
        <v>4018</v>
      </c>
    </row>
    <row r="119" spans="2:10" ht="25.5" x14ac:dyDescent="0.2">
      <c r="C119" s="180" t="s">
        <v>3995</v>
      </c>
      <c r="D119" s="29" t="s">
        <v>3996</v>
      </c>
      <c r="E119" s="30" t="s">
        <v>3859</v>
      </c>
      <c r="F119" s="181" t="s">
        <v>3997</v>
      </c>
      <c r="G119" s="48" t="s">
        <v>4009</v>
      </c>
      <c r="H119" s="193">
        <f t="shared" si="12"/>
        <v>0.13</v>
      </c>
      <c r="J119" s="217" t="s">
        <v>4019</v>
      </c>
    </row>
    <row r="120" spans="2:10" ht="25.5" x14ac:dyDescent="0.2">
      <c r="C120" s="184" t="s">
        <v>3998</v>
      </c>
      <c r="D120" s="78" t="s">
        <v>3999</v>
      </c>
      <c r="E120" s="79" t="s">
        <v>35</v>
      </c>
      <c r="F120" s="185" t="s">
        <v>4000</v>
      </c>
      <c r="G120" s="90" t="s">
        <v>4010</v>
      </c>
      <c r="H120" s="193">
        <f t="shared" si="12"/>
        <v>4.6500000000000004</v>
      </c>
      <c r="J120" s="217" t="s">
        <v>4020</v>
      </c>
    </row>
    <row r="121" spans="2:10" ht="25.5" x14ac:dyDescent="0.2">
      <c r="C121" s="172" t="s">
        <v>4001</v>
      </c>
      <c r="D121" s="173" t="s">
        <v>4002</v>
      </c>
      <c r="E121" s="174" t="s">
        <v>35</v>
      </c>
      <c r="F121" s="186" t="s">
        <v>4000</v>
      </c>
      <c r="G121" s="215" t="s">
        <v>4011</v>
      </c>
      <c r="H121" s="193">
        <f t="shared" si="12"/>
        <v>1.85</v>
      </c>
      <c r="J121" s="217" t="s">
        <v>4021</v>
      </c>
    </row>
    <row r="122" spans="2:10" x14ac:dyDescent="0.2">
      <c r="C122" s="268" t="s">
        <v>3809</v>
      </c>
      <c r="D122" s="268"/>
      <c r="E122" s="268"/>
      <c r="F122" s="268"/>
      <c r="G122" s="268"/>
      <c r="H122" s="194">
        <f t="shared" si="12"/>
        <v>16.059999999999999</v>
      </c>
      <c r="J122" s="217">
        <v>20.59</v>
      </c>
    </row>
    <row r="123" spans="2:10" x14ac:dyDescent="0.2">
      <c r="C123" s="268" t="s">
        <v>3810</v>
      </c>
      <c r="D123" s="268"/>
      <c r="E123" s="268"/>
      <c r="F123" s="268"/>
      <c r="G123" s="268"/>
      <c r="H123" s="194">
        <f t="shared" si="12"/>
        <v>0.9</v>
      </c>
      <c r="J123" s="217">
        <v>1.1599999999999999</v>
      </c>
    </row>
    <row r="124" spans="2:10" ht="25.5" x14ac:dyDescent="0.2">
      <c r="B124" s="263" t="s">
        <v>129</v>
      </c>
      <c r="C124" s="175">
        <v>102494</v>
      </c>
      <c r="D124" s="176" t="s">
        <v>327</v>
      </c>
      <c r="E124" s="177" t="s">
        <v>35</v>
      </c>
      <c r="F124" s="273"/>
      <c r="G124" s="273"/>
      <c r="H124" s="178">
        <f>TRUNC(SUM(H132,H131),2)</f>
        <v>47.67</v>
      </c>
    </row>
    <row r="125" spans="2:10" x14ac:dyDescent="0.2">
      <c r="C125" s="180" t="s">
        <v>4022</v>
      </c>
      <c r="D125" s="57" t="s">
        <v>4023</v>
      </c>
      <c r="E125" s="30" t="s">
        <v>4024</v>
      </c>
      <c r="F125" s="181" t="s">
        <v>4025</v>
      </c>
      <c r="G125" s="33" t="s">
        <v>4039</v>
      </c>
      <c r="H125" s="193">
        <f t="shared" si="12"/>
        <v>2.62</v>
      </c>
      <c r="J125" s="217" t="s">
        <v>4044</v>
      </c>
    </row>
    <row r="126" spans="2:10" x14ac:dyDescent="0.2">
      <c r="C126" s="180" t="s">
        <v>4026</v>
      </c>
      <c r="D126" s="57" t="s">
        <v>4027</v>
      </c>
      <c r="E126" s="30" t="s">
        <v>4024</v>
      </c>
      <c r="F126" s="181" t="s">
        <v>4028</v>
      </c>
      <c r="G126" s="33" t="s">
        <v>4040</v>
      </c>
      <c r="H126" s="193">
        <f t="shared" si="12"/>
        <v>19.149999999999999</v>
      </c>
      <c r="J126" s="217" t="s">
        <v>4045</v>
      </c>
    </row>
    <row r="127" spans="2:10" x14ac:dyDescent="0.2">
      <c r="C127" s="180" t="s">
        <v>4029</v>
      </c>
      <c r="D127" s="57" t="s">
        <v>4030</v>
      </c>
      <c r="E127" s="30" t="s">
        <v>27</v>
      </c>
      <c r="F127" s="181" t="s">
        <v>4031</v>
      </c>
      <c r="G127" s="33" t="s">
        <v>4041</v>
      </c>
      <c r="H127" s="193">
        <f t="shared" si="12"/>
        <v>0.06</v>
      </c>
      <c r="J127" s="217" t="s">
        <v>3881</v>
      </c>
    </row>
    <row r="128" spans="2:10" x14ac:dyDescent="0.2">
      <c r="C128" s="180" t="s">
        <v>4032</v>
      </c>
      <c r="D128" s="57" t="s">
        <v>4033</v>
      </c>
      <c r="E128" s="30" t="s">
        <v>4024</v>
      </c>
      <c r="F128" s="181" t="s">
        <v>4034</v>
      </c>
      <c r="G128" s="33" t="s">
        <v>4042</v>
      </c>
      <c r="H128" s="193">
        <f t="shared" si="12"/>
        <v>18.05</v>
      </c>
      <c r="J128" s="217" t="s">
        <v>4046</v>
      </c>
    </row>
    <row r="129" spans="2:10" x14ac:dyDescent="0.2">
      <c r="C129" s="180" t="s">
        <v>4035</v>
      </c>
      <c r="D129" s="57" t="s">
        <v>4036</v>
      </c>
      <c r="E129" s="30" t="s">
        <v>67</v>
      </c>
      <c r="F129" s="181" t="s">
        <v>4037</v>
      </c>
      <c r="G129" s="33" t="s">
        <v>4043</v>
      </c>
      <c r="H129" s="193">
        <f t="shared" si="12"/>
        <v>6.08</v>
      </c>
      <c r="J129" s="217" t="s">
        <v>4047</v>
      </c>
    </row>
    <row r="130" spans="2:10" x14ac:dyDescent="0.2">
      <c r="C130" s="184" t="s">
        <v>3817</v>
      </c>
      <c r="D130" s="216" t="s">
        <v>3818</v>
      </c>
      <c r="E130" s="79" t="s">
        <v>67</v>
      </c>
      <c r="F130" s="185" t="s">
        <v>4038</v>
      </c>
      <c r="G130" s="82" t="s">
        <v>3824</v>
      </c>
      <c r="H130" s="193">
        <f t="shared" si="12"/>
        <v>1.7</v>
      </c>
      <c r="J130" s="217" t="s">
        <v>4048</v>
      </c>
    </row>
    <row r="131" spans="2:10" x14ac:dyDescent="0.2">
      <c r="C131" s="268" t="s">
        <v>3809</v>
      </c>
      <c r="D131" s="268"/>
      <c r="E131" s="268"/>
      <c r="F131" s="268"/>
      <c r="G131" s="268"/>
      <c r="H131" s="194">
        <f t="shared" si="12"/>
        <v>42.01</v>
      </c>
      <c r="J131" s="217">
        <v>53.87</v>
      </c>
    </row>
    <row r="132" spans="2:10" x14ac:dyDescent="0.2">
      <c r="C132" s="268" t="s">
        <v>3810</v>
      </c>
      <c r="D132" s="268"/>
      <c r="E132" s="268"/>
      <c r="F132" s="268"/>
      <c r="G132" s="268"/>
      <c r="H132" s="194">
        <f t="shared" si="12"/>
        <v>5.66</v>
      </c>
      <c r="J132" s="217">
        <v>7.26</v>
      </c>
    </row>
    <row r="133" spans="2:10" ht="25.5" x14ac:dyDescent="0.2">
      <c r="B133" s="263" t="s">
        <v>129</v>
      </c>
      <c r="C133" s="175">
        <v>102507</v>
      </c>
      <c r="D133" s="176" t="s">
        <v>329</v>
      </c>
      <c r="E133" s="177" t="s">
        <v>50</v>
      </c>
      <c r="F133" s="273"/>
      <c r="G133" s="273"/>
      <c r="H133" s="178">
        <f>TRUNC(SUM(H140,H139),2)</f>
        <v>4.74</v>
      </c>
    </row>
    <row r="134" spans="2:10" x14ac:dyDescent="0.2">
      <c r="C134" s="180" t="s">
        <v>4022</v>
      </c>
      <c r="D134" s="57" t="s">
        <v>4023</v>
      </c>
      <c r="E134" s="30" t="s">
        <v>4024</v>
      </c>
      <c r="F134" s="181" t="s">
        <v>4049</v>
      </c>
      <c r="G134" s="33" t="s">
        <v>4039</v>
      </c>
      <c r="H134" s="193">
        <f t="shared" si="12"/>
        <v>0.24</v>
      </c>
      <c r="J134" s="217" t="s">
        <v>4054</v>
      </c>
    </row>
    <row r="135" spans="2:10" x14ac:dyDescent="0.2">
      <c r="C135" s="180" t="s">
        <v>4026</v>
      </c>
      <c r="D135" s="57" t="s">
        <v>4027</v>
      </c>
      <c r="E135" s="30" t="s">
        <v>4024</v>
      </c>
      <c r="F135" s="181" t="s">
        <v>4050</v>
      </c>
      <c r="G135" s="33" t="s">
        <v>4040</v>
      </c>
      <c r="H135" s="193">
        <f t="shared" si="12"/>
        <v>1.9</v>
      </c>
      <c r="J135" s="217" t="s">
        <v>4055</v>
      </c>
    </row>
    <row r="136" spans="2:10" x14ac:dyDescent="0.2">
      <c r="C136" s="180" t="s">
        <v>4029</v>
      </c>
      <c r="D136" s="57" t="s">
        <v>4030</v>
      </c>
      <c r="E136" s="30" t="s">
        <v>27</v>
      </c>
      <c r="F136" s="181" t="s">
        <v>4051</v>
      </c>
      <c r="G136" s="33" t="s">
        <v>4041</v>
      </c>
      <c r="H136" s="193">
        <f t="shared" si="12"/>
        <v>0.25</v>
      </c>
      <c r="J136" s="217" t="s">
        <v>3873</v>
      </c>
    </row>
    <row r="137" spans="2:10" x14ac:dyDescent="0.2">
      <c r="C137" s="180" t="s">
        <v>4035</v>
      </c>
      <c r="D137" s="57" t="s">
        <v>4036</v>
      </c>
      <c r="E137" s="30" t="s">
        <v>67</v>
      </c>
      <c r="F137" s="181" t="s">
        <v>4052</v>
      </c>
      <c r="G137" s="33" t="s">
        <v>4043</v>
      </c>
      <c r="H137" s="193">
        <f t="shared" si="12"/>
        <v>1.83</v>
      </c>
      <c r="J137" s="217" t="s">
        <v>4056</v>
      </c>
    </row>
    <row r="138" spans="2:10" x14ac:dyDescent="0.2">
      <c r="C138" s="180" t="s">
        <v>3817</v>
      </c>
      <c r="D138" s="57" t="s">
        <v>3818</v>
      </c>
      <c r="E138" s="30" t="s">
        <v>67</v>
      </c>
      <c r="F138" s="181" t="s">
        <v>4053</v>
      </c>
      <c r="G138" s="33" t="s">
        <v>3824</v>
      </c>
      <c r="H138" s="193">
        <f t="shared" si="12"/>
        <v>0.51</v>
      </c>
      <c r="J138" s="217" t="s">
        <v>3866</v>
      </c>
    </row>
    <row r="139" spans="2:10" x14ac:dyDescent="0.2">
      <c r="C139" s="268" t="s">
        <v>3809</v>
      </c>
      <c r="D139" s="268"/>
      <c r="E139" s="268"/>
      <c r="F139" s="268"/>
      <c r="G139" s="268"/>
      <c r="H139" s="194">
        <f t="shared" ref="H139:H140" si="13">TRUNC((J139*$J$8),2)</f>
        <v>3.03</v>
      </c>
      <c r="J139" s="217">
        <v>3.89</v>
      </c>
    </row>
    <row r="140" spans="2:10" x14ac:dyDescent="0.2">
      <c r="C140" s="268" t="s">
        <v>3810</v>
      </c>
      <c r="D140" s="268"/>
      <c r="E140" s="268"/>
      <c r="F140" s="268"/>
      <c r="G140" s="268"/>
      <c r="H140" s="194">
        <f t="shared" si="13"/>
        <v>1.71</v>
      </c>
      <c r="J140" s="217">
        <v>2.2000000000000002</v>
      </c>
    </row>
    <row r="141" spans="2:10" ht="76.5" x14ac:dyDescent="0.2">
      <c r="B141" s="274" t="s">
        <v>129</v>
      </c>
      <c r="C141" s="275">
        <v>102363</v>
      </c>
      <c r="D141" s="276" t="s">
        <v>4793</v>
      </c>
      <c r="E141" s="177" t="s">
        <v>35</v>
      </c>
      <c r="F141" s="273"/>
      <c r="G141" s="273"/>
      <c r="H141" s="178">
        <f>TRUNC(SUM(H151,H150),2)</f>
        <v>144.03</v>
      </c>
    </row>
    <row r="142" spans="2:10" ht="25.5" x14ac:dyDescent="0.2">
      <c r="C142" s="180" t="s">
        <v>4057</v>
      </c>
      <c r="D142" s="29" t="s">
        <v>4058</v>
      </c>
      <c r="E142" s="30" t="s">
        <v>35</v>
      </c>
      <c r="F142" s="181" t="s">
        <v>4059</v>
      </c>
      <c r="G142" s="33" t="s">
        <v>4078</v>
      </c>
      <c r="H142" s="193">
        <f t="shared" ref="H142:H155" si="14">TRUNC((J142*$J$8),2)</f>
        <v>32.619999999999997</v>
      </c>
      <c r="J142" s="217" t="s">
        <v>4083</v>
      </c>
    </row>
    <row r="143" spans="2:10" ht="25.5" x14ac:dyDescent="0.2">
      <c r="C143" s="180" t="s">
        <v>4060</v>
      </c>
      <c r="D143" s="29" t="s">
        <v>4061</v>
      </c>
      <c r="E143" s="30" t="s">
        <v>50</v>
      </c>
      <c r="F143" s="181" t="s">
        <v>4062</v>
      </c>
      <c r="G143" s="33" t="s">
        <v>4079</v>
      </c>
      <c r="H143" s="193">
        <f t="shared" si="14"/>
        <v>39.67</v>
      </c>
      <c r="J143" s="217" t="s">
        <v>4084</v>
      </c>
    </row>
    <row r="144" spans="2:10" ht="25.5" x14ac:dyDescent="0.2">
      <c r="C144" s="180" t="s">
        <v>4063</v>
      </c>
      <c r="D144" s="29" t="s">
        <v>4064</v>
      </c>
      <c r="E144" s="30" t="s">
        <v>50</v>
      </c>
      <c r="F144" s="181" t="s">
        <v>4065</v>
      </c>
      <c r="G144" s="33" t="s">
        <v>4080</v>
      </c>
      <c r="H144" s="193">
        <f t="shared" si="14"/>
        <v>33.75</v>
      </c>
      <c r="J144" s="217" t="s">
        <v>4085</v>
      </c>
    </row>
    <row r="145" spans="2:10" x14ac:dyDescent="0.2">
      <c r="C145" s="180" t="s">
        <v>4066</v>
      </c>
      <c r="D145" s="29" t="s">
        <v>4067</v>
      </c>
      <c r="E145" s="30" t="s">
        <v>131</v>
      </c>
      <c r="F145" s="181" t="s">
        <v>4068</v>
      </c>
      <c r="G145" s="33" t="s">
        <v>4081</v>
      </c>
      <c r="H145" s="193">
        <f t="shared" si="14"/>
        <v>0.04</v>
      </c>
      <c r="J145" s="217" t="s">
        <v>4086</v>
      </c>
    </row>
    <row r="146" spans="2:10" ht="25.5" x14ac:dyDescent="0.2">
      <c r="C146" s="180" t="s">
        <v>4069</v>
      </c>
      <c r="D146" s="29" t="s">
        <v>4070</v>
      </c>
      <c r="E146" s="30" t="s">
        <v>131</v>
      </c>
      <c r="F146" s="181" t="s">
        <v>4071</v>
      </c>
      <c r="G146" s="33" t="s">
        <v>3802</v>
      </c>
      <c r="H146" s="193">
        <f t="shared" si="14"/>
        <v>1.54</v>
      </c>
      <c r="J146" s="217" t="s">
        <v>4087</v>
      </c>
    </row>
    <row r="147" spans="2:10" x14ac:dyDescent="0.2">
      <c r="C147" s="180" t="s">
        <v>4072</v>
      </c>
      <c r="D147" s="29" t="s">
        <v>4073</v>
      </c>
      <c r="E147" s="30" t="s">
        <v>67</v>
      </c>
      <c r="F147" s="181" t="s">
        <v>4074</v>
      </c>
      <c r="G147" s="33" t="s">
        <v>3806</v>
      </c>
      <c r="H147" s="193">
        <f t="shared" si="14"/>
        <v>20.56</v>
      </c>
      <c r="J147" s="217" t="s">
        <v>4088</v>
      </c>
    </row>
    <row r="148" spans="2:10" x14ac:dyDescent="0.2">
      <c r="C148" s="180" t="s">
        <v>3817</v>
      </c>
      <c r="D148" s="29" t="s">
        <v>3818</v>
      </c>
      <c r="E148" s="30" t="s">
        <v>67</v>
      </c>
      <c r="F148" s="181" t="s">
        <v>4074</v>
      </c>
      <c r="G148" s="33" t="s">
        <v>3824</v>
      </c>
      <c r="H148" s="193">
        <f t="shared" si="14"/>
        <v>14.46</v>
      </c>
      <c r="J148" s="217" t="s">
        <v>4089</v>
      </c>
    </row>
    <row r="149" spans="2:10" ht="25.5" x14ac:dyDescent="0.2">
      <c r="C149" s="184" t="s">
        <v>4075</v>
      </c>
      <c r="D149" s="78" t="s">
        <v>4076</v>
      </c>
      <c r="E149" s="79" t="s">
        <v>83</v>
      </c>
      <c r="F149" s="185" t="s">
        <v>4077</v>
      </c>
      <c r="G149" s="82" t="s">
        <v>4082</v>
      </c>
      <c r="H149" s="193">
        <f t="shared" si="14"/>
        <v>1.36</v>
      </c>
      <c r="J149" s="217" t="s">
        <v>4090</v>
      </c>
    </row>
    <row r="150" spans="2:10" x14ac:dyDescent="0.2">
      <c r="C150" s="268" t="s">
        <v>3809</v>
      </c>
      <c r="D150" s="268"/>
      <c r="E150" s="268"/>
      <c r="F150" s="268"/>
      <c r="G150" s="268"/>
      <c r="H150" s="194">
        <f>TRUNC((J150*$J$8),2)</f>
        <v>117.9</v>
      </c>
      <c r="J150" s="217">
        <v>151.16</v>
      </c>
    </row>
    <row r="151" spans="2:10" x14ac:dyDescent="0.2">
      <c r="C151" s="268" t="s">
        <v>3810</v>
      </c>
      <c r="D151" s="268"/>
      <c r="E151" s="268"/>
      <c r="F151" s="268"/>
      <c r="G151" s="268"/>
      <c r="H151" s="194">
        <f>TRUNC((J151*$J$8),2)</f>
        <v>26.13</v>
      </c>
      <c r="J151" s="217">
        <v>33.5</v>
      </c>
    </row>
    <row r="152" spans="2:10" ht="25.5" x14ac:dyDescent="0.2">
      <c r="B152" s="263" t="s">
        <v>129</v>
      </c>
      <c r="C152" s="175">
        <v>91937</v>
      </c>
      <c r="D152" s="176" t="s">
        <v>435</v>
      </c>
      <c r="E152" s="177" t="s">
        <v>27</v>
      </c>
      <c r="F152" s="273"/>
      <c r="G152" s="273"/>
      <c r="H152" s="178">
        <f>TRUNC(SUM(H157,H156),2)</f>
        <v>10.119999999999999</v>
      </c>
    </row>
    <row r="153" spans="2:10" ht="25.5" x14ac:dyDescent="0.2">
      <c r="C153" s="172" t="s">
        <v>4091</v>
      </c>
      <c r="D153" s="173" t="s">
        <v>4092</v>
      </c>
      <c r="E153" s="174" t="s">
        <v>27</v>
      </c>
      <c r="F153" s="186" t="s">
        <v>3807</v>
      </c>
      <c r="G153" s="187" t="s">
        <v>4094</v>
      </c>
      <c r="H153" s="193">
        <f t="shared" si="14"/>
        <v>1.91</v>
      </c>
      <c r="J153" s="217" t="s">
        <v>4094</v>
      </c>
    </row>
    <row r="154" spans="2:10" x14ac:dyDescent="0.2">
      <c r="C154" s="172" t="s">
        <v>3888</v>
      </c>
      <c r="D154" s="173" t="s">
        <v>3889</v>
      </c>
      <c r="E154" s="174" t="s">
        <v>67</v>
      </c>
      <c r="F154" s="186" t="s">
        <v>4093</v>
      </c>
      <c r="G154" s="187" t="s">
        <v>3895</v>
      </c>
      <c r="H154" s="193">
        <f t="shared" si="14"/>
        <v>3.45</v>
      </c>
      <c r="J154" s="217" t="s">
        <v>4095</v>
      </c>
    </row>
    <row r="155" spans="2:10" x14ac:dyDescent="0.2">
      <c r="C155" s="172" t="s">
        <v>3892</v>
      </c>
      <c r="D155" s="173" t="s">
        <v>3893</v>
      </c>
      <c r="E155" s="174" t="s">
        <v>67</v>
      </c>
      <c r="F155" s="186" t="s">
        <v>4093</v>
      </c>
      <c r="G155" s="187" t="s">
        <v>3896</v>
      </c>
      <c r="H155" s="193">
        <f t="shared" si="14"/>
        <v>4.75</v>
      </c>
      <c r="J155" s="217" t="s">
        <v>4096</v>
      </c>
    </row>
    <row r="156" spans="2:10" x14ac:dyDescent="0.2">
      <c r="C156" s="268" t="s">
        <v>3809</v>
      </c>
      <c r="D156" s="268"/>
      <c r="E156" s="268"/>
      <c r="F156" s="268"/>
      <c r="G156" s="268"/>
      <c r="H156" s="194">
        <f>TRUNC((J156*$J$8),2)</f>
        <v>3.97</v>
      </c>
      <c r="J156" s="217">
        <v>5.09</v>
      </c>
    </row>
    <row r="157" spans="2:10" x14ac:dyDescent="0.2">
      <c r="C157" s="268" t="s">
        <v>3810</v>
      </c>
      <c r="D157" s="268"/>
      <c r="E157" s="268"/>
      <c r="F157" s="268"/>
      <c r="G157" s="268"/>
      <c r="H157" s="194">
        <f>TRUNC((J157*$J$8),2)</f>
        <v>6.15</v>
      </c>
      <c r="J157" s="217">
        <v>7.89</v>
      </c>
    </row>
    <row r="158" spans="2:10" ht="25.5" x14ac:dyDescent="0.2">
      <c r="B158" s="263" t="s">
        <v>129</v>
      </c>
      <c r="C158" s="175">
        <v>93653</v>
      </c>
      <c r="D158" s="176" t="s">
        <v>441</v>
      </c>
      <c r="E158" s="177" t="s">
        <v>27</v>
      </c>
      <c r="F158" s="273"/>
      <c r="G158" s="273"/>
      <c r="H158" s="178">
        <f>TRUNC(SUM(H164,H163),2)</f>
        <v>8.5299999999999994</v>
      </c>
    </row>
    <row r="159" spans="2:10" ht="25.5" x14ac:dyDescent="0.2">
      <c r="C159" s="172" t="s">
        <v>3962</v>
      </c>
      <c r="D159" s="173" t="s">
        <v>3963</v>
      </c>
      <c r="E159" s="174" t="s">
        <v>27</v>
      </c>
      <c r="F159" s="186" t="s">
        <v>3807</v>
      </c>
      <c r="G159" s="198" t="s">
        <v>3966</v>
      </c>
      <c r="H159" s="193">
        <f t="shared" ref="H159:H162" si="15">TRUNC((J159*$J$8),2)</f>
        <v>0.75</v>
      </c>
      <c r="J159" s="217" t="s">
        <v>3966</v>
      </c>
    </row>
    <row r="160" spans="2:10" x14ac:dyDescent="0.2">
      <c r="C160" s="172" t="s">
        <v>3955</v>
      </c>
      <c r="D160" s="173" t="s">
        <v>3956</v>
      </c>
      <c r="E160" s="174" t="s">
        <v>27</v>
      </c>
      <c r="F160" s="186" t="s">
        <v>3807</v>
      </c>
      <c r="G160" s="198" t="s">
        <v>3959</v>
      </c>
      <c r="H160" s="193">
        <f t="shared" si="15"/>
        <v>6.48</v>
      </c>
      <c r="J160" s="217" t="s">
        <v>3959</v>
      </c>
    </row>
    <row r="161" spans="2:10" x14ac:dyDescent="0.2">
      <c r="C161" s="172" t="s">
        <v>3888</v>
      </c>
      <c r="D161" s="173" t="s">
        <v>3889</v>
      </c>
      <c r="E161" s="174" t="s">
        <v>67</v>
      </c>
      <c r="F161" s="186" t="s">
        <v>4097</v>
      </c>
      <c r="G161" s="198" t="s">
        <v>3895</v>
      </c>
      <c r="H161" s="193">
        <f t="shared" si="15"/>
        <v>0.54</v>
      </c>
      <c r="J161" s="217" t="s">
        <v>4098</v>
      </c>
    </row>
    <row r="162" spans="2:10" x14ac:dyDescent="0.2">
      <c r="C162" s="172" t="s">
        <v>3892</v>
      </c>
      <c r="D162" s="173" t="s">
        <v>3893</v>
      </c>
      <c r="E162" s="174" t="s">
        <v>67</v>
      </c>
      <c r="F162" s="186" t="s">
        <v>4097</v>
      </c>
      <c r="G162" s="198" t="s">
        <v>3896</v>
      </c>
      <c r="H162" s="193">
        <f t="shared" si="15"/>
        <v>0.74</v>
      </c>
      <c r="J162" s="217" t="s">
        <v>4099</v>
      </c>
    </row>
    <row r="163" spans="2:10" x14ac:dyDescent="0.2">
      <c r="C163" s="268" t="s">
        <v>3809</v>
      </c>
      <c r="D163" s="268"/>
      <c r="E163" s="268"/>
      <c r="F163" s="268"/>
      <c r="G163" s="268"/>
      <c r="H163" s="194">
        <f>TRUNC((J163*$J$8),2)</f>
        <v>7.58</v>
      </c>
      <c r="J163" s="217">
        <v>9.73</v>
      </c>
    </row>
    <row r="164" spans="2:10" x14ac:dyDescent="0.2">
      <c r="C164" s="268" t="s">
        <v>3810</v>
      </c>
      <c r="D164" s="268"/>
      <c r="E164" s="268"/>
      <c r="F164" s="268"/>
      <c r="G164" s="268"/>
      <c r="H164" s="194">
        <f>TRUNC((J164*$J$8),2)</f>
        <v>0.95</v>
      </c>
      <c r="J164" s="217">
        <v>1.22</v>
      </c>
    </row>
    <row r="165" spans="2:10" ht="25.5" x14ac:dyDescent="0.2">
      <c r="B165" s="263" t="s">
        <v>129</v>
      </c>
      <c r="C165" s="175">
        <v>91844</v>
      </c>
      <c r="D165" s="176" t="s">
        <v>445</v>
      </c>
      <c r="E165" s="177" t="s">
        <v>50</v>
      </c>
      <c r="F165" s="273"/>
      <c r="G165" s="273"/>
      <c r="H165" s="178">
        <f>TRUNC(SUM(H171,H170),2)</f>
        <v>4.68</v>
      </c>
    </row>
    <row r="166" spans="2:10" x14ac:dyDescent="0.2">
      <c r="C166" s="172" t="s">
        <v>4103</v>
      </c>
      <c r="D166" s="173" t="s">
        <v>4100</v>
      </c>
      <c r="E166" s="174" t="s">
        <v>50</v>
      </c>
      <c r="F166" s="186" t="s">
        <v>4101</v>
      </c>
      <c r="G166" s="198" t="s">
        <v>4021</v>
      </c>
      <c r="H166" s="193">
        <f>TRUNC((J166*$J$8),2)</f>
        <v>2.0299999999999998</v>
      </c>
      <c r="J166" s="217" t="s">
        <v>4104</v>
      </c>
    </row>
    <row r="167" spans="2:10" ht="25.5" x14ac:dyDescent="0.2">
      <c r="C167" s="172" t="s">
        <v>3791</v>
      </c>
      <c r="D167" s="173" t="s">
        <v>3792</v>
      </c>
      <c r="E167" s="174" t="s">
        <v>131</v>
      </c>
      <c r="F167" s="186" t="s">
        <v>3985</v>
      </c>
      <c r="G167" s="198" t="s">
        <v>3802</v>
      </c>
      <c r="H167" s="193">
        <f t="shared" ref="H167:H169" si="16">TRUNC((J167*$J$8),2)</f>
        <v>0.03</v>
      </c>
      <c r="J167" s="217" t="s">
        <v>4105</v>
      </c>
    </row>
    <row r="168" spans="2:10" x14ac:dyDescent="0.2">
      <c r="C168" s="172" t="s">
        <v>3888</v>
      </c>
      <c r="D168" s="173" t="s">
        <v>3889</v>
      </c>
      <c r="E168" s="174" t="s">
        <v>67</v>
      </c>
      <c r="F168" s="186" t="s">
        <v>4102</v>
      </c>
      <c r="G168" s="198" t="s">
        <v>3895</v>
      </c>
      <c r="H168" s="193">
        <f t="shared" si="16"/>
        <v>1.0900000000000001</v>
      </c>
      <c r="J168" s="217" t="s">
        <v>4106</v>
      </c>
    </row>
    <row r="169" spans="2:10" x14ac:dyDescent="0.2">
      <c r="C169" s="172" t="s">
        <v>3892</v>
      </c>
      <c r="D169" s="173" t="s">
        <v>3893</v>
      </c>
      <c r="E169" s="174" t="s">
        <v>67</v>
      </c>
      <c r="F169" s="186" t="s">
        <v>4102</v>
      </c>
      <c r="G169" s="198" t="s">
        <v>3896</v>
      </c>
      <c r="H169" s="193">
        <f t="shared" si="16"/>
        <v>1.52</v>
      </c>
      <c r="J169" s="217" t="s">
        <v>4107</v>
      </c>
    </row>
    <row r="170" spans="2:10" x14ac:dyDescent="0.2">
      <c r="C170" s="268" t="s">
        <v>3809</v>
      </c>
      <c r="D170" s="268"/>
      <c r="E170" s="268"/>
      <c r="F170" s="268"/>
      <c r="G170" s="268"/>
      <c r="H170" s="194">
        <f>TRUNC((J170*$J$8),2)</f>
        <v>2.73</v>
      </c>
      <c r="J170" s="217">
        <v>3.5</v>
      </c>
    </row>
    <row r="171" spans="2:10" x14ac:dyDescent="0.2">
      <c r="C171" s="268" t="s">
        <v>3810</v>
      </c>
      <c r="D171" s="268"/>
      <c r="E171" s="268"/>
      <c r="F171" s="268"/>
      <c r="G171" s="268"/>
      <c r="H171" s="194">
        <f>TRUNC((J171*$J$8),2)</f>
        <v>1.95</v>
      </c>
      <c r="J171" s="217">
        <v>2.5099999999999998</v>
      </c>
    </row>
    <row r="172" spans="2:10" ht="25.5" x14ac:dyDescent="0.2">
      <c r="B172" s="263" t="s">
        <v>129</v>
      </c>
      <c r="C172" s="175">
        <v>91961</v>
      </c>
      <c r="D172" s="176" t="s">
        <v>453</v>
      </c>
      <c r="E172" s="177" t="s">
        <v>27</v>
      </c>
      <c r="F172" s="273"/>
      <c r="G172" s="273"/>
      <c r="H172" s="178">
        <f>TRUNC(SUM(H176,H175),2)</f>
        <v>41.05</v>
      </c>
    </row>
    <row r="173" spans="2:10" ht="25.5" x14ac:dyDescent="0.2">
      <c r="C173" s="172" t="s">
        <v>3910</v>
      </c>
      <c r="D173" s="173" t="s">
        <v>3911</v>
      </c>
      <c r="E173" s="174" t="s">
        <v>27</v>
      </c>
      <c r="F173" s="186" t="s">
        <v>3807</v>
      </c>
      <c r="G173" s="198" t="s">
        <v>3914</v>
      </c>
      <c r="H173" s="193">
        <f t="shared" ref="H173:H174" si="17">TRUNC((J173*$J$8),2)</f>
        <v>7.72</v>
      </c>
      <c r="J173" s="217" t="s">
        <v>3914</v>
      </c>
    </row>
    <row r="174" spans="2:10" ht="25.5" x14ac:dyDescent="0.2">
      <c r="C174" s="172" t="s">
        <v>4108</v>
      </c>
      <c r="D174" s="173" t="s">
        <v>4109</v>
      </c>
      <c r="E174" s="174" t="s">
        <v>27</v>
      </c>
      <c r="F174" s="186" t="s">
        <v>3807</v>
      </c>
      <c r="G174" s="198" t="s">
        <v>4110</v>
      </c>
      <c r="H174" s="193">
        <f t="shared" si="17"/>
        <v>33.33</v>
      </c>
      <c r="J174" s="217" t="s">
        <v>4110</v>
      </c>
    </row>
    <row r="175" spans="2:10" x14ac:dyDescent="0.2">
      <c r="C175" s="268" t="s">
        <v>3809</v>
      </c>
      <c r="D175" s="268"/>
      <c r="E175" s="268"/>
      <c r="F175" s="268"/>
      <c r="G175" s="268"/>
      <c r="H175" s="194">
        <f>TRUNC((J175*$J$8),2)</f>
        <v>21.7</v>
      </c>
      <c r="J175" s="217">
        <v>27.83</v>
      </c>
    </row>
    <row r="176" spans="2:10" x14ac:dyDescent="0.2">
      <c r="C176" s="268" t="s">
        <v>3810</v>
      </c>
      <c r="D176" s="268"/>
      <c r="E176" s="268"/>
      <c r="F176" s="268"/>
      <c r="G176" s="268"/>
      <c r="H176" s="194">
        <f>TRUNC((J176*$J$8),2)</f>
        <v>19.350000000000001</v>
      </c>
      <c r="J176" s="217">
        <v>24.82</v>
      </c>
    </row>
    <row r="177" spans="2:10" ht="25.5" x14ac:dyDescent="0.2">
      <c r="B177" s="263" t="s">
        <v>129</v>
      </c>
      <c r="C177" s="175">
        <v>100903</v>
      </c>
      <c r="D177" s="176" t="s">
        <v>458</v>
      </c>
      <c r="E177" s="177" t="s">
        <v>27</v>
      </c>
      <c r="F177" s="273"/>
      <c r="G177" s="273"/>
      <c r="H177" s="178">
        <f>TRUNC(SUM(H183,H182),2)</f>
        <v>22.31</v>
      </c>
    </row>
    <row r="178" spans="2:10" x14ac:dyDescent="0.2">
      <c r="C178" s="172" t="s">
        <v>4111</v>
      </c>
      <c r="D178" s="173" t="s">
        <v>4112</v>
      </c>
      <c r="E178" s="174" t="s">
        <v>27</v>
      </c>
      <c r="F178" s="186" t="s">
        <v>4113</v>
      </c>
      <c r="G178" s="187" t="s">
        <v>4114</v>
      </c>
      <c r="H178" s="193">
        <f t="shared" ref="H178:H188" si="18">TRUNC((J178*$J$8),2)</f>
        <v>3.44</v>
      </c>
      <c r="J178" s="217" t="s">
        <v>4120</v>
      </c>
    </row>
    <row r="179" spans="2:10" x14ac:dyDescent="0.2">
      <c r="C179" s="172" t="s">
        <v>4115</v>
      </c>
      <c r="D179" s="173" t="s">
        <v>4116</v>
      </c>
      <c r="E179" s="174" t="s">
        <v>27</v>
      </c>
      <c r="F179" s="186" t="s">
        <v>3807</v>
      </c>
      <c r="G179" s="187" t="s">
        <v>4117</v>
      </c>
      <c r="H179" s="193">
        <f t="shared" si="18"/>
        <v>11.94</v>
      </c>
      <c r="J179" s="217" t="s">
        <v>4121</v>
      </c>
    </row>
    <row r="180" spans="2:10" x14ac:dyDescent="0.2">
      <c r="C180" s="172" t="s">
        <v>3888</v>
      </c>
      <c r="D180" s="173" t="s">
        <v>3889</v>
      </c>
      <c r="E180" s="174" t="s">
        <v>67</v>
      </c>
      <c r="F180" s="186" t="s">
        <v>4118</v>
      </c>
      <c r="G180" s="187" t="s">
        <v>3891</v>
      </c>
      <c r="H180" s="193">
        <f t="shared" si="18"/>
        <v>1.6</v>
      </c>
      <c r="J180" s="217" t="s">
        <v>4122</v>
      </c>
    </row>
    <row r="181" spans="2:10" x14ac:dyDescent="0.2">
      <c r="C181" s="172" t="s">
        <v>3892</v>
      </c>
      <c r="D181" s="173" t="s">
        <v>3893</v>
      </c>
      <c r="E181" s="174" t="s">
        <v>67</v>
      </c>
      <c r="F181" s="186" t="s">
        <v>4119</v>
      </c>
      <c r="G181" s="187" t="s">
        <v>3894</v>
      </c>
      <c r="H181" s="193">
        <f t="shared" si="18"/>
        <v>5.31</v>
      </c>
      <c r="J181" s="217" t="s">
        <v>4123</v>
      </c>
    </row>
    <row r="182" spans="2:10" x14ac:dyDescent="0.2">
      <c r="C182" s="268" t="s">
        <v>3809</v>
      </c>
      <c r="D182" s="268"/>
      <c r="E182" s="268"/>
      <c r="F182" s="268"/>
      <c r="G182" s="268"/>
      <c r="H182" s="194">
        <f t="shared" si="18"/>
        <v>17.05</v>
      </c>
      <c r="J182" s="217">
        <v>21.86</v>
      </c>
    </row>
    <row r="183" spans="2:10" x14ac:dyDescent="0.2">
      <c r="C183" s="268" t="s">
        <v>3810</v>
      </c>
      <c r="D183" s="268"/>
      <c r="E183" s="268"/>
      <c r="F183" s="268"/>
      <c r="G183" s="268"/>
      <c r="H183" s="194">
        <f t="shared" si="18"/>
        <v>5.26</v>
      </c>
      <c r="J183" s="217">
        <v>6.75</v>
      </c>
    </row>
    <row r="184" spans="2:10" ht="25.5" x14ac:dyDescent="0.2">
      <c r="B184" s="263" t="s">
        <v>129</v>
      </c>
      <c r="C184" s="175">
        <v>86883</v>
      </c>
      <c r="D184" s="176" t="s">
        <v>481</v>
      </c>
      <c r="E184" s="177" t="s">
        <v>27</v>
      </c>
      <c r="F184" s="273"/>
      <c r="G184" s="273"/>
      <c r="H184" s="178">
        <f>TRUNC(SUM(H190,H189),2)</f>
        <v>8.4499999999999993</v>
      </c>
    </row>
    <row r="185" spans="2:10" x14ac:dyDescent="0.2">
      <c r="C185" s="180" t="s">
        <v>4124</v>
      </c>
      <c r="D185" s="29" t="s">
        <v>4125</v>
      </c>
      <c r="E185" s="30" t="s">
        <v>27</v>
      </c>
      <c r="F185" s="181" t="s">
        <v>4126</v>
      </c>
      <c r="G185" s="33" t="s">
        <v>4133</v>
      </c>
      <c r="H185" s="193">
        <f t="shared" si="18"/>
        <v>0.09</v>
      </c>
      <c r="J185" s="217" t="s">
        <v>4135</v>
      </c>
    </row>
    <row r="186" spans="2:10" ht="25.5" x14ac:dyDescent="0.2">
      <c r="C186" s="184" t="s">
        <v>4127</v>
      </c>
      <c r="D186" s="78" t="s">
        <v>4128</v>
      </c>
      <c r="E186" s="79" t="s">
        <v>27</v>
      </c>
      <c r="F186" s="185" t="s">
        <v>3807</v>
      </c>
      <c r="G186" s="82" t="s">
        <v>3908</v>
      </c>
      <c r="H186" s="193">
        <f t="shared" si="18"/>
        <v>6.24</v>
      </c>
      <c r="J186" s="217" t="s">
        <v>3908</v>
      </c>
    </row>
    <row r="187" spans="2:10" x14ac:dyDescent="0.2">
      <c r="C187" s="172" t="s">
        <v>4129</v>
      </c>
      <c r="D187" s="173" t="s">
        <v>4130</v>
      </c>
      <c r="E187" s="174" t="s">
        <v>67</v>
      </c>
      <c r="F187" s="186" t="s">
        <v>4131</v>
      </c>
      <c r="G187" s="187" t="s">
        <v>4134</v>
      </c>
      <c r="H187" s="193">
        <f t="shared" si="18"/>
        <v>1.73</v>
      </c>
      <c r="J187" s="217" t="s">
        <v>4136</v>
      </c>
    </row>
    <row r="188" spans="2:10" x14ac:dyDescent="0.2">
      <c r="C188" s="172" t="s">
        <v>3817</v>
      </c>
      <c r="D188" s="173" t="s">
        <v>3818</v>
      </c>
      <c r="E188" s="174" t="s">
        <v>67</v>
      </c>
      <c r="F188" s="186" t="s">
        <v>4132</v>
      </c>
      <c r="G188" s="187" t="s">
        <v>3824</v>
      </c>
      <c r="H188" s="193">
        <f t="shared" si="18"/>
        <v>0.39</v>
      </c>
      <c r="J188" s="217" t="s">
        <v>4137</v>
      </c>
    </row>
    <row r="189" spans="2:10" x14ac:dyDescent="0.2">
      <c r="C189" s="268" t="s">
        <v>3809</v>
      </c>
      <c r="D189" s="268"/>
      <c r="E189" s="268"/>
      <c r="F189" s="268"/>
      <c r="G189" s="268"/>
      <c r="H189" s="194">
        <f t="shared" ref="H189:H190" si="19">TRUNC((J189*$J$8),2)</f>
        <v>6.8</v>
      </c>
      <c r="J189" s="217">
        <v>8.73</v>
      </c>
    </row>
    <row r="190" spans="2:10" x14ac:dyDescent="0.2">
      <c r="C190" s="268" t="s">
        <v>3810</v>
      </c>
      <c r="D190" s="268"/>
      <c r="E190" s="268"/>
      <c r="F190" s="268"/>
      <c r="G190" s="268"/>
      <c r="H190" s="194">
        <f t="shared" si="19"/>
        <v>1.65</v>
      </c>
      <c r="J190" s="217">
        <v>2.12</v>
      </c>
    </row>
    <row r="191" spans="2:10" ht="25.5" x14ac:dyDescent="0.2">
      <c r="B191" s="263" t="s">
        <v>129</v>
      </c>
      <c r="C191" s="175">
        <v>86911</v>
      </c>
      <c r="D191" s="176" t="s">
        <v>487</v>
      </c>
      <c r="E191" s="177" t="s">
        <v>27</v>
      </c>
      <c r="F191" s="273"/>
      <c r="G191" s="273"/>
      <c r="H191" s="178">
        <f>TRUNC(SUM(H197,H196),2)</f>
        <v>76.3</v>
      </c>
    </row>
    <row r="192" spans="2:10" x14ac:dyDescent="0.2">
      <c r="C192" s="180" t="s">
        <v>4124</v>
      </c>
      <c r="D192" s="29" t="s">
        <v>4125</v>
      </c>
      <c r="E192" s="30" t="s">
        <v>27</v>
      </c>
      <c r="F192" s="181" t="s">
        <v>4138</v>
      </c>
      <c r="G192" s="33" t="s">
        <v>4133</v>
      </c>
      <c r="H192" s="193">
        <f t="shared" ref="H192:H195" si="20">TRUNC((J192*$J$8),2)</f>
        <v>0.05</v>
      </c>
      <c r="J192" s="217" t="s">
        <v>4144</v>
      </c>
    </row>
    <row r="193" spans="2:10" ht="25.5" x14ac:dyDescent="0.2">
      <c r="C193" s="180" t="s">
        <v>4139</v>
      </c>
      <c r="D193" s="29" t="s">
        <v>4140</v>
      </c>
      <c r="E193" s="30" t="s">
        <v>27</v>
      </c>
      <c r="F193" s="181" t="s">
        <v>3807</v>
      </c>
      <c r="G193" s="33" t="s">
        <v>4143</v>
      </c>
      <c r="H193" s="193">
        <f t="shared" si="20"/>
        <v>73.319999999999993</v>
      </c>
      <c r="J193" s="217" t="s">
        <v>4143</v>
      </c>
    </row>
    <row r="194" spans="2:10" x14ac:dyDescent="0.2">
      <c r="C194" s="184" t="s">
        <v>4129</v>
      </c>
      <c r="D194" s="78" t="s">
        <v>4130</v>
      </c>
      <c r="E194" s="79" t="s">
        <v>67</v>
      </c>
      <c r="F194" s="185" t="s">
        <v>4141</v>
      </c>
      <c r="G194" s="82" t="s">
        <v>4134</v>
      </c>
      <c r="H194" s="193">
        <f t="shared" si="20"/>
        <v>2.39</v>
      </c>
      <c r="J194" s="217" t="s">
        <v>4145</v>
      </c>
    </row>
    <row r="195" spans="2:10" x14ac:dyDescent="0.2">
      <c r="C195" s="172" t="s">
        <v>3817</v>
      </c>
      <c r="D195" s="173" t="s">
        <v>3818</v>
      </c>
      <c r="E195" s="174" t="s">
        <v>67</v>
      </c>
      <c r="F195" s="186" t="s">
        <v>4142</v>
      </c>
      <c r="G195" s="187" t="s">
        <v>3824</v>
      </c>
      <c r="H195" s="193">
        <f t="shared" si="20"/>
        <v>0.53</v>
      </c>
      <c r="J195" s="217" t="s">
        <v>3882</v>
      </c>
    </row>
    <row r="196" spans="2:10" x14ac:dyDescent="0.2">
      <c r="C196" s="268" t="s">
        <v>3809</v>
      </c>
      <c r="D196" s="268"/>
      <c r="E196" s="268"/>
      <c r="F196" s="268"/>
      <c r="G196" s="268"/>
      <c r="H196" s="194">
        <f t="shared" ref="H196:H197" si="21">TRUNC((J196*$J$8),2)</f>
        <v>74.03</v>
      </c>
      <c r="J196" s="217">
        <v>94.92</v>
      </c>
    </row>
    <row r="197" spans="2:10" x14ac:dyDescent="0.2">
      <c r="C197" s="268" t="s">
        <v>3810</v>
      </c>
      <c r="D197" s="268"/>
      <c r="E197" s="268"/>
      <c r="F197" s="268"/>
      <c r="G197" s="268"/>
      <c r="H197" s="194">
        <f t="shared" si="21"/>
        <v>2.27</v>
      </c>
      <c r="J197" s="217">
        <v>2.92</v>
      </c>
    </row>
    <row r="198" spans="2:10" ht="25.5" x14ac:dyDescent="0.2">
      <c r="B198" s="263" t="s">
        <v>129</v>
      </c>
      <c r="C198" s="175">
        <v>94792</v>
      </c>
      <c r="D198" s="176" t="s">
        <v>493</v>
      </c>
      <c r="E198" s="177" t="s">
        <v>27</v>
      </c>
      <c r="F198" s="273"/>
      <c r="G198" s="273"/>
      <c r="H198" s="178">
        <f>TRUNC(SUM(H204,H203),2)</f>
        <v>78.989999999999995</v>
      </c>
    </row>
    <row r="199" spans="2:10" x14ac:dyDescent="0.2">
      <c r="C199" s="180" t="s">
        <v>4146</v>
      </c>
      <c r="D199" s="29" t="s">
        <v>4147</v>
      </c>
      <c r="E199" s="30" t="s">
        <v>27</v>
      </c>
      <c r="F199" s="181" t="s">
        <v>4148</v>
      </c>
      <c r="G199" s="33" t="s">
        <v>4154</v>
      </c>
      <c r="H199" s="193">
        <f t="shared" ref="H199:H202" si="22">TRUNC((J199*$J$8),2)</f>
        <v>0.14000000000000001</v>
      </c>
      <c r="J199" s="217" t="s">
        <v>4017</v>
      </c>
    </row>
    <row r="200" spans="2:10" ht="25.5" x14ac:dyDescent="0.2">
      <c r="C200" s="184" t="s">
        <v>4149</v>
      </c>
      <c r="D200" s="78" t="s">
        <v>4150</v>
      </c>
      <c r="E200" s="79" t="s">
        <v>27</v>
      </c>
      <c r="F200" s="185" t="s">
        <v>3807</v>
      </c>
      <c r="G200" s="82" t="s">
        <v>4155</v>
      </c>
      <c r="H200" s="193">
        <f t="shared" si="22"/>
        <v>69.650000000000006</v>
      </c>
      <c r="J200" s="217" t="s">
        <v>4155</v>
      </c>
    </row>
    <row r="201" spans="2:10" ht="25.5" x14ac:dyDescent="0.2">
      <c r="C201" s="172" t="s">
        <v>4151</v>
      </c>
      <c r="D201" s="173" t="s">
        <v>4152</v>
      </c>
      <c r="E201" s="174" t="s">
        <v>67</v>
      </c>
      <c r="F201" s="186" t="s">
        <v>4153</v>
      </c>
      <c r="G201" s="187" t="s">
        <v>4156</v>
      </c>
      <c r="H201" s="193">
        <f t="shared" si="22"/>
        <v>3.85</v>
      </c>
      <c r="J201" s="217" t="s">
        <v>4157</v>
      </c>
    </row>
    <row r="202" spans="2:10" x14ac:dyDescent="0.2">
      <c r="C202" s="172" t="s">
        <v>4129</v>
      </c>
      <c r="D202" s="173" t="s">
        <v>4130</v>
      </c>
      <c r="E202" s="174" t="s">
        <v>67</v>
      </c>
      <c r="F202" s="186" t="s">
        <v>4153</v>
      </c>
      <c r="G202" s="187" t="s">
        <v>4134</v>
      </c>
      <c r="H202" s="193">
        <f t="shared" si="22"/>
        <v>5.34</v>
      </c>
      <c r="J202" s="217" t="s">
        <v>4158</v>
      </c>
    </row>
    <row r="203" spans="2:10" x14ac:dyDescent="0.2">
      <c r="C203" s="268" t="s">
        <v>3809</v>
      </c>
      <c r="D203" s="268"/>
      <c r="E203" s="268"/>
      <c r="F203" s="268"/>
      <c r="G203" s="268"/>
      <c r="H203" s="194">
        <f t="shared" ref="H203:H211" si="23">TRUNC((J203*$J$8),2)</f>
        <v>71.97</v>
      </c>
      <c r="J203" s="217">
        <v>92.27</v>
      </c>
    </row>
    <row r="204" spans="2:10" x14ac:dyDescent="0.2">
      <c r="C204" s="268" t="s">
        <v>3810</v>
      </c>
      <c r="D204" s="268"/>
      <c r="E204" s="268"/>
      <c r="F204" s="268"/>
      <c r="G204" s="268"/>
      <c r="H204" s="194">
        <f t="shared" si="23"/>
        <v>7.02</v>
      </c>
      <c r="J204" s="217">
        <v>9</v>
      </c>
    </row>
    <row r="205" spans="2:10" ht="25.5" x14ac:dyDescent="0.2">
      <c r="B205" s="263" t="s">
        <v>129</v>
      </c>
      <c r="C205" s="175">
        <v>89447</v>
      </c>
      <c r="D205" s="176" t="s">
        <v>501</v>
      </c>
      <c r="E205" s="177" t="s">
        <v>50</v>
      </c>
      <c r="F205" s="273"/>
      <c r="G205" s="273"/>
      <c r="H205" s="178">
        <f>TRUNC(SUM(H211,H210),2)</f>
        <v>10.8</v>
      </c>
    </row>
    <row r="206" spans="2:10" x14ac:dyDescent="0.2">
      <c r="C206" s="172" t="s">
        <v>4159</v>
      </c>
      <c r="D206" s="173" t="s">
        <v>4160</v>
      </c>
      <c r="E206" s="174" t="s">
        <v>50</v>
      </c>
      <c r="F206" s="186" t="s">
        <v>4161</v>
      </c>
      <c r="G206" s="187" t="s">
        <v>4166</v>
      </c>
      <c r="H206" s="218">
        <f>TRUNC((J206*$J$8),2)</f>
        <v>9.9700000000000006</v>
      </c>
      <c r="J206" s="217" t="s">
        <v>4168</v>
      </c>
    </row>
    <row r="207" spans="2:10" x14ac:dyDescent="0.2">
      <c r="C207" s="172" t="s">
        <v>4162</v>
      </c>
      <c r="D207" s="173" t="s">
        <v>4163</v>
      </c>
      <c r="E207" s="174" t="s">
        <v>27</v>
      </c>
      <c r="F207" s="186" t="s">
        <v>4164</v>
      </c>
      <c r="G207" s="187" t="s">
        <v>4167</v>
      </c>
      <c r="H207" s="218">
        <f t="shared" ref="H207:H209" si="24">TRUNC((J207*$J$8),2)</f>
        <v>0</v>
      </c>
      <c r="J207" s="217" t="s">
        <v>4169</v>
      </c>
    </row>
    <row r="208" spans="2:10" ht="25.5" x14ac:dyDescent="0.2">
      <c r="C208" s="211" t="s">
        <v>4151</v>
      </c>
      <c r="D208" s="212" t="s">
        <v>4152</v>
      </c>
      <c r="E208" s="213" t="s">
        <v>67</v>
      </c>
      <c r="F208" s="214" t="s">
        <v>4165</v>
      </c>
      <c r="G208" s="187" t="s">
        <v>4156</v>
      </c>
      <c r="H208" s="218">
        <f t="shared" si="24"/>
        <v>0.34</v>
      </c>
      <c r="J208" s="217" t="s">
        <v>4018</v>
      </c>
    </row>
    <row r="209" spans="2:10" x14ac:dyDescent="0.2">
      <c r="C209" s="172" t="s">
        <v>4129</v>
      </c>
      <c r="D209" s="173" t="s">
        <v>4130</v>
      </c>
      <c r="E209" s="174" t="s">
        <v>67</v>
      </c>
      <c r="F209" s="186" t="s">
        <v>4165</v>
      </c>
      <c r="G209" s="187" t="s">
        <v>4134</v>
      </c>
      <c r="H209" s="218">
        <f t="shared" si="24"/>
        <v>0.48</v>
      </c>
      <c r="J209" s="217" t="s">
        <v>3872</v>
      </c>
    </row>
    <row r="210" spans="2:10" x14ac:dyDescent="0.2">
      <c r="C210" s="268" t="s">
        <v>3809</v>
      </c>
      <c r="D210" s="268"/>
      <c r="E210" s="268"/>
      <c r="F210" s="268"/>
      <c r="G210" s="268"/>
      <c r="H210" s="219">
        <f t="shared" si="23"/>
        <v>10.19</v>
      </c>
      <c r="J210" s="217">
        <v>13.07</v>
      </c>
    </row>
    <row r="211" spans="2:10" x14ac:dyDescent="0.2">
      <c r="C211" s="268" t="s">
        <v>3810</v>
      </c>
      <c r="D211" s="268"/>
      <c r="E211" s="268"/>
      <c r="F211" s="268"/>
      <c r="G211" s="268"/>
      <c r="H211" s="219">
        <f t="shared" si="23"/>
        <v>0.61</v>
      </c>
      <c r="J211" s="217">
        <v>0.79</v>
      </c>
    </row>
    <row r="212" spans="2:10" ht="25.5" x14ac:dyDescent="0.2">
      <c r="B212" s="263" t="s">
        <v>129</v>
      </c>
      <c r="C212" s="175">
        <v>96662</v>
      </c>
      <c r="D212" s="176" t="s">
        <v>509</v>
      </c>
      <c r="E212" s="177" t="s">
        <v>27</v>
      </c>
      <c r="F212" s="273"/>
      <c r="G212" s="273"/>
      <c r="H212" s="178">
        <f>TRUNC(SUM(H218,H217),2)</f>
        <v>6.89</v>
      </c>
    </row>
    <row r="213" spans="2:10" x14ac:dyDescent="0.2">
      <c r="C213" s="172" t="s">
        <v>4170</v>
      </c>
      <c r="D213" s="173" t="s">
        <v>4171</v>
      </c>
      <c r="E213" s="174" t="s">
        <v>27</v>
      </c>
      <c r="F213" s="186" t="s">
        <v>3807</v>
      </c>
      <c r="G213" s="187" t="s">
        <v>4172</v>
      </c>
      <c r="H213" s="218">
        <f>TRUNC((J213*$J$8),2)</f>
        <v>3.86</v>
      </c>
      <c r="J213" s="217" t="s">
        <v>4172</v>
      </c>
    </row>
    <row r="214" spans="2:10" ht="25.5" x14ac:dyDescent="0.2">
      <c r="C214" s="172" t="s">
        <v>4151</v>
      </c>
      <c r="D214" s="173" t="s">
        <v>4152</v>
      </c>
      <c r="E214" s="174" t="s">
        <v>67</v>
      </c>
      <c r="F214" s="186" t="s">
        <v>4173</v>
      </c>
      <c r="G214" s="187" t="s">
        <v>4156</v>
      </c>
      <c r="H214" s="218">
        <f t="shared" ref="H214:H218" si="25">TRUNC((J214*$J$8),2)</f>
        <v>1.25</v>
      </c>
      <c r="J214" s="217" t="s">
        <v>4178</v>
      </c>
    </row>
    <row r="215" spans="2:10" x14ac:dyDescent="0.2">
      <c r="C215" s="172" t="s">
        <v>4129</v>
      </c>
      <c r="D215" s="173" t="s">
        <v>4130</v>
      </c>
      <c r="E215" s="174" t="s">
        <v>67</v>
      </c>
      <c r="F215" s="186" t="s">
        <v>4173</v>
      </c>
      <c r="G215" s="187" t="s">
        <v>4134</v>
      </c>
      <c r="H215" s="218">
        <f t="shared" si="25"/>
        <v>1.74</v>
      </c>
      <c r="J215" s="217" t="s">
        <v>4179</v>
      </c>
    </row>
    <row r="216" spans="2:10" ht="25.5" x14ac:dyDescent="0.2">
      <c r="C216" s="172" t="s">
        <v>4174</v>
      </c>
      <c r="D216" s="173" t="s">
        <v>4175</v>
      </c>
      <c r="E216" s="174" t="s">
        <v>3853</v>
      </c>
      <c r="F216" s="186" t="s">
        <v>4176</v>
      </c>
      <c r="G216" s="187" t="s">
        <v>4177</v>
      </c>
      <c r="H216" s="218">
        <f t="shared" si="25"/>
        <v>0.03</v>
      </c>
      <c r="J216" s="217" t="s">
        <v>4105</v>
      </c>
    </row>
    <row r="217" spans="2:10" x14ac:dyDescent="0.2">
      <c r="C217" s="268" t="s">
        <v>3809</v>
      </c>
      <c r="D217" s="268"/>
      <c r="E217" s="268"/>
      <c r="F217" s="268"/>
      <c r="G217" s="268"/>
      <c r="H217" s="219">
        <f t="shared" si="25"/>
        <v>4.5599999999999996</v>
      </c>
      <c r="J217" s="217">
        <v>5.85</v>
      </c>
    </row>
    <row r="218" spans="2:10" x14ac:dyDescent="0.2">
      <c r="C218" s="268" t="s">
        <v>3810</v>
      </c>
      <c r="D218" s="268"/>
      <c r="E218" s="268"/>
      <c r="F218" s="268"/>
      <c r="G218" s="268"/>
      <c r="H218" s="219">
        <f t="shared" si="25"/>
        <v>2.33</v>
      </c>
      <c r="J218" s="217">
        <v>2.99</v>
      </c>
    </row>
    <row r="219" spans="2:10" ht="25.5" x14ac:dyDescent="0.2">
      <c r="B219" s="263" t="s">
        <v>129</v>
      </c>
      <c r="C219" s="175">
        <v>89481</v>
      </c>
      <c r="D219" s="176" t="s">
        <v>513</v>
      </c>
      <c r="E219" s="177" t="s">
        <v>27</v>
      </c>
      <c r="F219" s="273"/>
      <c r="G219" s="273"/>
      <c r="H219" s="178">
        <f>TRUNC(SUM(H227,H226),2)</f>
        <v>4.04</v>
      </c>
    </row>
    <row r="220" spans="2:10" x14ac:dyDescent="0.2">
      <c r="C220" s="180" t="s">
        <v>4180</v>
      </c>
      <c r="D220" s="57" t="s">
        <v>4181</v>
      </c>
      <c r="E220" s="30" t="s">
        <v>27</v>
      </c>
      <c r="F220" s="181" t="s">
        <v>4182</v>
      </c>
      <c r="G220" s="33" t="s">
        <v>4190</v>
      </c>
      <c r="H220" s="218">
        <f t="shared" ref="H220:H259" si="26">TRUNC((J220*$J$8),2)</f>
        <v>0.33</v>
      </c>
      <c r="J220" s="217" t="s">
        <v>4192</v>
      </c>
    </row>
    <row r="221" spans="2:10" x14ac:dyDescent="0.2">
      <c r="C221" s="180" t="s">
        <v>4183</v>
      </c>
      <c r="D221" s="57" t="s">
        <v>4184</v>
      </c>
      <c r="E221" s="30" t="s">
        <v>27</v>
      </c>
      <c r="F221" s="181" t="s">
        <v>3807</v>
      </c>
      <c r="G221" s="33" t="s">
        <v>3965</v>
      </c>
      <c r="H221" s="218">
        <f t="shared" si="26"/>
        <v>0.77</v>
      </c>
      <c r="J221" s="217" t="s">
        <v>3965</v>
      </c>
    </row>
    <row r="222" spans="2:10" x14ac:dyDescent="0.2">
      <c r="C222" s="180" t="s">
        <v>4185</v>
      </c>
      <c r="D222" s="57" t="s">
        <v>4186</v>
      </c>
      <c r="E222" s="30" t="s">
        <v>27</v>
      </c>
      <c r="F222" s="181" t="s">
        <v>4187</v>
      </c>
      <c r="G222" s="33" t="s">
        <v>4191</v>
      </c>
      <c r="H222" s="218">
        <f t="shared" si="26"/>
        <v>0.42</v>
      </c>
      <c r="J222" s="217" t="s">
        <v>4193</v>
      </c>
    </row>
    <row r="223" spans="2:10" x14ac:dyDescent="0.2">
      <c r="C223" s="184" t="s">
        <v>4162</v>
      </c>
      <c r="D223" s="216" t="s">
        <v>4163</v>
      </c>
      <c r="E223" s="79" t="s">
        <v>27</v>
      </c>
      <c r="F223" s="185" t="s">
        <v>4188</v>
      </c>
      <c r="G223" s="82" t="s">
        <v>4167</v>
      </c>
      <c r="H223" s="218">
        <f t="shared" si="26"/>
        <v>0.01</v>
      </c>
      <c r="J223" s="217" t="s">
        <v>3929</v>
      </c>
    </row>
    <row r="224" spans="2:10" ht="25.5" x14ac:dyDescent="0.2">
      <c r="C224" s="172" t="s">
        <v>4151</v>
      </c>
      <c r="D224" s="220" t="s">
        <v>4152</v>
      </c>
      <c r="E224" s="174" t="s">
        <v>67</v>
      </c>
      <c r="F224" s="186" t="s">
        <v>4189</v>
      </c>
      <c r="G224" s="187" t="s">
        <v>4156</v>
      </c>
      <c r="H224" s="218">
        <f t="shared" si="26"/>
        <v>1.04</v>
      </c>
      <c r="J224" s="217" t="s">
        <v>4194</v>
      </c>
    </row>
    <row r="225" spans="2:10" x14ac:dyDescent="0.2">
      <c r="C225" s="172" t="s">
        <v>4129</v>
      </c>
      <c r="D225" s="220" t="s">
        <v>4130</v>
      </c>
      <c r="E225" s="174" t="s">
        <v>67</v>
      </c>
      <c r="F225" s="186" t="s">
        <v>4189</v>
      </c>
      <c r="G225" s="187" t="s">
        <v>4134</v>
      </c>
      <c r="H225" s="218">
        <f t="shared" si="26"/>
        <v>1.45</v>
      </c>
      <c r="J225" s="217" t="s">
        <v>4195</v>
      </c>
    </row>
    <row r="226" spans="2:10" x14ac:dyDescent="0.2">
      <c r="C226" s="268" t="s">
        <v>3809</v>
      </c>
      <c r="D226" s="268"/>
      <c r="E226" s="268"/>
      <c r="F226" s="268"/>
      <c r="G226" s="268"/>
      <c r="H226" s="219">
        <f t="shared" si="26"/>
        <v>2.13</v>
      </c>
      <c r="J226" s="217">
        <v>2.74</v>
      </c>
    </row>
    <row r="227" spans="2:10" x14ac:dyDescent="0.2">
      <c r="C227" s="268" t="s">
        <v>3810</v>
      </c>
      <c r="D227" s="268"/>
      <c r="E227" s="268"/>
      <c r="F227" s="268"/>
      <c r="G227" s="268"/>
      <c r="H227" s="219">
        <f t="shared" si="26"/>
        <v>1.91</v>
      </c>
      <c r="J227" s="217">
        <v>2.4500000000000002</v>
      </c>
    </row>
    <row r="228" spans="2:10" ht="25.5" x14ac:dyDescent="0.2">
      <c r="B228" s="263" t="s">
        <v>129</v>
      </c>
      <c r="C228" s="175">
        <v>89617</v>
      </c>
      <c r="D228" s="277" t="s">
        <v>523</v>
      </c>
      <c r="E228" s="278" t="s">
        <v>27</v>
      </c>
      <c r="F228" s="273"/>
      <c r="G228" s="273"/>
      <c r="H228" s="178">
        <f>TRUNC(SUM(H236,H235),2)</f>
        <v>5.78</v>
      </c>
    </row>
    <row r="229" spans="2:10" ht="13.5" x14ac:dyDescent="0.25">
      <c r="C229" s="180" t="s">
        <v>4180</v>
      </c>
      <c r="D229" s="57" t="s">
        <v>4181</v>
      </c>
      <c r="E229" s="30" t="s">
        <v>27</v>
      </c>
      <c r="F229" s="181" t="s">
        <v>4196</v>
      </c>
      <c r="G229" s="33" t="s">
        <v>4190</v>
      </c>
      <c r="H229" s="218">
        <f t="shared" si="26"/>
        <v>0.5</v>
      </c>
      <c r="J229" s="222" t="s">
        <v>4203</v>
      </c>
    </row>
    <row r="230" spans="2:10" ht="13.5" x14ac:dyDescent="0.25">
      <c r="C230" s="180" t="s">
        <v>4197</v>
      </c>
      <c r="D230" s="57" t="s">
        <v>4198</v>
      </c>
      <c r="E230" s="30" t="s">
        <v>27</v>
      </c>
      <c r="F230" s="181" t="s">
        <v>3807</v>
      </c>
      <c r="G230" s="33" t="s">
        <v>4202</v>
      </c>
      <c r="H230" s="218">
        <f t="shared" si="26"/>
        <v>1.27</v>
      </c>
      <c r="J230" s="222" t="s">
        <v>4202</v>
      </c>
    </row>
    <row r="231" spans="2:10" ht="13.5" x14ac:dyDescent="0.25">
      <c r="C231" s="180" t="s">
        <v>4185</v>
      </c>
      <c r="D231" s="57" t="s">
        <v>4186</v>
      </c>
      <c r="E231" s="30" t="s">
        <v>27</v>
      </c>
      <c r="F231" s="181" t="s">
        <v>4199</v>
      </c>
      <c r="G231" s="33" t="s">
        <v>4191</v>
      </c>
      <c r="H231" s="218">
        <f t="shared" si="26"/>
        <v>0.64</v>
      </c>
      <c r="J231" s="222" t="s">
        <v>4204</v>
      </c>
    </row>
    <row r="232" spans="2:10" ht="13.5" x14ac:dyDescent="0.25">
      <c r="C232" s="184" t="s">
        <v>4162</v>
      </c>
      <c r="D232" s="216" t="s">
        <v>4163</v>
      </c>
      <c r="E232" s="79" t="s">
        <v>27</v>
      </c>
      <c r="F232" s="185" t="s">
        <v>4200</v>
      </c>
      <c r="G232" s="82" t="s">
        <v>4167</v>
      </c>
      <c r="H232" s="218">
        <f t="shared" si="26"/>
        <v>0.02</v>
      </c>
      <c r="J232" s="222" t="s">
        <v>4015</v>
      </c>
    </row>
    <row r="233" spans="2:10" ht="25.5" x14ac:dyDescent="0.25">
      <c r="C233" s="172" t="s">
        <v>4151</v>
      </c>
      <c r="D233" s="220" t="s">
        <v>4152</v>
      </c>
      <c r="E233" s="174" t="s">
        <v>67</v>
      </c>
      <c r="F233" s="186" t="s">
        <v>4201</v>
      </c>
      <c r="G233" s="187" t="s">
        <v>4156</v>
      </c>
      <c r="H233" s="218">
        <f t="shared" si="26"/>
        <v>1.39</v>
      </c>
      <c r="J233" s="222" t="s">
        <v>4205</v>
      </c>
    </row>
    <row r="234" spans="2:10" ht="13.5" x14ac:dyDescent="0.25">
      <c r="C234" s="172" t="s">
        <v>4129</v>
      </c>
      <c r="D234" s="220" t="s">
        <v>4130</v>
      </c>
      <c r="E234" s="174" t="s">
        <v>67</v>
      </c>
      <c r="F234" s="186" t="s">
        <v>4201</v>
      </c>
      <c r="G234" s="187" t="s">
        <v>4134</v>
      </c>
      <c r="H234" s="218">
        <f t="shared" si="26"/>
        <v>1.93</v>
      </c>
      <c r="J234" s="222" t="s">
        <v>4206</v>
      </c>
    </row>
    <row r="235" spans="2:10" x14ac:dyDescent="0.2">
      <c r="C235" s="268" t="s">
        <v>3809</v>
      </c>
      <c r="D235" s="268"/>
      <c r="E235" s="268"/>
      <c r="F235" s="268"/>
      <c r="G235" s="268"/>
      <c r="H235" s="219">
        <f t="shared" si="26"/>
        <v>3.23</v>
      </c>
      <c r="J235" s="217">
        <v>4.1500000000000004</v>
      </c>
    </row>
    <row r="236" spans="2:10" x14ac:dyDescent="0.2">
      <c r="C236" s="268" t="s">
        <v>3810</v>
      </c>
      <c r="D236" s="268"/>
      <c r="E236" s="268"/>
      <c r="F236" s="268"/>
      <c r="G236" s="268"/>
      <c r="H236" s="219">
        <f t="shared" si="26"/>
        <v>2.5499999999999998</v>
      </c>
      <c r="J236" s="217">
        <v>3.27</v>
      </c>
    </row>
    <row r="237" spans="2:10" ht="38.25" x14ac:dyDescent="0.2">
      <c r="B237" s="274" t="s">
        <v>129</v>
      </c>
      <c r="C237" s="275">
        <v>89726</v>
      </c>
      <c r="D237" s="176" t="s">
        <v>546</v>
      </c>
      <c r="E237" s="7" t="s">
        <v>27</v>
      </c>
      <c r="F237" s="273"/>
      <c r="G237" s="273"/>
      <c r="H237" s="178">
        <f>TRUNC(SUM(H245,H244),2)</f>
        <v>7.73</v>
      </c>
    </row>
    <row r="238" spans="2:10" x14ac:dyDescent="0.2">
      <c r="C238" s="208" t="s">
        <v>4180</v>
      </c>
      <c r="D238" s="29" t="s">
        <v>4181</v>
      </c>
      <c r="E238" s="41" t="s">
        <v>27</v>
      </c>
      <c r="F238" s="181" t="s">
        <v>4207</v>
      </c>
      <c r="G238" s="44" t="s">
        <v>4190</v>
      </c>
      <c r="H238" s="218">
        <f t="shared" si="26"/>
        <v>0.46</v>
      </c>
      <c r="J238" s="217" t="s">
        <v>4213</v>
      </c>
    </row>
    <row r="239" spans="2:10" x14ac:dyDescent="0.2">
      <c r="C239" s="208" t="s">
        <v>4208</v>
      </c>
      <c r="D239" s="29" t="s">
        <v>4209</v>
      </c>
      <c r="E239" s="41" t="s">
        <v>27</v>
      </c>
      <c r="F239" s="181" t="s">
        <v>3807</v>
      </c>
      <c r="G239" s="44" t="s">
        <v>4212</v>
      </c>
      <c r="H239" s="218">
        <f t="shared" si="26"/>
        <v>1.95</v>
      </c>
      <c r="J239" s="217" t="s">
        <v>4212</v>
      </c>
    </row>
    <row r="240" spans="2:10" x14ac:dyDescent="0.2">
      <c r="C240" s="208" t="s">
        <v>4185</v>
      </c>
      <c r="D240" s="29" t="s">
        <v>4186</v>
      </c>
      <c r="E240" s="41" t="s">
        <v>27</v>
      </c>
      <c r="F240" s="181" t="s">
        <v>4210</v>
      </c>
      <c r="G240" s="44" t="s">
        <v>4191</v>
      </c>
      <c r="H240" s="218">
        <f t="shared" si="26"/>
        <v>0.81</v>
      </c>
      <c r="J240" s="217" t="s">
        <v>4214</v>
      </c>
    </row>
    <row r="241" spans="2:10" x14ac:dyDescent="0.2">
      <c r="C241" s="208" t="s">
        <v>4162</v>
      </c>
      <c r="D241" s="29" t="s">
        <v>4163</v>
      </c>
      <c r="E241" s="41" t="s">
        <v>27</v>
      </c>
      <c r="F241" s="181" t="s">
        <v>4182</v>
      </c>
      <c r="G241" s="44" t="s">
        <v>4167</v>
      </c>
      <c r="H241" s="218">
        <f t="shared" si="26"/>
        <v>0</v>
      </c>
      <c r="J241" s="217" t="s">
        <v>4169</v>
      </c>
    </row>
    <row r="242" spans="2:10" ht="25.5" x14ac:dyDescent="0.2">
      <c r="C242" s="209" t="s">
        <v>4151</v>
      </c>
      <c r="D242" s="78" t="s">
        <v>4152</v>
      </c>
      <c r="E242" s="210" t="s">
        <v>67</v>
      </c>
      <c r="F242" s="185" t="s">
        <v>4211</v>
      </c>
      <c r="G242" s="197" t="s">
        <v>4156</v>
      </c>
      <c r="H242" s="218">
        <f t="shared" si="26"/>
        <v>1.87</v>
      </c>
      <c r="J242" s="217" t="s">
        <v>4215</v>
      </c>
    </row>
    <row r="243" spans="2:10" x14ac:dyDescent="0.2">
      <c r="C243" s="205" t="s">
        <v>4129</v>
      </c>
      <c r="D243" s="173" t="s">
        <v>4130</v>
      </c>
      <c r="E243" s="206" t="s">
        <v>67</v>
      </c>
      <c r="F243" s="186" t="s">
        <v>4211</v>
      </c>
      <c r="G243" s="198" t="s">
        <v>4134</v>
      </c>
      <c r="H243" s="218">
        <f t="shared" si="26"/>
        <v>2.61</v>
      </c>
      <c r="J243" s="217" t="s">
        <v>4216</v>
      </c>
    </row>
    <row r="244" spans="2:10" x14ac:dyDescent="0.2">
      <c r="C244" s="268" t="s">
        <v>3809</v>
      </c>
      <c r="D244" s="268"/>
      <c r="E244" s="268"/>
      <c r="F244" s="268"/>
      <c r="G244" s="268"/>
      <c r="H244" s="219">
        <f t="shared" si="26"/>
        <v>4.29</v>
      </c>
      <c r="J244" s="217">
        <v>5.5</v>
      </c>
    </row>
    <row r="245" spans="2:10" x14ac:dyDescent="0.2">
      <c r="C245" s="268" t="s">
        <v>3810</v>
      </c>
      <c r="D245" s="268"/>
      <c r="E245" s="268"/>
      <c r="F245" s="268"/>
      <c r="G245" s="268"/>
      <c r="H245" s="219">
        <f t="shared" si="26"/>
        <v>3.44</v>
      </c>
      <c r="J245" s="217">
        <v>4.42</v>
      </c>
    </row>
    <row r="246" spans="2:10" ht="38.25" x14ac:dyDescent="0.2">
      <c r="B246" s="274" t="s">
        <v>129</v>
      </c>
      <c r="C246" s="275">
        <v>89724</v>
      </c>
      <c r="D246" s="176" t="s">
        <v>548</v>
      </c>
      <c r="E246" s="7" t="s">
        <v>27</v>
      </c>
      <c r="F246" s="273"/>
      <c r="G246" s="273"/>
      <c r="H246" s="178">
        <f>TRUNC(SUM(H254,H253),2)</f>
        <v>7.54</v>
      </c>
    </row>
    <row r="247" spans="2:10" x14ac:dyDescent="0.2">
      <c r="C247" s="208" t="s">
        <v>4180</v>
      </c>
      <c r="D247" s="29" t="s">
        <v>4181</v>
      </c>
      <c r="E247" s="41" t="s">
        <v>27</v>
      </c>
      <c r="F247" s="181" t="s">
        <v>4207</v>
      </c>
      <c r="G247" s="44" t="s">
        <v>4190</v>
      </c>
      <c r="H247" s="218">
        <f t="shared" si="26"/>
        <v>0.46</v>
      </c>
      <c r="J247" s="217" t="s">
        <v>4213</v>
      </c>
    </row>
    <row r="248" spans="2:10" ht="25.5" x14ac:dyDescent="0.2">
      <c r="C248" s="208" t="s">
        <v>4217</v>
      </c>
      <c r="D248" s="29" t="s">
        <v>4218</v>
      </c>
      <c r="E248" s="41" t="s">
        <v>27</v>
      </c>
      <c r="F248" s="181" t="s">
        <v>3807</v>
      </c>
      <c r="G248" s="44" t="s">
        <v>4219</v>
      </c>
      <c r="H248" s="218">
        <f t="shared" si="26"/>
        <v>1.77</v>
      </c>
      <c r="J248" s="217" t="s">
        <v>4219</v>
      </c>
    </row>
    <row r="249" spans="2:10" x14ac:dyDescent="0.2">
      <c r="C249" s="208" t="s">
        <v>4185</v>
      </c>
      <c r="D249" s="29" t="s">
        <v>4186</v>
      </c>
      <c r="E249" s="41" t="s">
        <v>27</v>
      </c>
      <c r="F249" s="181" t="s">
        <v>4210</v>
      </c>
      <c r="G249" s="44" t="s">
        <v>4191</v>
      </c>
      <c r="H249" s="218">
        <f t="shared" si="26"/>
        <v>0.81</v>
      </c>
      <c r="J249" s="217" t="s">
        <v>4214</v>
      </c>
    </row>
    <row r="250" spans="2:10" x14ac:dyDescent="0.2">
      <c r="C250" s="208" t="s">
        <v>4162</v>
      </c>
      <c r="D250" s="29" t="s">
        <v>4163</v>
      </c>
      <c r="E250" s="41" t="s">
        <v>27</v>
      </c>
      <c r="F250" s="181" t="s">
        <v>4182</v>
      </c>
      <c r="G250" s="44" t="s">
        <v>4167</v>
      </c>
      <c r="H250" s="218">
        <f t="shared" si="26"/>
        <v>0</v>
      </c>
      <c r="J250" s="217" t="s">
        <v>4169</v>
      </c>
    </row>
    <row r="251" spans="2:10" ht="25.5" x14ac:dyDescent="0.2">
      <c r="C251" s="208" t="s">
        <v>4151</v>
      </c>
      <c r="D251" s="29" t="s">
        <v>4152</v>
      </c>
      <c r="E251" s="41" t="s">
        <v>67</v>
      </c>
      <c r="F251" s="181" t="s">
        <v>4211</v>
      </c>
      <c r="G251" s="44" t="s">
        <v>4156</v>
      </c>
      <c r="H251" s="218">
        <f t="shared" si="26"/>
        <v>1.87</v>
      </c>
      <c r="J251" s="217" t="s">
        <v>4215</v>
      </c>
    </row>
    <row r="252" spans="2:10" x14ac:dyDescent="0.2">
      <c r="C252" s="208" t="s">
        <v>4129</v>
      </c>
      <c r="D252" s="29" t="s">
        <v>4130</v>
      </c>
      <c r="E252" s="41" t="s">
        <v>67</v>
      </c>
      <c r="F252" s="181" t="s">
        <v>4211</v>
      </c>
      <c r="G252" s="44" t="s">
        <v>4134</v>
      </c>
      <c r="H252" s="218">
        <f t="shared" si="26"/>
        <v>2.61</v>
      </c>
      <c r="J252" s="217" t="s">
        <v>4216</v>
      </c>
    </row>
    <row r="253" spans="2:10" x14ac:dyDescent="0.2">
      <c r="C253" s="268" t="s">
        <v>3809</v>
      </c>
      <c r="D253" s="268"/>
      <c r="E253" s="268"/>
      <c r="F253" s="268"/>
      <c r="G253" s="268"/>
      <c r="H253" s="219">
        <f t="shared" si="26"/>
        <v>4.0999999999999996</v>
      </c>
      <c r="J253" s="217">
        <v>5.26</v>
      </c>
    </row>
    <row r="254" spans="2:10" x14ac:dyDescent="0.2">
      <c r="C254" s="268" t="s">
        <v>3810</v>
      </c>
      <c r="D254" s="268"/>
      <c r="E254" s="268"/>
      <c r="F254" s="268"/>
      <c r="G254" s="268"/>
      <c r="H254" s="219">
        <f t="shared" si="26"/>
        <v>3.44</v>
      </c>
      <c r="J254" s="217">
        <v>4.42</v>
      </c>
    </row>
    <row r="255" spans="2:10" ht="25.5" x14ac:dyDescent="0.2">
      <c r="B255" s="274" t="s">
        <v>129</v>
      </c>
      <c r="C255" s="275">
        <v>89798</v>
      </c>
      <c r="D255" s="176" t="s">
        <v>556</v>
      </c>
      <c r="E255" s="7" t="s">
        <v>50</v>
      </c>
      <c r="F255" s="273"/>
      <c r="G255" s="273"/>
      <c r="H255" s="178">
        <f>TRUNC(SUM(H261,H260),2)</f>
        <v>10.98</v>
      </c>
    </row>
    <row r="256" spans="2:10" x14ac:dyDescent="0.2">
      <c r="C256" s="208" t="s">
        <v>4220</v>
      </c>
      <c r="D256" s="29" t="s">
        <v>4221</v>
      </c>
      <c r="E256" s="41" t="s">
        <v>50</v>
      </c>
      <c r="F256" s="181" t="s">
        <v>4222</v>
      </c>
      <c r="G256" s="44" t="s">
        <v>4223</v>
      </c>
      <c r="H256" s="218">
        <f t="shared" si="26"/>
        <v>9.49</v>
      </c>
      <c r="J256" s="217" t="s">
        <v>4226</v>
      </c>
    </row>
    <row r="257" spans="2:10" x14ac:dyDescent="0.2">
      <c r="C257" s="208" t="s">
        <v>4162</v>
      </c>
      <c r="D257" s="29" t="s">
        <v>4163</v>
      </c>
      <c r="E257" s="41" t="s">
        <v>27</v>
      </c>
      <c r="F257" s="181" t="s">
        <v>4224</v>
      </c>
      <c r="G257" s="44" t="s">
        <v>4167</v>
      </c>
      <c r="H257" s="218">
        <f t="shared" si="26"/>
        <v>0.03</v>
      </c>
      <c r="J257" s="217" t="s">
        <v>4105</v>
      </c>
    </row>
    <row r="258" spans="2:10" ht="25.5" x14ac:dyDescent="0.2">
      <c r="C258" s="208" t="s">
        <v>4151</v>
      </c>
      <c r="D258" s="29" t="s">
        <v>4152</v>
      </c>
      <c r="E258" s="41" t="s">
        <v>67</v>
      </c>
      <c r="F258" s="181" t="s">
        <v>4225</v>
      </c>
      <c r="G258" s="44" t="s">
        <v>4156</v>
      </c>
      <c r="H258" s="218">
        <f t="shared" si="26"/>
        <v>0.61</v>
      </c>
      <c r="J258" s="217" t="s">
        <v>3930</v>
      </c>
    </row>
    <row r="259" spans="2:10" x14ac:dyDescent="0.2">
      <c r="C259" s="208" t="s">
        <v>4129</v>
      </c>
      <c r="D259" s="29" t="s">
        <v>4130</v>
      </c>
      <c r="E259" s="41" t="s">
        <v>67</v>
      </c>
      <c r="F259" s="181" t="s">
        <v>4225</v>
      </c>
      <c r="G259" s="44" t="s">
        <v>4134</v>
      </c>
      <c r="H259" s="218">
        <f t="shared" si="26"/>
        <v>0.85</v>
      </c>
      <c r="J259" s="217" t="s">
        <v>4227</v>
      </c>
    </row>
    <row r="260" spans="2:10" x14ac:dyDescent="0.2">
      <c r="C260" s="268" t="s">
        <v>3809</v>
      </c>
      <c r="D260" s="268"/>
      <c r="E260" s="268"/>
      <c r="F260" s="268"/>
      <c r="G260" s="268"/>
      <c r="H260" s="219">
        <f t="shared" ref="H260:H261" si="27">TRUNC((J260*$J$8),2)</f>
        <v>9.8800000000000008</v>
      </c>
      <c r="J260" s="217">
        <v>12.67</v>
      </c>
    </row>
    <row r="261" spans="2:10" x14ac:dyDescent="0.2">
      <c r="C261" s="268" t="s">
        <v>3810</v>
      </c>
      <c r="D261" s="268"/>
      <c r="E261" s="268"/>
      <c r="F261" s="268"/>
      <c r="G261" s="268"/>
      <c r="H261" s="219">
        <f t="shared" si="27"/>
        <v>1.1000000000000001</v>
      </c>
      <c r="J261" s="217">
        <v>1.42</v>
      </c>
    </row>
    <row r="262" spans="2:10" ht="25.5" x14ac:dyDescent="0.2">
      <c r="B262" s="263" t="s">
        <v>129</v>
      </c>
      <c r="C262" s="175">
        <v>93201</v>
      </c>
      <c r="D262" s="176" t="s">
        <v>568</v>
      </c>
      <c r="E262" s="177" t="s">
        <v>50</v>
      </c>
      <c r="F262" s="273"/>
      <c r="G262" s="273"/>
      <c r="H262" s="178">
        <f>TRUNC(SUM(H267,H266),2)</f>
        <v>5.19</v>
      </c>
    </row>
    <row r="263" spans="2:10" ht="38.25" x14ac:dyDescent="0.2">
      <c r="C263" s="208" t="s">
        <v>4228</v>
      </c>
      <c r="D263" s="29" t="s">
        <v>4229</v>
      </c>
      <c r="E263" s="41" t="s">
        <v>83</v>
      </c>
      <c r="F263" s="181" t="s">
        <v>4230</v>
      </c>
      <c r="G263" s="44" t="s">
        <v>4231</v>
      </c>
      <c r="H263" s="218">
        <f t="shared" ref="H263:H280" si="28">TRUNC((J263*$J$8),2)</f>
        <v>1.59</v>
      </c>
      <c r="J263" s="217" t="s">
        <v>4167</v>
      </c>
    </row>
    <row r="264" spans="2:10" x14ac:dyDescent="0.2">
      <c r="C264" s="208" t="s">
        <v>3814</v>
      </c>
      <c r="D264" s="29" t="s">
        <v>3815</v>
      </c>
      <c r="E264" s="41" t="s">
        <v>67</v>
      </c>
      <c r="F264" s="181" t="s">
        <v>4232</v>
      </c>
      <c r="G264" s="44" t="s">
        <v>3823</v>
      </c>
      <c r="H264" s="218">
        <f t="shared" si="28"/>
        <v>3.17</v>
      </c>
      <c r="J264" s="217" t="s">
        <v>4234</v>
      </c>
    </row>
    <row r="265" spans="2:10" x14ac:dyDescent="0.2">
      <c r="C265" s="208" t="s">
        <v>3817</v>
      </c>
      <c r="D265" s="29" t="s">
        <v>3818</v>
      </c>
      <c r="E265" s="41" t="s">
        <v>67</v>
      </c>
      <c r="F265" s="181" t="s">
        <v>4233</v>
      </c>
      <c r="G265" s="44" t="s">
        <v>3824</v>
      </c>
      <c r="H265" s="218">
        <f t="shared" si="28"/>
        <v>0.43</v>
      </c>
      <c r="J265" s="217" t="s">
        <v>4235</v>
      </c>
    </row>
    <row r="266" spans="2:10" x14ac:dyDescent="0.2">
      <c r="C266" s="268" t="s">
        <v>3809</v>
      </c>
      <c r="D266" s="268"/>
      <c r="E266" s="268"/>
      <c r="F266" s="268"/>
      <c r="G266" s="268"/>
      <c r="H266" s="219">
        <f t="shared" si="28"/>
        <v>2.21</v>
      </c>
      <c r="J266" s="217">
        <v>2.84</v>
      </c>
    </row>
    <row r="267" spans="2:10" x14ac:dyDescent="0.2">
      <c r="C267" s="268" t="s">
        <v>3810</v>
      </c>
      <c r="D267" s="268"/>
      <c r="E267" s="268"/>
      <c r="F267" s="268"/>
      <c r="G267" s="268"/>
      <c r="H267" s="219">
        <f t="shared" si="28"/>
        <v>2.98</v>
      </c>
      <c r="J267" s="217">
        <v>3.83</v>
      </c>
    </row>
    <row r="268" spans="2:10" ht="38.25" x14ac:dyDescent="0.2">
      <c r="B268" s="274" t="s">
        <v>129</v>
      </c>
      <c r="C268" s="275">
        <v>100775</v>
      </c>
      <c r="D268" s="176" t="s">
        <v>579</v>
      </c>
      <c r="E268" s="177" t="s">
        <v>131</v>
      </c>
      <c r="F268" s="273"/>
      <c r="G268" s="273"/>
      <c r="H268" s="178">
        <f>TRUNC(SUM(H282,H281),2)</f>
        <v>12.54</v>
      </c>
    </row>
    <row r="269" spans="2:10" x14ac:dyDescent="0.2">
      <c r="C269" s="208" t="s">
        <v>4236</v>
      </c>
      <c r="D269" s="29" t="s">
        <v>4237</v>
      </c>
      <c r="E269" s="41" t="s">
        <v>131</v>
      </c>
      <c r="F269" s="181" t="s">
        <v>4238</v>
      </c>
      <c r="G269" s="44" t="s">
        <v>4239</v>
      </c>
      <c r="H269" s="218">
        <f t="shared" si="28"/>
        <v>0</v>
      </c>
      <c r="J269" s="217" t="s">
        <v>4169</v>
      </c>
    </row>
    <row r="270" spans="2:10" x14ac:dyDescent="0.2">
      <c r="C270" s="208" t="s">
        <v>4240</v>
      </c>
      <c r="D270" s="29" t="s">
        <v>4241</v>
      </c>
      <c r="E270" s="41" t="s">
        <v>131</v>
      </c>
      <c r="F270" s="181" t="s">
        <v>4242</v>
      </c>
      <c r="G270" s="44" t="s">
        <v>4243</v>
      </c>
      <c r="H270" s="218">
        <f t="shared" si="28"/>
        <v>0.03</v>
      </c>
      <c r="J270" s="217" t="s">
        <v>4251</v>
      </c>
    </row>
    <row r="271" spans="2:10" x14ac:dyDescent="0.2">
      <c r="C271" s="208" t="s">
        <v>3972</v>
      </c>
      <c r="D271" s="29" t="s">
        <v>3973</v>
      </c>
      <c r="E271" s="41" t="s">
        <v>131</v>
      </c>
      <c r="F271" s="181" t="s">
        <v>4244</v>
      </c>
      <c r="G271" s="44" t="s">
        <v>3975</v>
      </c>
      <c r="H271" s="218">
        <f t="shared" si="28"/>
        <v>4.1900000000000004</v>
      </c>
      <c r="J271" s="217" t="s">
        <v>4252</v>
      </c>
    </row>
    <row r="272" spans="2:10" x14ac:dyDescent="0.2">
      <c r="C272" s="208" t="s">
        <v>3976</v>
      </c>
      <c r="D272" s="29" t="s">
        <v>3977</v>
      </c>
      <c r="E272" s="41" t="s">
        <v>131</v>
      </c>
      <c r="F272" s="181" t="s">
        <v>4245</v>
      </c>
      <c r="G272" s="44" t="s">
        <v>3979</v>
      </c>
      <c r="H272" s="218">
        <f t="shared" si="28"/>
        <v>5.23</v>
      </c>
      <c r="J272" s="217" t="s">
        <v>4253</v>
      </c>
    </row>
    <row r="273" spans="2:10" x14ac:dyDescent="0.2">
      <c r="C273" s="208" t="s">
        <v>3980</v>
      </c>
      <c r="D273" s="29" t="s">
        <v>3981</v>
      </c>
      <c r="E273" s="41" t="s">
        <v>131</v>
      </c>
      <c r="F273" s="181" t="s">
        <v>3985</v>
      </c>
      <c r="G273" s="44" t="s">
        <v>4004</v>
      </c>
      <c r="H273" s="218">
        <f t="shared" si="28"/>
        <v>0.03</v>
      </c>
      <c r="J273" s="217" t="s">
        <v>4251</v>
      </c>
    </row>
    <row r="274" spans="2:10" x14ac:dyDescent="0.2">
      <c r="C274" s="208" t="s">
        <v>3983</v>
      </c>
      <c r="D274" s="29" t="s">
        <v>3984</v>
      </c>
      <c r="E274" s="41" t="s">
        <v>67</v>
      </c>
      <c r="F274" s="181" t="s">
        <v>4246</v>
      </c>
      <c r="G274" s="44" t="s">
        <v>4005</v>
      </c>
      <c r="H274" s="218">
        <f t="shared" si="28"/>
        <v>0</v>
      </c>
      <c r="J274" s="217" t="s">
        <v>4169</v>
      </c>
    </row>
    <row r="275" spans="2:10" x14ac:dyDescent="0.2">
      <c r="C275" s="208" t="s">
        <v>3986</v>
      </c>
      <c r="D275" s="29" t="s">
        <v>3987</v>
      </c>
      <c r="E275" s="41" t="s">
        <v>67</v>
      </c>
      <c r="F275" s="181" t="s">
        <v>4247</v>
      </c>
      <c r="G275" s="44" t="s">
        <v>4006</v>
      </c>
      <c r="H275" s="218">
        <f t="shared" si="28"/>
        <v>0.39</v>
      </c>
      <c r="J275" s="217" t="s">
        <v>4137</v>
      </c>
    </row>
    <row r="276" spans="2:10" x14ac:dyDescent="0.2">
      <c r="C276" s="208" t="s">
        <v>3989</v>
      </c>
      <c r="D276" s="29" t="s">
        <v>3990</v>
      </c>
      <c r="E276" s="41" t="s">
        <v>67</v>
      </c>
      <c r="F276" s="181" t="s">
        <v>3988</v>
      </c>
      <c r="G276" s="44" t="s">
        <v>4007</v>
      </c>
      <c r="H276" s="218">
        <f t="shared" si="28"/>
        <v>0.1</v>
      </c>
      <c r="J276" s="217" t="s">
        <v>4254</v>
      </c>
    </row>
    <row r="277" spans="2:10" ht="25.5" x14ac:dyDescent="0.2">
      <c r="C277" s="208" t="s">
        <v>3992</v>
      </c>
      <c r="D277" s="29" t="s">
        <v>3993</v>
      </c>
      <c r="E277" s="41" t="s">
        <v>3853</v>
      </c>
      <c r="F277" s="181" t="s">
        <v>4248</v>
      </c>
      <c r="G277" s="44" t="s">
        <v>4008</v>
      </c>
      <c r="H277" s="218">
        <f t="shared" si="28"/>
        <v>0.17</v>
      </c>
      <c r="J277" s="217" t="s">
        <v>3800</v>
      </c>
    </row>
    <row r="278" spans="2:10" ht="25.5" x14ac:dyDescent="0.2">
      <c r="C278" s="208" t="s">
        <v>3995</v>
      </c>
      <c r="D278" s="29" t="s">
        <v>3996</v>
      </c>
      <c r="E278" s="41" t="s">
        <v>3859</v>
      </c>
      <c r="F278" s="181" t="s">
        <v>4249</v>
      </c>
      <c r="G278" s="44" t="s">
        <v>4009</v>
      </c>
      <c r="H278" s="218">
        <f t="shared" si="28"/>
        <v>0.05</v>
      </c>
      <c r="J278" s="217" t="s">
        <v>4144</v>
      </c>
    </row>
    <row r="279" spans="2:10" ht="25.5" x14ac:dyDescent="0.2">
      <c r="C279" s="208" t="s">
        <v>3998</v>
      </c>
      <c r="D279" s="29" t="s">
        <v>3999</v>
      </c>
      <c r="E279" s="41" t="s">
        <v>35</v>
      </c>
      <c r="F279" s="181" t="s">
        <v>4250</v>
      </c>
      <c r="G279" s="44" t="s">
        <v>4010</v>
      </c>
      <c r="H279" s="218">
        <f t="shared" si="28"/>
        <v>1.65</v>
      </c>
      <c r="J279" s="217" t="s">
        <v>4255</v>
      </c>
    </row>
    <row r="280" spans="2:10" ht="25.5" x14ac:dyDescent="0.2">
      <c r="C280" s="208" t="s">
        <v>4001</v>
      </c>
      <c r="D280" s="29" t="s">
        <v>4002</v>
      </c>
      <c r="E280" s="41" t="s">
        <v>35</v>
      </c>
      <c r="F280" s="181" t="s">
        <v>4250</v>
      </c>
      <c r="G280" s="44" t="s">
        <v>4011</v>
      </c>
      <c r="H280" s="218">
        <f t="shared" si="28"/>
        <v>0.65</v>
      </c>
      <c r="J280" s="217" t="s">
        <v>4256</v>
      </c>
    </row>
    <row r="281" spans="2:10" x14ac:dyDescent="0.2">
      <c r="C281" s="268" t="s">
        <v>3809</v>
      </c>
      <c r="D281" s="268"/>
      <c r="E281" s="268"/>
      <c r="F281" s="268"/>
      <c r="G281" s="268"/>
      <c r="H281" s="219">
        <f t="shared" ref="H281:H282" si="29">TRUNC((J281*$J$8),2)</f>
        <v>11.93</v>
      </c>
      <c r="J281" s="217">
        <v>15.3</v>
      </c>
    </row>
    <row r="282" spans="2:10" x14ac:dyDescent="0.2">
      <c r="C282" s="268" t="s">
        <v>3810</v>
      </c>
      <c r="D282" s="268"/>
      <c r="E282" s="268"/>
      <c r="F282" s="268"/>
      <c r="G282" s="268"/>
      <c r="H282" s="219">
        <f t="shared" si="29"/>
        <v>0.61</v>
      </c>
      <c r="J282" s="217">
        <v>0.79</v>
      </c>
    </row>
    <row r="283" spans="2:10" ht="38.25" x14ac:dyDescent="0.2">
      <c r="B283" s="274" t="s">
        <v>129</v>
      </c>
      <c r="C283" s="275">
        <v>87273</v>
      </c>
      <c r="D283" s="176" t="s">
        <v>595</v>
      </c>
      <c r="E283" s="7" t="s">
        <v>35</v>
      </c>
      <c r="F283" s="273"/>
      <c r="G283" s="273"/>
      <c r="H283" s="178">
        <f>TRUNC(SUM(H289,H290),2)</f>
        <v>45.45</v>
      </c>
    </row>
    <row r="284" spans="2:10" ht="25.5" x14ac:dyDescent="0.2">
      <c r="C284" s="208" t="s">
        <v>4257</v>
      </c>
      <c r="D284" s="29" t="s">
        <v>4258</v>
      </c>
      <c r="E284" s="41" t="s">
        <v>35</v>
      </c>
      <c r="F284" s="181" t="s">
        <v>4259</v>
      </c>
      <c r="G284" s="44" t="s">
        <v>4260</v>
      </c>
      <c r="H284" s="218">
        <f t="shared" ref="H284:H295" si="30">TRUNC((J284*$J$8),2)</f>
        <v>21.04</v>
      </c>
      <c r="J284" s="217" t="s">
        <v>4273</v>
      </c>
    </row>
    <row r="285" spans="2:10" x14ac:dyDescent="0.2">
      <c r="C285" s="208" t="s">
        <v>4261</v>
      </c>
      <c r="D285" s="29" t="s">
        <v>4262</v>
      </c>
      <c r="E285" s="41" t="s">
        <v>131</v>
      </c>
      <c r="F285" s="181" t="s">
        <v>4263</v>
      </c>
      <c r="G285" s="44" t="s">
        <v>4264</v>
      </c>
      <c r="H285" s="218">
        <f t="shared" si="30"/>
        <v>4</v>
      </c>
      <c r="J285" s="217" t="s">
        <v>4274</v>
      </c>
    </row>
    <row r="286" spans="2:10" x14ac:dyDescent="0.2">
      <c r="C286" s="208" t="s">
        <v>4265</v>
      </c>
      <c r="D286" s="29" t="s">
        <v>4266</v>
      </c>
      <c r="E286" s="41" t="s">
        <v>131</v>
      </c>
      <c r="F286" s="181" t="s">
        <v>4093</v>
      </c>
      <c r="G286" s="44" t="s">
        <v>4267</v>
      </c>
      <c r="H286" s="218">
        <f t="shared" si="30"/>
        <v>0.75</v>
      </c>
      <c r="J286" s="217" t="s">
        <v>3966</v>
      </c>
    </row>
    <row r="287" spans="2:10" x14ac:dyDescent="0.2">
      <c r="C287" s="208" t="s">
        <v>4268</v>
      </c>
      <c r="D287" s="29" t="s">
        <v>4269</v>
      </c>
      <c r="E287" s="41" t="s">
        <v>67</v>
      </c>
      <c r="F287" s="181" t="s">
        <v>4270</v>
      </c>
      <c r="G287" s="44" t="s">
        <v>4271</v>
      </c>
      <c r="H287" s="218">
        <f t="shared" si="30"/>
        <v>15.01</v>
      </c>
      <c r="J287" s="217" t="s">
        <v>4275</v>
      </c>
    </row>
    <row r="288" spans="2:10" x14ac:dyDescent="0.2">
      <c r="C288" s="208" t="s">
        <v>3817</v>
      </c>
      <c r="D288" s="29" t="s">
        <v>3818</v>
      </c>
      <c r="E288" s="41" t="s">
        <v>67</v>
      </c>
      <c r="F288" s="181" t="s">
        <v>4272</v>
      </c>
      <c r="G288" s="44" t="s">
        <v>3824</v>
      </c>
      <c r="H288" s="218">
        <f t="shared" si="30"/>
        <v>4.6399999999999997</v>
      </c>
      <c r="J288" s="217" t="s">
        <v>4276</v>
      </c>
    </row>
    <row r="289" spans="2:10" x14ac:dyDescent="0.2">
      <c r="C289" s="268" t="s">
        <v>3809</v>
      </c>
      <c r="D289" s="268"/>
      <c r="E289" s="268"/>
      <c r="F289" s="268"/>
      <c r="G289" s="268"/>
      <c r="H289" s="219">
        <f t="shared" si="30"/>
        <v>30.52</v>
      </c>
      <c r="J289" s="217">
        <v>39.130000000000003</v>
      </c>
    </row>
    <row r="290" spans="2:10" x14ac:dyDescent="0.2">
      <c r="C290" s="268" t="s">
        <v>3810</v>
      </c>
      <c r="D290" s="268"/>
      <c r="E290" s="268"/>
      <c r="F290" s="268"/>
      <c r="G290" s="268"/>
      <c r="H290" s="219">
        <f t="shared" si="30"/>
        <v>14.93</v>
      </c>
      <c r="J290" s="217">
        <v>19.149999999999999</v>
      </c>
    </row>
    <row r="291" spans="2:10" ht="25.5" x14ac:dyDescent="0.2">
      <c r="B291" s="263" t="s">
        <v>129</v>
      </c>
      <c r="C291" s="175">
        <v>86909</v>
      </c>
      <c r="D291" s="176" t="s">
        <v>708</v>
      </c>
      <c r="E291" s="177" t="s">
        <v>27</v>
      </c>
      <c r="F291" s="273"/>
      <c r="G291" s="273"/>
      <c r="H291" s="178">
        <f>TRUNC(SUM(H296,H297),2)</f>
        <v>113.27</v>
      </c>
    </row>
    <row r="292" spans="2:10" x14ac:dyDescent="0.2">
      <c r="C292" s="208" t="s">
        <v>4124</v>
      </c>
      <c r="D292" s="29" t="s">
        <v>4125</v>
      </c>
      <c r="E292" s="41" t="s">
        <v>27</v>
      </c>
      <c r="F292" s="181" t="s">
        <v>4138</v>
      </c>
      <c r="G292" s="44" t="s">
        <v>4133</v>
      </c>
      <c r="H292" s="218">
        <f t="shared" si="30"/>
        <v>0.05</v>
      </c>
      <c r="J292" s="217" t="s">
        <v>4144</v>
      </c>
    </row>
    <row r="293" spans="2:10" ht="25.5" x14ac:dyDescent="0.2">
      <c r="C293" s="208" t="s">
        <v>4277</v>
      </c>
      <c r="D293" s="29" t="s">
        <v>4278</v>
      </c>
      <c r="E293" s="41" t="s">
        <v>27</v>
      </c>
      <c r="F293" s="181" t="s">
        <v>3807</v>
      </c>
      <c r="G293" s="44" t="s">
        <v>4279</v>
      </c>
      <c r="H293" s="218">
        <f t="shared" si="30"/>
        <v>109.01</v>
      </c>
      <c r="J293" s="217" t="s">
        <v>4279</v>
      </c>
    </row>
    <row r="294" spans="2:10" x14ac:dyDescent="0.2">
      <c r="C294" s="208" t="s">
        <v>4129</v>
      </c>
      <c r="D294" s="29" t="s">
        <v>4130</v>
      </c>
      <c r="E294" s="41" t="s">
        <v>67</v>
      </c>
      <c r="F294" s="181" t="s">
        <v>4280</v>
      </c>
      <c r="G294" s="44" t="s">
        <v>4134</v>
      </c>
      <c r="H294" s="218">
        <f t="shared" si="30"/>
        <v>3.43</v>
      </c>
      <c r="J294" s="217" t="s">
        <v>4267</v>
      </c>
    </row>
    <row r="295" spans="2:10" x14ac:dyDescent="0.2">
      <c r="C295" s="208" t="s">
        <v>3817</v>
      </c>
      <c r="D295" s="29" t="s">
        <v>3818</v>
      </c>
      <c r="E295" s="41" t="s">
        <v>67</v>
      </c>
      <c r="F295" s="181" t="s">
        <v>4281</v>
      </c>
      <c r="G295" s="44" t="s">
        <v>3824</v>
      </c>
      <c r="H295" s="218">
        <f t="shared" si="30"/>
        <v>0.77</v>
      </c>
      <c r="J295" s="217" t="s">
        <v>3965</v>
      </c>
    </row>
    <row r="296" spans="2:10" x14ac:dyDescent="0.2">
      <c r="C296" s="268" t="s">
        <v>3809</v>
      </c>
      <c r="D296" s="268"/>
      <c r="E296" s="268"/>
      <c r="F296" s="268"/>
      <c r="G296" s="268"/>
      <c r="H296" s="219">
        <f t="shared" ref="H296:H297" si="31">TRUNC((J296*$J$8),2)</f>
        <v>110.01</v>
      </c>
      <c r="J296" s="217">
        <v>141.04</v>
      </c>
    </row>
    <row r="297" spans="2:10" x14ac:dyDescent="0.2">
      <c r="C297" s="268" t="s">
        <v>3810</v>
      </c>
      <c r="D297" s="268"/>
      <c r="E297" s="268"/>
      <c r="F297" s="268"/>
      <c r="G297" s="268"/>
      <c r="H297" s="219">
        <f t="shared" si="31"/>
        <v>3.26</v>
      </c>
      <c r="J297" s="217">
        <v>4.18</v>
      </c>
    </row>
    <row r="298" spans="2:10" ht="25.5" x14ac:dyDescent="0.2">
      <c r="B298" s="263" t="s">
        <v>129</v>
      </c>
      <c r="C298" s="175">
        <v>86881</v>
      </c>
      <c r="D298" s="176" t="s">
        <v>710</v>
      </c>
      <c r="E298" s="177" t="s">
        <v>27</v>
      </c>
      <c r="F298" s="273"/>
      <c r="G298" s="273"/>
      <c r="H298" s="178">
        <f>TRUNC(SUM(H303,H304),2)</f>
        <v>165.42</v>
      </c>
    </row>
    <row r="299" spans="2:10" x14ac:dyDescent="0.2">
      <c r="C299" s="208" t="s">
        <v>4124</v>
      </c>
      <c r="D299" s="29" t="s">
        <v>4125</v>
      </c>
      <c r="E299" s="41" t="s">
        <v>27</v>
      </c>
      <c r="F299" s="181" t="s">
        <v>4126</v>
      </c>
      <c r="G299" s="44" t="s">
        <v>4133</v>
      </c>
      <c r="H299" s="218">
        <f t="shared" ref="H299:H302" si="32">TRUNC((J299*$J$8),2)</f>
        <v>0.09</v>
      </c>
      <c r="J299" s="217" t="s">
        <v>4135</v>
      </c>
    </row>
    <row r="300" spans="2:10" x14ac:dyDescent="0.2">
      <c r="C300" s="208" t="s">
        <v>4282</v>
      </c>
      <c r="D300" s="29" t="s">
        <v>4283</v>
      </c>
      <c r="E300" s="41" t="s">
        <v>27</v>
      </c>
      <c r="F300" s="181" t="s">
        <v>3807</v>
      </c>
      <c r="G300" s="44" t="s">
        <v>4284</v>
      </c>
      <c r="H300" s="218">
        <f t="shared" si="32"/>
        <v>158.43</v>
      </c>
      <c r="J300" s="217" t="s">
        <v>4284</v>
      </c>
    </row>
    <row r="301" spans="2:10" x14ac:dyDescent="0.2">
      <c r="C301" s="208" t="s">
        <v>4129</v>
      </c>
      <c r="D301" s="29" t="s">
        <v>4130</v>
      </c>
      <c r="E301" s="41" t="s">
        <v>67</v>
      </c>
      <c r="F301" s="181" t="s">
        <v>3947</v>
      </c>
      <c r="G301" s="44" t="s">
        <v>4134</v>
      </c>
      <c r="H301" s="218">
        <f t="shared" si="32"/>
        <v>5.63</v>
      </c>
      <c r="J301" s="217" t="s">
        <v>4286</v>
      </c>
    </row>
    <row r="302" spans="2:10" x14ac:dyDescent="0.2">
      <c r="C302" s="208" t="s">
        <v>3817</v>
      </c>
      <c r="D302" s="29" t="s">
        <v>3818</v>
      </c>
      <c r="E302" s="41" t="s">
        <v>67</v>
      </c>
      <c r="F302" s="181" t="s">
        <v>4285</v>
      </c>
      <c r="G302" s="44" t="s">
        <v>3824</v>
      </c>
      <c r="H302" s="218">
        <f t="shared" si="32"/>
        <v>1.27</v>
      </c>
      <c r="J302" s="217" t="s">
        <v>4287</v>
      </c>
    </row>
    <row r="303" spans="2:10" x14ac:dyDescent="0.2">
      <c r="C303" s="268" t="s">
        <v>3809</v>
      </c>
      <c r="D303" s="268"/>
      <c r="E303" s="268"/>
      <c r="F303" s="268"/>
      <c r="G303" s="268"/>
      <c r="H303" s="219">
        <f t="shared" ref="H303:H304" si="33">TRUNC((J303*$J$8),2)</f>
        <v>160.07</v>
      </c>
      <c r="J303" s="217">
        <v>205.22</v>
      </c>
    </row>
    <row r="304" spans="2:10" x14ac:dyDescent="0.2">
      <c r="C304" s="268" t="s">
        <v>3810</v>
      </c>
      <c r="D304" s="268"/>
      <c r="E304" s="268"/>
      <c r="F304" s="268"/>
      <c r="G304" s="268"/>
      <c r="H304" s="219">
        <f t="shared" si="33"/>
        <v>5.35</v>
      </c>
      <c r="J304" s="217">
        <v>6.87</v>
      </c>
    </row>
    <row r="305" spans="2:10" ht="25.5" x14ac:dyDescent="0.2">
      <c r="B305" s="263" t="s">
        <v>129</v>
      </c>
      <c r="C305" s="175">
        <v>86878</v>
      </c>
      <c r="D305" s="176" t="s">
        <v>712</v>
      </c>
      <c r="E305" s="177" t="s">
        <v>27</v>
      </c>
      <c r="F305" s="273"/>
      <c r="G305" s="273"/>
      <c r="H305" s="178">
        <f>TRUNC(SUM(H310,H311),2)</f>
        <v>58.63</v>
      </c>
    </row>
    <row r="306" spans="2:10" x14ac:dyDescent="0.2">
      <c r="C306" s="208" t="s">
        <v>4124</v>
      </c>
      <c r="D306" s="29" t="s">
        <v>4125</v>
      </c>
      <c r="E306" s="41" t="s">
        <v>27</v>
      </c>
      <c r="F306" s="181" t="s">
        <v>4288</v>
      </c>
      <c r="G306" s="44" t="s">
        <v>4133</v>
      </c>
      <c r="H306" s="218">
        <f t="shared" ref="H306:H316" si="34">TRUNC((J306*$J$8),2)</f>
        <v>0.13</v>
      </c>
      <c r="J306" s="217" t="s">
        <v>4019</v>
      </c>
    </row>
    <row r="307" spans="2:10" x14ac:dyDescent="0.2">
      <c r="C307" s="208" t="s">
        <v>4289</v>
      </c>
      <c r="D307" s="29" t="s">
        <v>4290</v>
      </c>
      <c r="E307" s="41" t="s">
        <v>27</v>
      </c>
      <c r="F307" s="181" t="s">
        <v>3807</v>
      </c>
      <c r="G307" s="44" t="s">
        <v>4291</v>
      </c>
      <c r="H307" s="218">
        <f t="shared" si="34"/>
        <v>54.1</v>
      </c>
      <c r="J307" s="217" t="s">
        <v>4291</v>
      </c>
    </row>
    <row r="308" spans="2:10" x14ac:dyDescent="0.2">
      <c r="C308" s="208" t="s">
        <v>4129</v>
      </c>
      <c r="D308" s="29" t="s">
        <v>4130</v>
      </c>
      <c r="E308" s="41" t="s">
        <v>67</v>
      </c>
      <c r="F308" s="181" t="s">
        <v>4292</v>
      </c>
      <c r="G308" s="44" t="s">
        <v>4134</v>
      </c>
      <c r="H308" s="218">
        <f t="shared" si="34"/>
        <v>3.58</v>
      </c>
      <c r="J308" s="217" t="s">
        <v>4294</v>
      </c>
    </row>
    <row r="309" spans="2:10" x14ac:dyDescent="0.2">
      <c r="C309" s="208" t="s">
        <v>3817</v>
      </c>
      <c r="D309" s="29" t="s">
        <v>3818</v>
      </c>
      <c r="E309" s="41" t="s">
        <v>67</v>
      </c>
      <c r="F309" s="181" t="s">
        <v>4293</v>
      </c>
      <c r="G309" s="44" t="s">
        <v>3824</v>
      </c>
      <c r="H309" s="218">
        <f t="shared" si="34"/>
        <v>0.81</v>
      </c>
      <c r="J309" s="217" t="s">
        <v>4214</v>
      </c>
    </row>
    <row r="310" spans="2:10" x14ac:dyDescent="0.2">
      <c r="C310" s="268" t="s">
        <v>3809</v>
      </c>
      <c r="D310" s="268"/>
      <c r="E310" s="268"/>
      <c r="F310" s="268"/>
      <c r="G310" s="268"/>
      <c r="H310" s="219">
        <f>TRUNC((J310*$J$8),2)</f>
        <v>55.23</v>
      </c>
      <c r="J310" s="217">
        <v>70.81</v>
      </c>
    </row>
    <row r="311" spans="2:10" x14ac:dyDescent="0.2">
      <c r="C311" s="268" t="s">
        <v>3810</v>
      </c>
      <c r="D311" s="268"/>
      <c r="E311" s="268"/>
      <c r="F311" s="268"/>
      <c r="G311" s="268"/>
      <c r="H311" s="219">
        <f t="shared" si="34"/>
        <v>3.4</v>
      </c>
      <c r="J311" s="217">
        <v>4.3600000000000003</v>
      </c>
    </row>
    <row r="312" spans="2:10" ht="25.5" x14ac:dyDescent="0.2">
      <c r="B312" s="263" t="s">
        <v>129</v>
      </c>
      <c r="C312" s="175">
        <v>89987</v>
      </c>
      <c r="D312" s="176" t="s">
        <v>714</v>
      </c>
      <c r="E312" s="177" t="s">
        <v>27</v>
      </c>
      <c r="F312" s="273"/>
      <c r="G312" s="273"/>
      <c r="H312" s="178">
        <f>TRUNC(SUM(H317,H318),2)</f>
        <v>64.84</v>
      </c>
    </row>
    <row r="313" spans="2:10" x14ac:dyDescent="0.2">
      <c r="C313" s="208" t="s">
        <v>4146</v>
      </c>
      <c r="D313" s="29" t="s">
        <v>4147</v>
      </c>
      <c r="E313" s="41" t="s">
        <v>27</v>
      </c>
      <c r="F313" s="181" t="s">
        <v>4196</v>
      </c>
      <c r="G313" s="44" t="s">
        <v>4154</v>
      </c>
      <c r="H313" s="218">
        <f t="shared" si="34"/>
        <v>0.1</v>
      </c>
      <c r="J313" s="217" t="s">
        <v>4299</v>
      </c>
    </row>
    <row r="314" spans="2:10" ht="25.5" x14ac:dyDescent="0.2">
      <c r="C314" s="208" t="s">
        <v>4295</v>
      </c>
      <c r="D314" s="29" t="s">
        <v>4296</v>
      </c>
      <c r="E314" s="41" t="s">
        <v>27</v>
      </c>
      <c r="F314" s="181" t="s">
        <v>3807</v>
      </c>
      <c r="G314" s="44" t="s">
        <v>4297</v>
      </c>
      <c r="H314" s="218">
        <f t="shared" si="34"/>
        <v>56.9</v>
      </c>
      <c r="J314" s="217" t="s">
        <v>4297</v>
      </c>
    </row>
    <row r="315" spans="2:10" ht="25.5" x14ac:dyDescent="0.2">
      <c r="C315" s="208" t="s">
        <v>4151</v>
      </c>
      <c r="D315" s="29" t="s">
        <v>4152</v>
      </c>
      <c r="E315" s="41" t="s">
        <v>67</v>
      </c>
      <c r="F315" s="181" t="s">
        <v>4298</v>
      </c>
      <c r="G315" s="44" t="s">
        <v>4156</v>
      </c>
      <c r="H315" s="218">
        <f t="shared" si="34"/>
        <v>3.28</v>
      </c>
      <c r="J315" s="217" t="s">
        <v>4300</v>
      </c>
    </row>
    <row r="316" spans="2:10" x14ac:dyDescent="0.2">
      <c r="C316" s="208" t="s">
        <v>4129</v>
      </c>
      <c r="D316" s="29" t="s">
        <v>4130</v>
      </c>
      <c r="E316" s="41" t="s">
        <v>67</v>
      </c>
      <c r="F316" s="181" t="s">
        <v>4298</v>
      </c>
      <c r="G316" s="44" t="s">
        <v>4134</v>
      </c>
      <c r="H316" s="218">
        <f t="shared" si="34"/>
        <v>4.55</v>
      </c>
      <c r="J316" s="217" t="s">
        <v>4301</v>
      </c>
    </row>
    <row r="317" spans="2:10" x14ac:dyDescent="0.2">
      <c r="C317" s="268" t="s">
        <v>3809</v>
      </c>
      <c r="D317" s="268"/>
      <c r="E317" s="268"/>
      <c r="F317" s="268"/>
      <c r="G317" s="268"/>
      <c r="H317" s="219">
        <f>TRUNC((J317*$J$8),2)</f>
        <v>58.86</v>
      </c>
      <c r="J317" s="217">
        <v>75.47</v>
      </c>
    </row>
    <row r="318" spans="2:10" x14ac:dyDescent="0.2">
      <c r="C318" s="268" t="s">
        <v>3810</v>
      </c>
      <c r="D318" s="268"/>
      <c r="E318" s="268"/>
      <c r="F318" s="268"/>
      <c r="G318" s="268"/>
      <c r="H318" s="219">
        <f t="shared" ref="H318" si="35">TRUNC((J318*$J$8),2)</f>
        <v>5.98</v>
      </c>
      <c r="J318" s="217">
        <v>7.67</v>
      </c>
    </row>
    <row r="319" spans="2:10" ht="25.5" x14ac:dyDescent="0.2">
      <c r="B319" s="274" t="s">
        <v>129</v>
      </c>
      <c r="C319" s="275">
        <v>89800</v>
      </c>
      <c r="D319" s="176" t="s">
        <v>740</v>
      </c>
      <c r="E319" s="7" t="s">
        <v>50</v>
      </c>
      <c r="F319" s="273"/>
      <c r="G319" s="273"/>
      <c r="H319" s="178">
        <f>TRUNC(SUM(H324,H325),2)</f>
        <v>22.49</v>
      </c>
    </row>
    <row r="320" spans="2:10" x14ac:dyDescent="0.2">
      <c r="C320" s="208" t="s">
        <v>4302</v>
      </c>
      <c r="D320" s="29" t="s">
        <v>4303</v>
      </c>
      <c r="E320" s="41" t="s">
        <v>50</v>
      </c>
      <c r="F320" s="181" t="s">
        <v>4222</v>
      </c>
      <c r="G320" s="44" t="s">
        <v>4304</v>
      </c>
      <c r="H320" s="218">
        <f t="shared" ref="H320:H323" si="36">TRUNC((J320*$J$8),2)</f>
        <v>13.15</v>
      </c>
      <c r="J320" s="217" t="s">
        <v>4307</v>
      </c>
    </row>
    <row r="321" spans="2:10" x14ac:dyDescent="0.2">
      <c r="C321" s="208" t="s">
        <v>4162</v>
      </c>
      <c r="D321" s="29" t="s">
        <v>4163</v>
      </c>
      <c r="E321" s="41" t="s">
        <v>27</v>
      </c>
      <c r="F321" s="181" t="s">
        <v>4305</v>
      </c>
      <c r="G321" s="44" t="s">
        <v>4167</v>
      </c>
      <c r="H321" s="218">
        <f t="shared" si="36"/>
        <v>0.01</v>
      </c>
      <c r="J321" s="217" t="s">
        <v>3929</v>
      </c>
    </row>
    <row r="322" spans="2:10" ht="25.5" x14ac:dyDescent="0.2">
      <c r="C322" s="208" t="s">
        <v>4151</v>
      </c>
      <c r="D322" s="29" t="s">
        <v>4152</v>
      </c>
      <c r="E322" s="41" t="s">
        <v>67</v>
      </c>
      <c r="F322" s="181" t="s">
        <v>4306</v>
      </c>
      <c r="G322" s="44" t="s">
        <v>4156</v>
      </c>
      <c r="H322" s="218">
        <f t="shared" si="36"/>
        <v>3.9</v>
      </c>
      <c r="J322" s="217" t="s">
        <v>4308</v>
      </c>
    </row>
    <row r="323" spans="2:10" x14ac:dyDescent="0.2">
      <c r="C323" s="208" t="s">
        <v>4129</v>
      </c>
      <c r="D323" s="29" t="s">
        <v>4130</v>
      </c>
      <c r="E323" s="41" t="s">
        <v>67</v>
      </c>
      <c r="F323" s="181" t="s">
        <v>4306</v>
      </c>
      <c r="G323" s="44" t="s">
        <v>4134</v>
      </c>
      <c r="H323" s="218">
        <f t="shared" si="36"/>
        <v>5.42</v>
      </c>
      <c r="J323" s="217" t="s">
        <v>4309</v>
      </c>
    </row>
    <row r="324" spans="2:10" x14ac:dyDescent="0.2">
      <c r="C324" s="268" t="s">
        <v>3809</v>
      </c>
      <c r="D324" s="268"/>
      <c r="E324" s="268"/>
      <c r="F324" s="268"/>
      <c r="G324" s="268"/>
      <c r="H324" s="219">
        <f>TRUNC((J324*$J$8),2)</f>
        <v>15.36</v>
      </c>
      <c r="J324" s="217">
        <v>19.7</v>
      </c>
    </row>
    <row r="325" spans="2:10" x14ac:dyDescent="0.2">
      <c r="C325" s="268" t="s">
        <v>3810</v>
      </c>
      <c r="D325" s="268"/>
      <c r="E325" s="268"/>
      <c r="F325" s="268"/>
      <c r="G325" s="268"/>
      <c r="H325" s="219">
        <f>TRUNC((J325*$J$8),2)</f>
        <v>7.13</v>
      </c>
      <c r="J325" s="217">
        <v>9.15</v>
      </c>
    </row>
    <row r="326" spans="2:10" ht="25.5" x14ac:dyDescent="0.2">
      <c r="B326" s="263" t="s">
        <v>129</v>
      </c>
      <c r="C326" s="175">
        <v>99054</v>
      </c>
      <c r="D326" s="176" t="s">
        <v>791</v>
      </c>
      <c r="E326" s="177" t="s">
        <v>35</v>
      </c>
      <c r="F326" s="273"/>
      <c r="G326" s="273"/>
      <c r="H326" s="178">
        <f>TRUNC(SUM(H335,H336),2)</f>
        <v>40.56</v>
      </c>
    </row>
    <row r="327" spans="2:10" x14ac:dyDescent="0.2">
      <c r="C327" s="208" t="s">
        <v>4310</v>
      </c>
      <c r="D327" s="29" t="s">
        <v>4311</v>
      </c>
      <c r="E327" s="41" t="s">
        <v>131</v>
      </c>
      <c r="F327" s="181" t="s">
        <v>3865</v>
      </c>
      <c r="G327" s="44" t="s">
        <v>4312</v>
      </c>
      <c r="H327" s="218">
        <f t="shared" ref="H327:H330" si="37">TRUNC((J327*$J$8),2)</f>
        <v>0.68</v>
      </c>
      <c r="J327" s="217" t="s">
        <v>4339</v>
      </c>
    </row>
    <row r="328" spans="2:10" x14ac:dyDescent="0.2">
      <c r="C328" s="208" t="s">
        <v>4313</v>
      </c>
      <c r="D328" s="29" t="s">
        <v>4314</v>
      </c>
      <c r="E328" s="41" t="s">
        <v>131</v>
      </c>
      <c r="F328" s="181" t="s">
        <v>4315</v>
      </c>
      <c r="G328" s="44" t="s">
        <v>4316</v>
      </c>
      <c r="H328" s="218">
        <f t="shared" si="37"/>
        <v>0.62</v>
      </c>
      <c r="J328" s="217" t="s">
        <v>4340</v>
      </c>
    </row>
    <row r="329" spans="2:10" ht="25.5" x14ac:dyDescent="0.2">
      <c r="C329" s="208" t="s">
        <v>4317</v>
      </c>
      <c r="D329" s="29" t="s">
        <v>4318</v>
      </c>
      <c r="E329" s="41" t="s">
        <v>35</v>
      </c>
      <c r="F329" s="181" t="s">
        <v>4319</v>
      </c>
      <c r="G329" s="44" t="s">
        <v>4320</v>
      </c>
      <c r="H329" s="218">
        <f t="shared" si="37"/>
        <v>9.5</v>
      </c>
      <c r="J329" s="217" t="s">
        <v>4341</v>
      </c>
    </row>
    <row r="330" spans="2:10" x14ac:dyDescent="0.2">
      <c r="C330" s="208" t="s">
        <v>4321</v>
      </c>
      <c r="D330" s="29" t="s">
        <v>4322</v>
      </c>
      <c r="E330" s="41" t="s">
        <v>131</v>
      </c>
      <c r="F330" s="181" t="s">
        <v>4323</v>
      </c>
      <c r="G330" s="44" t="s">
        <v>4324</v>
      </c>
      <c r="H330" s="218">
        <f>TRUNC((J330*$J$8),2)</f>
        <v>7.0000000000000007E-2</v>
      </c>
      <c r="J330" s="217" t="s">
        <v>4016</v>
      </c>
    </row>
    <row r="331" spans="2:10" x14ac:dyDescent="0.2">
      <c r="C331" s="208" t="s">
        <v>4325</v>
      </c>
      <c r="D331" s="29" t="s">
        <v>4326</v>
      </c>
      <c r="E331" s="41" t="s">
        <v>131</v>
      </c>
      <c r="F331" s="181" t="s">
        <v>4327</v>
      </c>
      <c r="G331" s="44" t="s">
        <v>4328</v>
      </c>
      <c r="H331" s="218">
        <f t="shared" ref="H331:H334" si="38">TRUNC((J331*$J$8),2)</f>
        <v>0.13</v>
      </c>
      <c r="J331" s="217" t="s">
        <v>4019</v>
      </c>
    </row>
    <row r="332" spans="2:10" x14ac:dyDescent="0.2">
      <c r="C332" s="208" t="s">
        <v>4329</v>
      </c>
      <c r="D332" s="29" t="s">
        <v>4330</v>
      </c>
      <c r="E332" s="41" t="s">
        <v>4331</v>
      </c>
      <c r="F332" s="181" t="s">
        <v>4332</v>
      </c>
      <c r="G332" s="44" t="s">
        <v>4333</v>
      </c>
      <c r="H332" s="218">
        <f t="shared" si="38"/>
        <v>0.69</v>
      </c>
      <c r="J332" s="217" t="s">
        <v>4342</v>
      </c>
    </row>
    <row r="333" spans="2:10" x14ac:dyDescent="0.2">
      <c r="C333" s="208" t="s">
        <v>4334</v>
      </c>
      <c r="D333" s="29" t="s">
        <v>4335</v>
      </c>
      <c r="E333" s="41" t="s">
        <v>67</v>
      </c>
      <c r="F333" s="181" t="s">
        <v>4336</v>
      </c>
      <c r="G333" s="44" t="s">
        <v>4337</v>
      </c>
      <c r="H333" s="218">
        <f t="shared" si="38"/>
        <v>20.9</v>
      </c>
      <c r="J333" s="217" t="s">
        <v>4343</v>
      </c>
    </row>
    <row r="334" spans="2:10" x14ac:dyDescent="0.2">
      <c r="C334" s="208" t="s">
        <v>3817</v>
      </c>
      <c r="D334" s="29" t="s">
        <v>3818</v>
      </c>
      <c r="E334" s="41" t="s">
        <v>67</v>
      </c>
      <c r="F334" s="181" t="s">
        <v>4338</v>
      </c>
      <c r="G334" s="44" t="s">
        <v>3824</v>
      </c>
      <c r="H334" s="218">
        <f t="shared" si="38"/>
        <v>7.94</v>
      </c>
      <c r="J334" s="217" t="s">
        <v>4344</v>
      </c>
    </row>
    <row r="335" spans="2:10" x14ac:dyDescent="0.2">
      <c r="C335" s="268" t="s">
        <v>3809</v>
      </c>
      <c r="D335" s="268"/>
      <c r="E335" s="268"/>
      <c r="F335" s="268"/>
      <c r="G335" s="268"/>
      <c r="H335" s="219">
        <f>TRUNC((J335*$J$8),2)</f>
        <v>19.2</v>
      </c>
      <c r="J335" s="217">
        <v>24.62</v>
      </c>
    </row>
    <row r="336" spans="2:10" x14ac:dyDescent="0.2">
      <c r="C336" s="268" t="s">
        <v>3810</v>
      </c>
      <c r="D336" s="268"/>
      <c r="E336" s="268"/>
      <c r="F336" s="268"/>
      <c r="G336" s="268"/>
      <c r="H336" s="219">
        <f t="shared" ref="H336" si="39">TRUNC((J336*$J$8),2)</f>
        <v>21.36</v>
      </c>
      <c r="J336" s="217">
        <v>27.39</v>
      </c>
    </row>
    <row r="337" spans="2:10" ht="25.5" x14ac:dyDescent="0.2">
      <c r="B337" s="274" t="s">
        <v>129</v>
      </c>
      <c r="C337" s="275">
        <v>91854</v>
      </c>
      <c r="D337" s="176" t="s">
        <v>926</v>
      </c>
      <c r="E337" s="7" t="s">
        <v>50</v>
      </c>
      <c r="F337" s="273"/>
      <c r="G337" s="273"/>
      <c r="H337" s="178">
        <f>TRUNC(SUM(H341,H342),2)</f>
        <v>6.83</v>
      </c>
    </row>
    <row r="338" spans="2:10" x14ac:dyDescent="0.2">
      <c r="C338" s="208" t="s">
        <v>4103</v>
      </c>
      <c r="D338" s="29" t="s">
        <v>4100</v>
      </c>
      <c r="E338" s="41" t="s">
        <v>50</v>
      </c>
      <c r="F338" s="181" t="s">
        <v>3885</v>
      </c>
      <c r="G338" s="44" t="s">
        <v>4021</v>
      </c>
      <c r="H338" s="218">
        <f t="shared" ref="H338:H340" si="40">TRUNC((J338*$J$8),2)</f>
        <v>1.88</v>
      </c>
      <c r="J338" s="217" t="s">
        <v>4345</v>
      </c>
    </row>
    <row r="339" spans="2:10" x14ac:dyDescent="0.2">
      <c r="C339" s="208" t="s">
        <v>3888</v>
      </c>
      <c r="D339" s="29" t="s">
        <v>3889</v>
      </c>
      <c r="E339" s="41" t="s">
        <v>67</v>
      </c>
      <c r="F339" s="181" t="s">
        <v>3890</v>
      </c>
      <c r="G339" s="44" t="s">
        <v>3895</v>
      </c>
      <c r="H339" s="218">
        <f t="shared" si="40"/>
        <v>2.08</v>
      </c>
      <c r="J339" s="217" t="s">
        <v>3897</v>
      </c>
    </row>
    <row r="340" spans="2:10" x14ac:dyDescent="0.2">
      <c r="C340" s="208" t="s">
        <v>3892</v>
      </c>
      <c r="D340" s="29" t="s">
        <v>3893</v>
      </c>
      <c r="E340" s="41" t="s">
        <v>67</v>
      </c>
      <c r="F340" s="181" t="s">
        <v>3890</v>
      </c>
      <c r="G340" s="44" t="s">
        <v>3896</v>
      </c>
      <c r="H340" s="218">
        <f t="shared" si="40"/>
        <v>2.87</v>
      </c>
      <c r="J340" s="217" t="s">
        <v>3898</v>
      </c>
    </row>
    <row r="341" spans="2:10" x14ac:dyDescent="0.2">
      <c r="C341" s="268" t="s">
        <v>3809</v>
      </c>
      <c r="D341" s="268"/>
      <c r="E341" s="268"/>
      <c r="F341" s="268"/>
      <c r="G341" s="268"/>
      <c r="H341" s="219">
        <f>TRUNC((J341*$J$8),2)</f>
        <v>3.11</v>
      </c>
      <c r="J341" s="217">
        <v>3.99</v>
      </c>
    </row>
    <row r="342" spans="2:10" x14ac:dyDescent="0.2">
      <c r="C342" s="268" t="s">
        <v>3810</v>
      </c>
      <c r="D342" s="268"/>
      <c r="E342" s="268"/>
      <c r="F342" s="268"/>
      <c r="G342" s="268"/>
      <c r="H342" s="219">
        <f t="shared" ref="H342" si="41">TRUNC((J342*$J$8),2)</f>
        <v>3.72</v>
      </c>
      <c r="J342" s="217">
        <v>4.78</v>
      </c>
    </row>
    <row r="343" spans="2:10" ht="25.5" x14ac:dyDescent="0.2">
      <c r="B343" s="263" t="s">
        <v>129</v>
      </c>
      <c r="C343" s="175">
        <v>91936</v>
      </c>
      <c r="D343" s="176" t="s">
        <v>931</v>
      </c>
      <c r="E343" s="177" t="s">
        <v>27</v>
      </c>
      <c r="F343" s="273"/>
      <c r="G343" s="273"/>
      <c r="H343" s="178">
        <f>TRUNC(SUM(H347,H348),2)</f>
        <v>10.97</v>
      </c>
    </row>
    <row r="344" spans="2:10" ht="25.5" x14ac:dyDescent="0.2">
      <c r="C344" s="208" t="s">
        <v>4346</v>
      </c>
      <c r="D344" s="29" t="s">
        <v>4347</v>
      </c>
      <c r="E344" s="41" t="s">
        <v>27</v>
      </c>
      <c r="F344" s="181" t="s">
        <v>3807</v>
      </c>
      <c r="G344" s="44" t="s">
        <v>4348</v>
      </c>
      <c r="H344" s="218">
        <f t="shared" ref="H344:H346" si="42">TRUNC((J344*$J$8),2)</f>
        <v>2.76</v>
      </c>
      <c r="J344" s="217" t="s">
        <v>4348</v>
      </c>
    </row>
    <row r="345" spans="2:10" x14ac:dyDescent="0.2">
      <c r="C345" s="208" t="s">
        <v>3888</v>
      </c>
      <c r="D345" s="29" t="s">
        <v>3889</v>
      </c>
      <c r="E345" s="41" t="s">
        <v>67</v>
      </c>
      <c r="F345" s="181" t="s">
        <v>4093</v>
      </c>
      <c r="G345" s="44" t="s">
        <v>3895</v>
      </c>
      <c r="H345" s="218">
        <f t="shared" si="42"/>
        <v>3.45</v>
      </c>
      <c r="J345" s="217" t="s">
        <v>4095</v>
      </c>
    </row>
    <row r="346" spans="2:10" x14ac:dyDescent="0.2">
      <c r="C346" s="208" t="s">
        <v>3892</v>
      </c>
      <c r="D346" s="29" t="s">
        <v>3893</v>
      </c>
      <c r="E346" s="41" t="s">
        <v>67</v>
      </c>
      <c r="F346" s="181" t="s">
        <v>4093</v>
      </c>
      <c r="G346" s="44" t="s">
        <v>3896</v>
      </c>
      <c r="H346" s="218">
        <f t="shared" si="42"/>
        <v>4.75</v>
      </c>
      <c r="J346" s="217" t="s">
        <v>4096</v>
      </c>
    </row>
    <row r="347" spans="2:10" x14ac:dyDescent="0.2">
      <c r="C347" s="268" t="s">
        <v>3809</v>
      </c>
      <c r="D347" s="268"/>
      <c r="E347" s="268"/>
      <c r="F347" s="268"/>
      <c r="G347" s="268"/>
      <c r="H347" s="219">
        <f>TRUNC((J347*$J$8),2)</f>
        <v>4.82</v>
      </c>
      <c r="J347" s="217">
        <v>6.18</v>
      </c>
    </row>
    <row r="348" spans="2:10" x14ac:dyDescent="0.2">
      <c r="C348" s="268" t="s">
        <v>3810</v>
      </c>
      <c r="D348" s="268"/>
      <c r="E348" s="268"/>
      <c r="F348" s="268"/>
      <c r="G348" s="268"/>
      <c r="H348" s="219">
        <f t="shared" ref="H348" si="43">TRUNC((J348*$J$8),2)</f>
        <v>6.15</v>
      </c>
      <c r="J348" s="217">
        <v>7.89</v>
      </c>
    </row>
    <row r="349" spans="2:10" ht="25.5" x14ac:dyDescent="0.2">
      <c r="B349" s="263" t="s">
        <v>129</v>
      </c>
      <c r="C349" s="175">
        <v>91939</v>
      </c>
      <c r="D349" s="176" t="s">
        <v>943</v>
      </c>
      <c r="E349" s="177" t="s">
        <v>27</v>
      </c>
      <c r="F349" s="273"/>
      <c r="G349" s="273"/>
      <c r="H349" s="178">
        <f>TRUNC(SUM(H353,H354),2)</f>
        <v>21.88</v>
      </c>
    </row>
    <row r="350" spans="2:10" ht="25.5" x14ac:dyDescent="0.2">
      <c r="C350" s="208" t="s">
        <v>4346</v>
      </c>
      <c r="D350" s="29" t="s">
        <v>4347</v>
      </c>
      <c r="E350" s="41" t="s">
        <v>27</v>
      </c>
      <c r="F350" s="181" t="s">
        <v>3807</v>
      </c>
      <c r="G350" s="44" t="s">
        <v>4348</v>
      </c>
      <c r="H350" s="218">
        <f t="shared" ref="H350:H352" si="44">TRUNC((J350*$J$8),2)</f>
        <v>2.76</v>
      </c>
      <c r="J350" s="217" t="s">
        <v>4348</v>
      </c>
    </row>
    <row r="351" spans="2:10" x14ac:dyDescent="0.2">
      <c r="C351" s="208" t="s">
        <v>3888</v>
      </c>
      <c r="D351" s="29" t="s">
        <v>3889</v>
      </c>
      <c r="E351" s="41" t="s">
        <v>67</v>
      </c>
      <c r="F351" s="181" t="s">
        <v>4093</v>
      </c>
      <c r="G351" s="44" t="s">
        <v>3895</v>
      </c>
      <c r="H351" s="218">
        <f t="shared" si="44"/>
        <v>3.45</v>
      </c>
      <c r="J351" s="217" t="s">
        <v>4095</v>
      </c>
    </row>
    <row r="352" spans="2:10" x14ac:dyDescent="0.2">
      <c r="C352" s="208" t="s">
        <v>3892</v>
      </c>
      <c r="D352" s="29" t="s">
        <v>3893</v>
      </c>
      <c r="E352" s="41" t="s">
        <v>67</v>
      </c>
      <c r="F352" s="181" t="s">
        <v>4093</v>
      </c>
      <c r="G352" s="44" t="s">
        <v>3896</v>
      </c>
      <c r="H352" s="218">
        <f t="shared" si="44"/>
        <v>4.75</v>
      </c>
      <c r="J352" s="217" t="s">
        <v>4096</v>
      </c>
    </row>
    <row r="353" spans="2:10" x14ac:dyDescent="0.2">
      <c r="C353" s="268" t="s">
        <v>3809</v>
      </c>
      <c r="D353" s="268"/>
      <c r="E353" s="268"/>
      <c r="F353" s="268"/>
      <c r="G353" s="268"/>
      <c r="H353" s="219">
        <f>TRUNC((J353*$J$8),2)</f>
        <v>6.54</v>
      </c>
      <c r="J353" s="217">
        <v>8.39</v>
      </c>
    </row>
    <row r="354" spans="2:10" x14ac:dyDescent="0.2">
      <c r="C354" s="268" t="s">
        <v>3810</v>
      </c>
      <c r="D354" s="268"/>
      <c r="E354" s="268"/>
      <c r="F354" s="268"/>
      <c r="G354" s="268"/>
      <c r="H354" s="219">
        <f t="shared" ref="H354" si="45">TRUNC((J354*$J$8),2)</f>
        <v>15.34</v>
      </c>
      <c r="J354" s="217">
        <v>19.670000000000002</v>
      </c>
    </row>
    <row r="355" spans="2:10" ht="25.5" x14ac:dyDescent="0.2">
      <c r="B355" s="263" t="s">
        <v>129</v>
      </c>
      <c r="C355" s="175">
        <v>93670</v>
      </c>
      <c r="D355" s="176" t="s">
        <v>947</v>
      </c>
      <c r="E355" s="177" t="s">
        <v>27</v>
      </c>
      <c r="F355" s="273"/>
      <c r="G355" s="273"/>
      <c r="H355" s="178">
        <f>TRUNC(SUM(H361,H360),2)</f>
        <v>55.89</v>
      </c>
    </row>
    <row r="356" spans="2:10" ht="25.5" x14ac:dyDescent="0.2">
      <c r="C356" s="208" t="s">
        <v>3953</v>
      </c>
      <c r="D356" s="29" t="s">
        <v>3954</v>
      </c>
      <c r="E356" s="41" t="s">
        <v>27</v>
      </c>
      <c r="F356" s="181" t="s">
        <v>3944</v>
      </c>
      <c r="G356" s="44" t="s">
        <v>3958</v>
      </c>
      <c r="H356" s="218">
        <f t="shared" ref="H356:H359" si="46">TRUNC((J356*$J$8),2)</f>
        <v>2.94</v>
      </c>
      <c r="J356" s="217" t="s">
        <v>4350</v>
      </c>
    </row>
    <row r="357" spans="2:10" x14ac:dyDescent="0.2">
      <c r="C357" s="208" t="s">
        <v>3945</v>
      </c>
      <c r="D357" s="29" t="s">
        <v>3946</v>
      </c>
      <c r="E357" s="41" t="s">
        <v>27</v>
      </c>
      <c r="F357" s="181" t="s">
        <v>3807</v>
      </c>
      <c r="G357" s="44" t="s">
        <v>3949</v>
      </c>
      <c r="H357" s="218">
        <f t="shared" si="46"/>
        <v>45.59</v>
      </c>
      <c r="J357" s="217" t="s">
        <v>3949</v>
      </c>
    </row>
    <row r="358" spans="2:10" x14ac:dyDescent="0.2">
      <c r="C358" s="208" t="s">
        <v>3888</v>
      </c>
      <c r="D358" s="29" t="s">
        <v>3889</v>
      </c>
      <c r="E358" s="41" t="s">
        <v>67</v>
      </c>
      <c r="F358" s="181" t="s">
        <v>4349</v>
      </c>
      <c r="G358" s="44" t="s">
        <v>3895</v>
      </c>
      <c r="H358" s="218">
        <f t="shared" si="46"/>
        <v>3.09</v>
      </c>
      <c r="J358" s="217" t="s">
        <v>4351</v>
      </c>
    </row>
    <row r="359" spans="2:10" x14ac:dyDescent="0.2">
      <c r="C359" s="208" t="s">
        <v>3892</v>
      </c>
      <c r="D359" s="29" t="s">
        <v>3893</v>
      </c>
      <c r="E359" s="41" t="s">
        <v>67</v>
      </c>
      <c r="F359" s="181" t="s">
        <v>4349</v>
      </c>
      <c r="G359" s="44" t="s">
        <v>3896</v>
      </c>
      <c r="H359" s="218">
        <f t="shared" si="46"/>
        <v>4.25</v>
      </c>
      <c r="J359" s="217" t="s">
        <v>3951</v>
      </c>
    </row>
    <row r="360" spans="2:10" x14ac:dyDescent="0.2">
      <c r="C360" s="268" t="s">
        <v>3809</v>
      </c>
      <c r="D360" s="268"/>
      <c r="E360" s="268"/>
      <c r="F360" s="268"/>
      <c r="G360" s="268"/>
      <c r="H360" s="219">
        <f>TRUNC((J360*$J$8),2)</f>
        <v>50.41</v>
      </c>
      <c r="J360" s="217">
        <v>64.63</v>
      </c>
    </row>
    <row r="361" spans="2:10" x14ac:dyDescent="0.2">
      <c r="C361" s="268" t="s">
        <v>3810</v>
      </c>
      <c r="D361" s="268"/>
      <c r="E361" s="268"/>
      <c r="F361" s="268"/>
      <c r="G361" s="268"/>
      <c r="H361" s="219">
        <f t="shared" ref="H361" si="47">TRUNC((J361*$J$8),2)</f>
        <v>5.48</v>
      </c>
      <c r="J361" s="217">
        <v>7.03</v>
      </c>
    </row>
    <row r="362" spans="2:10" ht="25.5" x14ac:dyDescent="0.2">
      <c r="B362" s="263" t="s">
        <v>129</v>
      </c>
      <c r="C362" s="175">
        <v>91924</v>
      </c>
      <c r="D362" s="176" t="s">
        <v>953</v>
      </c>
      <c r="E362" s="177" t="s">
        <v>50</v>
      </c>
      <c r="F362" s="273"/>
      <c r="G362" s="273"/>
      <c r="H362" s="178">
        <f>TRUNC(SUM(H368,H367),2)</f>
        <v>2.14</v>
      </c>
    </row>
    <row r="363" spans="2:10" ht="25.5" x14ac:dyDescent="0.2">
      <c r="C363" s="208" t="s">
        <v>4352</v>
      </c>
      <c r="D363" s="29" t="s">
        <v>4353</v>
      </c>
      <c r="E363" s="41" t="s">
        <v>50</v>
      </c>
      <c r="F363" s="181" t="s">
        <v>3921</v>
      </c>
      <c r="G363" s="44" t="s">
        <v>4354</v>
      </c>
      <c r="H363" s="218">
        <f t="shared" ref="H363:H366" si="48">TRUNC((J363*$J$8),2)</f>
        <v>1.28</v>
      </c>
      <c r="J363" s="217" t="s">
        <v>4355</v>
      </c>
    </row>
    <row r="364" spans="2:10" x14ac:dyDescent="0.2">
      <c r="C364" s="208" t="s">
        <v>3922</v>
      </c>
      <c r="D364" s="29" t="s">
        <v>3923</v>
      </c>
      <c r="E364" s="41" t="s">
        <v>27</v>
      </c>
      <c r="F364" s="181" t="s">
        <v>3924</v>
      </c>
      <c r="G364" s="44" t="s">
        <v>3927</v>
      </c>
      <c r="H364" s="218">
        <f t="shared" si="48"/>
        <v>0.01</v>
      </c>
      <c r="J364" s="217" t="s">
        <v>3929</v>
      </c>
    </row>
    <row r="365" spans="2:10" x14ac:dyDescent="0.2">
      <c r="C365" s="208" t="s">
        <v>3888</v>
      </c>
      <c r="D365" s="29" t="s">
        <v>3889</v>
      </c>
      <c r="E365" s="41" t="s">
        <v>67</v>
      </c>
      <c r="F365" s="181" t="s">
        <v>4224</v>
      </c>
      <c r="G365" s="44" t="s">
        <v>3895</v>
      </c>
      <c r="H365" s="218">
        <f t="shared" si="48"/>
        <v>0.35</v>
      </c>
      <c r="J365" s="217" t="s">
        <v>4356</v>
      </c>
    </row>
    <row r="366" spans="2:10" x14ac:dyDescent="0.2">
      <c r="C366" s="208" t="s">
        <v>3892</v>
      </c>
      <c r="D366" s="29" t="s">
        <v>3893</v>
      </c>
      <c r="E366" s="41" t="s">
        <v>67</v>
      </c>
      <c r="F366" s="181" t="s">
        <v>4224</v>
      </c>
      <c r="G366" s="44" t="s">
        <v>3896</v>
      </c>
      <c r="H366" s="218">
        <f t="shared" si="48"/>
        <v>0.49</v>
      </c>
      <c r="J366" s="217" t="s">
        <v>4357</v>
      </c>
    </row>
    <row r="367" spans="2:10" x14ac:dyDescent="0.2">
      <c r="C367" s="268" t="s">
        <v>3809</v>
      </c>
      <c r="D367" s="268"/>
      <c r="E367" s="268"/>
      <c r="F367" s="268"/>
      <c r="G367" s="268"/>
      <c r="H367" s="219">
        <f>TRUNC((J367*$J$8),2)</f>
        <v>1.51</v>
      </c>
      <c r="J367" s="217">
        <v>1.94</v>
      </c>
    </row>
    <row r="368" spans="2:10" x14ac:dyDescent="0.2">
      <c r="C368" s="268" t="s">
        <v>3810</v>
      </c>
      <c r="D368" s="268"/>
      <c r="E368" s="268"/>
      <c r="F368" s="268"/>
      <c r="G368" s="268"/>
      <c r="H368" s="219">
        <f t="shared" ref="H368" si="49">TRUNC((J368*$J$8),2)</f>
        <v>0.63</v>
      </c>
      <c r="J368" s="217">
        <v>0.81</v>
      </c>
    </row>
    <row r="369" spans="2:10" ht="25.5" x14ac:dyDescent="0.2">
      <c r="B369" s="263" t="s">
        <v>129</v>
      </c>
      <c r="C369" s="175">
        <v>91928</v>
      </c>
      <c r="D369" s="176" t="s">
        <v>1088</v>
      </c>
      <c r="E369" s="177" t="s">
        <v>50</v>
      </c>
      <c r="F369" s="273"/>
      <c r="G369" s="273"/>
      <c r="H369" s="178">
        <f>TRUNC(SUM(H375,H374),2)</f>
        <v>4.83</v>
      </c>
    </row>
    <row r="370" spans="2:10" ht="25.5" x14ac:dyDescent="0.2">
      <c r="C370" s="208" t="s">
        <v>4358</v>
      </c>
      <c r="D370" s="29" t="s">
        <v>4359</v>
      </c>
      <c r="E370" s="41" t="s">
        <v>50</v>
      </c>
      <c r="F370" s="181" t="s">
        <v>3921</v>
      </c>
      <c r="G370" s="44" t="s">
        <v>4360</v>
      </c>
      <c r="H370" s="218">
        <f t="shared" ref="H370:H373" si="50">TRUNC((J370*$J$8),2)</f>
        <v>3.39</v>
      </c>
      <c r="J370" s="217" t="s">
        <v>4362</v>
      </c>
    </row>
    <row r="371" spans="2:10" x14ac:dyDescent="0.2">
      <c r="C371" s="208" t="s">
        <v>3922</v>
      </c>
      <c r="D371" s="29" t="s">
        <v>3923</v>
      </c>
      <c r="E371" s="41" t="s">
        <v>27</v>
      </c>
      <c r="F371" s="181" t="s">
        <v>3924</v>
      </c>
      <c r="G371" s="44" t="s">
        <v>3927</v>
      </c>
      <c r="H371" s="218">
        <f t="shared" si="50"/>
        <v>0.01</v>
      </c>
      <c r="J371" s="217" t="s">
        <v>3929</v>
      </c>
    </row>
    <row r="372" spans="2:10" x14ac:dyDescent="0.2">
      <c r="C372" s="208" t="s">
        <v>3888</v>
      </c>
      <c r="D372" s="29" t="s">
        <v>3889</v>
      </c>
      <c r="E372" s="41" t="s">
        <v>67</v>
      </c>
      <c r="F372" s="181" t="s">
        <v>4361</v>
      </c>
      <c r="G372" s="44" t="s">
        <v>3895</v>
      </c>
      <c r="H372" s="218">
        <f t="shared" si="50"/>
        <v>0.6</v>
      </c>
      <c r="J372" s="217" t="s">
        <v>4177</v>
      </c>
    </row>
    <row r="373" spans="2:10" x14ac:dyDescent="0.2">
      <c r="C373" s="208" t="s">
        <v>3892</v>
      </c>
      <c r="D373" s="29" t="s">
        <v>3893</v>
      </c>
      <c r="E373" s="41" t="s">
        <v>67</v>
      </c>
      <c r="F373" s="181" t="s">
        <v>4361</v>
      </c>
      <c r="G373" s="44" t="s">
        <v>3896</v>
      </c>
      <c r="H373" s="218">
        <f t="shared" si="50"/>
        <v>0.83</v>
      </c>
      <c r="J373" s="217" t="s">
        <v>4363</v>
      </c>
    </row>
    <row r="374" spans="2:10" x14ac:dyDescent="0.2">
      <c r="C374" s="268" t="s">
        <v>3809</v>
      </c>
      <c r="D374" s="268"/>
      <c r="E374" s="268"/>
      <c r="F374" s="268"/>
      <c r="G374" s="268"/>
      <c r="H374" s="219">
        <f>TRUNC((J374*$J$8),2)</f>
        <v>3.76</v>
      </c>
      <c r="J374" s="217">
        <v>4.83</v>
      </c>
    </row>
    <row r="375" spans="2:10" x14ac:dyDescent="0.2">
      <c r="C375" s="268" t="s">
        <v>3810</v>
      </c>
      <c r="D375" s="268"/>
      <c r="E375" s="268"/>
      <c r="F375" s="268"/>
      <c r="G375" s="268"/>
      <c r="H375" s="219">
        <f t="shared" ref="H375" si="51">TRUNC((J375*$J$8),2)</f>
        <v>1.07</v>
      </c>
      <c r="J375" s="217">
        <v>1.38</v>
      </c>
    </row>
    <row r="376" spans="2:10" ht="38.25" x14ac:dyDescent="0.2">
      <c r="B376" s="274" t="s">
        <v>129</v>
      </c>
      <c r="C376" s="275">
        <v>92984</v>
      </c>
      <c r="D376" s="176" t="s">
        <v>1092</v>
      </c>
      <c r="E376" s="7" t="s">
        <v>50</v>
      </c>
      <c r="F376" s="273"/>
      <c r="G376" s="273"/>
      <c r="H376" s="178">
        <f>TRUNC(SUM(H382,H381),2)</f>
        <v>20.170000000000002</v>
      </c>
    </row>
    <row r="377" spans="2:10" ht="38.25" x14ac:dyDescent="0.2">
      <c r="C377" s="208" t="s">
        <v>4364</v>
      </c>
      <c r="D377" s="29" t="s">
        <v>4365</v>
      </c>
      <c r="E377" s="41" t="s">
        <v>50</v>
      </c>
      <c r="F377" s="181" t="s">
        <v>4366</v>
      </c>
      <c r="G377" s="44" t="s">
        <v>4367</v>
      </c>
      <c r="H377" s="218">
        <f t="shared" ref="H377:H380" si="52">TRUNC((J377*$J$8),2)</f>
        <v>17.91</v>
      </c>
      <c r="J377" s="217" t="s">
        <v>4370</v>
      </c>
    </row>
    <row r="378" spans="2:10" x14ac:dyDescent="0.2">
      <c r="C378" s="208" t="s">
        <v>3922</v>
      </c>
      <c r="D378" s="29" t="s">
        <v>3923</v>
      </c>
      <c r="E378" s="41" t="s">
        <v>27</v>
      </c>
      <c r="F378" s="181" t="s">
        <v>4368</v>
      </c>
      <c r="G378" s="44" t="s">
        <v>3927</v>
      </c>
      <c r="H378" s="218">
        <f t="shared" si="52"/>
        <v>0.01</v>
      </c>
      <c r="J378" s="217" t="s">
        <v>3929</v>
      </c>
    </row>
    <row r="379" spans="2:10" x14ac:dyDescent="0.2">
      <c r="C379" s="208" t="s">
        <v>3888</v>
      </c>
      <c r="D379" s="29" t="s">
        <v>3889</v>
      </c>
      <c r="E379" s="41" t="s">
        <v>67</v>
      </c>
      <c r="F379" s="181" t="s">
        <v>4369</v>
      </c>
      <c r="G379" s="44" t="s">
        <v>3895</v>
      </c>
      <c r="H379" s="218">
        <f t="shared" si="52"/>
        <v>0.94</v>
      </c>
      <c r="J379" s="217" t="s">
        <v>4371</v>
      </c>
    </row>
    <row r="380" spans="2:10" x14ac:dyDescent="0.2">
      <c r="C380" s="208" t="s">
        <v>3892</v>
      </c>
      <c r="D380" s="29" t="s">
        <v>3893</v>
      </c>
      <c r="E380" s="41" t="s">
        <v>67</v>
      </c>
      <c r="F380" s="181" t="s">
        <v>4369</v>
      </c>
      <c r="G380" s="44" t="s">
        <v>3896</v>
      </c>
      <c r="H380" s="218">
        <f t="shared" si="52"/>
        <v>1.3</v>
      </c>
      <c r="J380" s="217" t="s">
        <v>4372</v>
      </c>
    </row>
    <row r="381" spans="2:10" x14ac:dyDescent="0.2">
      <c r="C381" s="268" t="s">
        <v>3809</v>
      </c>
      <c r="D381" s="268"/>
      <c r="E381" s="268"/>
      <c r="F381" s="268"/>
      <c r="G381" s="268"/>
      <c r="H381" s="219">
        <f>TRUNC((J381*$J$8),2)</f>
        <v>18.510000000000002</v>
      </c>
      <c r="J381" s="217">
        <v>23.74</v>
      </c>
    </row>
    <row r="382" spans="2:10" x14ac:dyDescent="0.2">
      <c r="C382" s="268" t="s">
        <v>3810</v>
      </c>
      <c r="D382" s="268"/>
      <c r="E382" s="268"/>
      <c r="F382" s="268"/>
      <c r="G382" s="268"/>
      <c r="H382" s="219">
        <f t="shared" ref="H382" si="53">TRUNC((J382*$J$8),2)</f>
        <v>1.66</v>
      </c>
      <c r="J382" s="217">
        <v>2.13</v>
      </c>
    </row>
    <row r="383" spans="2:10" ht="25.5" x14ac:dyDescent="0.2">
      <c r="B383" s="168" t="s">
        <v>129</v>
      </c>
      <c r="C383" s="279">
        <v>93656</v>
      </c>
      <c r="D383" s="280" t="s">
        <v>1102</v>
      </c>
      <c r="E383" s="204" t="s">
        <v>27</v>
      </c>
      <c r="F383" s="273"/>
      <c r="G383" s="273"/>
      <c r="H383" s="178">
        <f>TRUNC(SUM(H389,H388),2)</f>
        <v>9.91</v>
      </c>
    </row>
    <row r="384" spans="2:10" ht="25.5" x14ac:dyDescent="0.2">
      <c r="C384" s="208" t="s">
        <v>3953</v>
      </c>
      <c r="D384" s="29" t="s">
        <v>3954</v>
      </c>
      <c r="E384" s="41" t="s">
        <v>27</v>
      </c>
      <c r="F384" s="181" t="s">
        <v>3807</v>
      </c>
      <c r="G384" s="44" t="s">
        <v>3958</v>
      </c>
      <c r="H384" s="218">
        <f t="shared" ref="H384:H387" si="54">TRUNC((J384*$J$8),2)</f>
        <v>0.98</v>
      </c>
      <c r="J384" s="217" t="s">
        <v>3958</v>
      </c>
    </row>
    <row r="385" spans="2:10" x14ac:dyDescent="0.2">
      <c r="C385" s="208" t="s">
        <v>3955</v>
      </c>
      <c r="D385" s="29" t="s">
        <v>3956</v>
      </c>
      <c r="E385" s="41" t="s">
        <v>27</v>
      </c>
      <c r="F385" s="181" t="s">
        <v>3807</v>
      </c>
      <c r="G385" s="44" t="s">
        <v>3959</v>
      </c>
      <c r="H385" s="218">
        <f t="shared" si="54"/>
        <v>6.48</v>
      </c>
      <c r="J385" s="217" t="s">
        <v>3959</v>
      </c>
    </row>
    <row r="386" spans="2:10" x14ac:dyDescent="0.2">
      <c r="C386" s="208" t="s">
        <v>3888</v>
      </c>
      <c r="D386" s="29" t="s">
        <v>3889</v>
      </c>
      <c r="E386" s="41" t="s">
        <v>67</v>
      </c>
      <c r="F386" s="181" t="s">
        <v>3957</v>
      </c>
      <c r="G386" s="44" t="s">
        <v>3895</v>
      </c>
      <c r="H386" s="218">
        <f t="shared" si="54"/>
        <v>1.02</v>
      </c>
      <c r="J386" s="217" t="s">
        <v>3960</v>
      </c>
    </row>
    <row r="387" spans="2:10" x14ac:dyDescent="0.2">
      <c r="C387" s="208" t="s">
        <v>3892</v>
      </c>
      <c r="D387" s="29" t="s">
        <v>3893</v>
      </c>
      <c r="E387" s="41" t="s">
        <v>67</v>
      </c>
      <c r="F387" s="181" t="s">
        <v>3957</v>
      </c>
      <c r="G387" s="44" t="s">
        <v>3896</v>
      </c>
      <c r="H387" s="218">
        <f t="shared" si="54"/>
        <v>1.41</v>
      </c>
      <c r="J387" s="217" t="s">
        <v>3961</v>
      </c>
    </row>
    <row r="388" spans="2:10" x14ac:dyDescent="0.2">
      <c r="C388" s="268" t="s">
        <v>3809</v>
      </c>
      <c r="D388" s="268"/>
      <c r="E388" s="268"/>
      <c r="F388" s="268"/>
      <c r="G388" s="268"/>
      <c r="H388" s="219">
        <f>TRUNC((J388*$J$8),2)</f>
        <v>8.08</v>
      </c>
      <c r="J388" s="217">
        <v>10.37</v>
      </c>
    </row>
    <row r="389" spans="2:10" x14ac:dyDescent="0.2">
      <c r="C389" s="268" t="s">
        <v>3810</v>
      </c>
      <c r="D389" s="268"/>
      <c r="E389" s="268"/>
      <c r="F389" s="268"/>
      <c r="G389" s="268"/>
      <c r="H389" s="219">
        <f t="shared" ref="H389" si="55">TRUNC((J389*$J$8),2)</f>
        <v>1.83</v>
      </c>
      <c r="J389" s="217">
        <v>2.35</v>
      </c>
    </row>
    <row r="390" spans="2:10" ht="25.5" x14ac:dyDescent="0.2">
      <c r="B390" s="274" t="s">
        <v>129</v>
      </c>
      <c r="C390" s="275">
        <v>91875</v>
      </c>
      <c r="D390" s="176" t="s">
        <v>1115</v>
      </c>
      <c r="E390" s="7" t="s">
        <v>27</v>
      </c>
      <c r="F390" s="273"/>
      <c r="G390" s="273"/>
      <c r="H390" s="178">
        <f>TRUNC(SUM(H394,H395),2)</f>
        <v>5.59</v>
      </c>
    </row>
    <row r="391" spans="2:10" x14ac:dyDescent="0.2">
      <c r="C391" s="208" t="s">
        <v>4373</v>
      </c>
      <c r="D391" s="29" t="s">
        <v>4374</v>
      </c>
      <c r="E391" s="41" t="s">
        <v>27</v>
      </c>
      <c r="F391" s="181" t="s">
        <v>3807</v>
      </c>
      <c r="G391" s="44" t="s">
        <v>3882</v>
      </c>
      <c r="H391" s="218">
        <f t="shared" ref="H391:H393" si="56">TRUNC((J391*$J$8),2)</f>
        <v>0.53</v>
      </c>
      <c r="J391" s="217" t="s">
        <v>3882</v>
      </c>
    </row>
    <row r="392" spans="2:10" x14ac:dyDescent="0.2">
      <c r="C392" s="208" t="s">
        <v>3888</v>
      </c>
      <c r="D392" s="29" t="s">
        <v>3889</v>
      </c>
      <c r="E392" s="41" t="s">
        <v>67</v>
      </c>
      <c r="F392" s="181" t="s">
        <v>4375</v>
      </c>
      <c r="G392" s="44" t="s">
        <v>3895</v>
      </c>
      <c r="H392" s="218">
        <f t="shared" si="56"/>
        <v>2.12</v>
      </c>
      <c r="J392" s="217" t="s">
        <v>4376</v>
      </c>
    </row>
    <row r="393" spans="2:10" x14ac:dyDescent="0.2">
      <c r="C393" s="208" t="s">
        <v>3892</v>
      </c>
      <c r="D393" s="29" t="s">
        <v>3893</v>
      </c>
      <c r="E393" s="41" t="s">
        <v>67</v>
      </c>
      <c r="F393" s="181" t="s">
        <v>4375</v>
      </c>
      <c r="G393" s="44" t="s">
        <v>3896</v>
      </c>
      <c r="H393" s="218">
        <f t="shared" si="56"/>
        <v>2.93</v>
      </c>
      <c r="J393" s="217" t="s">
        <v>4377</v>
      </c>
    </row>
    <row r="394" spans="2:10" x14ac:dyDescent="0.2">
      <c r="C394" s="268" t="s">
        <v>3809</v>
      </c>
      <c r="D394" s="268"/>
      <c r="E394" s="268"/>
      <c r="F394" s="268"/>
      <c r="G394" s="268"/>
      <c r="H394" s="219">
        <f>TRUNC((J394*$J$8),2)</f>
        <v>1.78</v>
      </c>
      <c r="J394" s="217">
        <v>2.29</v>
      </c>
    </row>
    <row r="395" spans="2:10" x14ac:dyDescent="0.2">
      <c r="C395" s="268" t="s">
        <v>3810</v>
      </c>
      <c r="D395" s="268"/>
      <c r="E395" s="268"/>
      <c r="F395" s="268"/>
      <c r="G395" s="268"/>
      <c r="H395" s="219">
        <f t="shared" ref="H395" si="57">TRUNC((J395*$J$8),2)</f>
        <v>3.81</v>
      </c>
      <c r="J395" s="217">
        <v>4.8899999999999997</v>
      </c>
    </row>
    <row r="396" spans="2:10" ht="25.5" x14ac:dyDescent="0.2">
      <c r="B396" s="263" t="s">
        <v>129</v>
      </c>
      <c r="C396" s="175">
        <v>97610</v>
      </c>
      <c r="D396" s="176" t="s">
        <v>1124</v>
      </c>
      <c r="E396" s="177" t="s">
        <v>27</v>
      </c>
      <c r="F396" s="273"/>
      <c r="G396" s="273"/>
      <c r="H396" s="178">
        <f>TRUNC(SUM(H401,H402),2)</f>
        <v>12.56</v>
      </c>
    </row>
    <row r="397" spans="2:10" x14ac:dyDescent="0.2">
      <c r="C397" s="208" t="s">
        <v>4111</v>
      </c>
      <c r="D397" s="29" t="s">
        <v>4112</v>
      </c>
      <c r="E397" s="41" t="s">
        <v>27</v>
      </c>
      <c r="F397" s="181" t="s">
        <v>3807</v>
      </c>
      <c r="G397" s="44" t="s">
        <v>4378</v>
      </c>
      <c r="H397" s="218">
        <f t="shared" ref="H397:H400" si="58">TRUNC((J397*$J$8),2)</f>
        <v>1.72</v>
      </c>
      <c r="J397" s="217" t="s">
        <v>4378</v>
      </c>
    </row>
    <row r="398" spans="2:10" x14ac:dyDescent="0.2">
      <c r="C398" s="208" t="s">
        <v>4379</v>
      </c>
      <c r="D398" s="29" t="s">
        <v>4380</v>
      </c>
      <c r="E398" s="41" t="s">
        <v>27</v>
      </c>
      <c r="F398" s="181" t="s">
        <v>3807</v>
      </c>
      <c r="G398" s="44" t="s">
        <v>4381</v>
      </c>
      <c r="H398" s="218">
        <f t="shared" si="58"/>
        <v>6.23</v>
      </c>
      <c r="J398" s="217" t="s">
        <v>4381</v>
      </c>
    </row>
    <row r="399" spans="2:10" x14ac:dyDescent="0.2">
      <c r="C399" s="208" t="s">
        <v>3888</v>
      </c>
      <c r="D399" s="29" t="s">
        <v>3889</v>
      </c>
      <c r="E399" s="41" t="s">
        <v>67</v>
      </c>
      <c r="F399" s="181" t="s">
        <v>4382</v>
      </c>
      <c r="G399" s="44" t="s">
        <v>3895</v>
      </c>
      <c r="H399" s="218">
        <f t="shared" si="58"/>
        <v>1.06</v>
      </c>
      <c r="J399" s="217" t="s">
        <v>3905</v>
      </c>
    </row>
    <row r="400" spans="2:10" x14ac:dyDescent="0.2">
      <c r="C400" s="208" t="s">
        <v>3892</v>
      </c>
      <c r="D400" s="29" t="s">
        <v>3893</v>
      </c>
      <c r="E400" s="41" t="s">
        <v>67</v>
      </c>
      <c r="F400" s="181" t="s">
        <v>4383</v>
      </c>
      <c r="G400" s="44" t="s">
        <v>3896</v>
      </c>
      <c r="H400" s="218">
        <f t="shared" si="58"/>
        <v>3.54</v>
      </c>
      <c r="J400" s="217" t="s">
        <v>4384</v>
      </c>
    </row>
    <row r="401" spans="2:10" x14ac:dyDescent="0.2">
      <c r="C401" s="268" t="s">
        <v>3809</v>
      </c>
      <c r="D401" s="268"/>
      <c r="E401" s="268"/>
      <c r="F401" s="268"/>
      <c r="G401" s="268"/>
      <c r="H401" s="219">
        <f>TRUNC((J401*$J$8),2)</f>
        <v>9.0399999999999991</v>
      </c>
      <c r="J401" s="217">
        <v>11.6</v>
      </c>
    </row>
    <row r="402" spans="2:10" x14ac:dyDescent="0.2">
      <c r="C402" s="268" t="s">
        <v>3810</v>
      </c>
      <c r="D402" s="268"/>
      <c r="E402" s="268"/>
      <c r="F402" s="268"/>
      <c r="G402" s="268"/>
      <c r="H402" s="219">
        <f t="shared" ref="H402" si="59">TRUNC((J402*$J$8),2)</f>
        <v>3.52</v>
      </c>
      <c r="J402" s="217">
        <v>4.5199999999999996</v>
      </c>
    </row>
    <row r="403" spans="2:10" ht="25.5" x14ac:dyDescent="0.2">
      <c r="B403" s="263" t="s">
        <v>129</v>
      </c>
      <c r="C403" s="175">
        <v>92004</v>
      </c>
      <c r="D403" s="176" t="s">
        <v>1128</v>
      </c>
      <c r="E403" s="177" t="s">
        <v>27</v>
      </c>
      <c r="F403" s="273"/>
      <c r="G403" s="273"/>
      <c r="H403" s="178">
        <f>TRUNC(SUM(H406,H407),2)</f>
        <v>39.520000000000003</v>
      </c>
    </row>
    <row r="404" spans="2:10" ht="25.5" x14ac:dyDescent="0.2">
      <c r="C404" s="208" t="s">
        <v>3910</v>
      </c>
      <c r="D404" s="29" t="s">
        <v>3911</v>
      </c>
      <c r="E404" s="41" t="s">
        <v>27</v>
      </c>
      <c r="F404" s="181" t="s">
        <v>3807</v>
      </c>
      <c r="G404" s="44" t="s">
        <v>3914</v>
      </c>
      <c r="H404" s="218">
        <f t="shared" ref="H404:H405" si="60">TRUNC((J404*$J$8),2)</f>
        <v>7.72</v>
      </c>
      <c r="J404" s="217" t="s">
        <v>3914</v>
      </c>
    </row>
    <row r="405" spans="2:10" ht="25.5" x14ac:dyDescent="0.2">
      <c r="C405" s="208" t="s">
        <v>4385</v>
      </c>
      <c r="D405" s="29" t="s">
        <v>4386</v>
      </c>
      <c r="E405" s="41" t="s">
        <v>27</v>
      </c>
      <c r="F405" s="181" t="s">
        <v>3807</v>
      </c>
      <c r="G405" s="44" t="s">
        <v>4387</v>
      </c>
      <c r="H405" s="218">
        <f t="shared" si="60"/>
        <v>31.8</v>
      </c>
      <c r="J405" s="217" t="s">
        <v>4387</v>
      </c>
    </row>
    <row r="406" spans="2:10" x14ac:dyDescent="0.2">
      <c r="C406" s="268" t="s">
        <v>3809</v>
      </c>
      <c r="D406" s="268"/>
      <c r="E406" s="268"/>
      <c r="F406" s="268"/>
      <c r="G406" s="268"/>
      <c r="H406" s="219">
        <f>TRUNC((J406*$J$8),2)</f>
        <v>20.170000000000002</v>
      </c>
      <c r="J406" s="217">
        <v>25.87</v>
      </c>
    </row>
    <row r="407" spans="2:10" x14ac:dyDescent="0.2">
      <c r="C407" s="268" t="s">
        <v>3810</v>
      </c>
      <c r="D407" s="268"/>
      <c r="E407" s="268"/>
      <c r="F407" s="268"/>
      <c r="G407" s="268"/>
      <c r="H407" s="219">
        <f t="shared" ref="H407" si="61">TRUNC((J407*$J$8),2)</f>
        <v>19.350000000000001</v>
      </c>
      <c r="J407" s="217">
        <v>24.82</v>
      </c>
    </row>
    <row r="408" spans="2:10" ht="25.5" x14ac:dyDescent="0.2">
      <c r="B408" s="274" t="s">
        <v>129</v>
      </c>
      <c r="C408" s="275">
        <v>95471</v>
      </c>
      <c r="D408" s="176" t="s">
        <v>1139</v>
      </c>
      <c r="E408" s="7" t="s">
        <v>27</v>
      </c>
      <c r="F408" s="273"/>
      <c r="G408" s="273"/>
      <c r="H408" s="178">
        <f>TRUNC(SUM(H415,H416),2)</f>
        <v>653.14</v>
      </c>
    </row>
    <row r="409" spans="2:10" ht="25.5" x14ac:dyDescent="0.2">
      <c r="C409" s="208" t="s">
        <v>4388</v>
      </c>
      <c r="D409" s="29" t="s">
        <v>4389</v>
      </c>
      <c r="E409" s="41" t="s">
        <v>27</v>
      </c>
      <c r="F409" s="181" t="s">
        <v>4113</v>
      </c>
      <c r="G409" s="44" t="s">
        <v>4390</v>
      </c>
      <c r="H409" s="218">
        <f t="shared" ref="H409:H414" si="62">TRUNC((J409*$J$8),2)</f>
        <v>37.44</v>
      </c>
      <c r="J409" s="217" t="s">
        <v>4403</v>
      </c>
    </row>
    <row r="410" spans="2:10" x14ac:dyDescent="0.2">
      <c r="C410" s="208" t="s">
        <v>4391</v>
      </c>
      <c r="D410" s="29" t="s">
        <v>4392</v>
      </c>
      <c r="E410" s="41" t="s">
        <v>27</v>
      </c>
      <c r="F410" s="181" t="s">
        <v>3807</v>
      </c>
      <c r="G410" s="44" t="s">
        <v>4393</v>
      </c>
      <c r="H410" s="218">
        <f t="shared" si="62"/>
        <v>8</v>
      </c>
      <c r="J410" s="217" t="s">
        <v>4393</v>
      </c>
    </row>
    <row r="411" spans="2:10" ht="25.5" x14ac:dyDescent="0.2">
      <c r="C411" s="208" t="s">
        <v>4394</v>
      </c>
      <c r="D411" s="29" t="s">
        <v>4395</v>
      </c>
      <c r="E411" s="41" t="s">
        <v>27</v>
      </c>
      <c r="F411" s="181" t="s">
        <v>3807</v>
      </c>
      <c r="G411" s="44" t="s">
        <v>4396</v>
      </c>
      <c r="H411" s="218">
        <f t="shared" si="62"/>
        <v>569.29999999999995</v>
      </c>
      <c r="J411" s="217" t="s">
        <v>4396</v>
      </c>
    </row>
    <row r="412" spans="2:10" x14ac:dyDescent="0.2">
      <c r="C412" s="208" t="s">
        <v>4397</v>
      </c>
      <c r="D412" s="29" t="s">
        <v>4398</v>
      </c>
      <c r="E412" s="41" t="s">
        <v>131</v>
      </c>
      <c r="F412" s="181" t="s">
        <v>4399</v>
      </c>
      <c r="G412" s="44" t="s">
        <v>4400</v>
      </c>
      <c r="H412" s="218">
        <f t="shared" si="62"/>
        <v>6.37</v>
      </c>
      <c r="J412" s="217" t="s">
        <v>4404</v>
      </c>
    </row>
    <row r="413" spans="2:10" x14ac:dyDescent="0.2">
      <c r="C413" s="208" t="s">
        <v>4129</v>
      </c>
      <c r="D413" s="29" t="s">
        <v>4130</v>
      </c>
      <c r="E413" s="41" t="s">
        <v>67</v>
      </c>
      <c r="F413" s="181" t="s">
        <v>4401</v>
      </c>
      <c r="G413" s="44" t="s">
        <v>4134</v>
      </c>
      <c r="H413" s="218">
        <f t="shared" si="62"/>
        <v>23.79</v>
      </c>
      <c r="J413" s="217" t="s">
        <v>4405</v>
      </c>
    </row>
    <row r="414" spans="2:10" x14ac:dyDescent="0.2">
      <c r="C414" s="208" t="s">
        <v>3817</v>
      </c>
      <c r="D414" s="29" t="s">
        <v>3818</v>
      </c>
      <c r="E414" s="41" t="s">
        <v>67</v>
      </c>
      <c r="F414" s="181" t="s">
        <v>4402</v>
      </c>
      <c r="G414" s="44" t="s">
        <v>3824</v>
      </c>
      <c r="H414" s="218">
        <f t="shared" si="62"/>
        <v>8.23</v>
      </c>
      <c r="J414" s="217" t="s">
        <v>4406</v>
      </c>
    </row>
    <row r="415" spans="2:10" x14ac:dyDescent="0.2">
      <c r="C415" s="268" t="s">
        <v>3809</v>
      </c>
      <c r="D415" s="268"/>
      <c r="E415" s="268"/>
      <c r="F415" s="268"/>
      <c r="G415" s="268"/>
      <c r="H415" s="219">
        <f>TRUNC((J415*$J$8),2)</f>
        <v>628.5</v>
      </c>
      <c r="J415" s="217">
        <v>805.78</v>
      </c>
    </row>
    <row r="416" spans="2:10" x14ac:dyDescent="0.2">
      <c r="C416" s="268" t="s">
        <v>3810</v>
      </c>
      <c r="D416" s="268"/>
      <c r="E416" s="268"/>
      <c r="F416" s="268"/>
      <c r="G416" s="268"/>
      <c r="H416" s="219">
        <f t="shared" ref="H416" si="63">TRUNC((J416*$J$8),2)</f>
        <v>24.64</v>
      </c>
      <c r="J416" s="217">
        <v>31.59</v>
      </c>
    </row>
    <row r="417" spans="2:10" ht="25.5" x14ac:dyDescent="0.2">
      <c r="B417" s="263" t="s">
        <v>129</v>
      </c>
      <c r="C417" s="175">
        <v>95469</v>
      </c>
      <c r="D417" s="176" t="s">
        <v>1141</v>
      </c>
      <c r="E417" s="177" t="s">
        <v>27</v>
      </c>
      <c r="F417" s="273"/>
      <c r="G417" s="273"/>
      <c r="H417" s="178">
        <f>TRUNC(SUM(H424,H425),2)</f>
        <v>248.18</v>
      </c>
    </row>
    <row r="418" spans="2:10" ht="25.5" x14ac:dyDescent="0.2">
      <c r="C418" s="208" t="s">
        <v>4388</v>
      </c>
      <c r="D418" s="29" t="s">
        <v>4389</v>
      </c>
      <c r="E418" s="41" t="s">
        <v>27</v>
      </c>
      <c r="F418" s="181" t="s">
        <v>4113</v>
      </c>
      <c r="G418" s="44" t="s">
        <v>4390</v>
      </c>
      <c r="H418" s="218">
        <f t="shared" ref="H418:H423" si="64">TRUNC((J418*$J$8),2)</f>
        <v>37.44</v>
      </c>
      <c r="J418" s="217" t="s">
        <v>4403</v>
      </c>
    </row>
    <row r="419" spans="2:10" x14ac:dyDescent="0.2">
      <c r="C419" s="208" t="s">
        <v>4391</v>
      </c>
      <c r="D419" s="29" t="s">
        <v>4392</v>
      </c>
      <c r="E419" s="41" t="s">
        <v>27</v>
      </c>
      <c r="F419" s="181" t="s">
        <v>3807</v>
      </c>
      <c r="G419" s="44" t="s">
        <v>4393</v>
      </c>
      <c r="H419" s="218">
        <f t="shared" si="64"/>
        <v>8</v>
      </c>
      <c r="J419" s="217" t="s">
        <v>4393</v>
      </c>
    </row>
    <row r="420" spans="2:10" ht="25.5" x14ac:dyDescent="0.2">
      <c r="C420" s="208" t="s">
        <v>4407</v>
      </c>
      <c r="D420" s="29" t="s">
        <v>4408</v>
      </c>
      <c r="E420" s="41" t="s">
        <v>27</v>
      </c>
      <c r="F420" s="181" t="s">
        <v>3807</v>
      </c>
      <c r="G420" s="44" t="s">
        <v>4409</v>
      </c>
      <c r="H420" s="218">
        <f t="shared" si="64"/>
        <v>180.96</v>
      </c>
      <c r="J420" s="217" t="s">
        <v>4409</v>
      </c>
    </row>
    <row r="421" spans="2:10" x14ac:dyDescent="0.2">
      <c r="C421" s="208" t="s">
        <v>4397</v>
      </c>
      <c r="D421" s="29" t="s">
        <v>4398</v>
      </c>
      <c r="E421" s="41" t="s">
        <v>131</v>
      </c>
      <c r="F421" s="181" t="s">
        <v>4399</v>
      </c>
      <c r="G421" s="44" t="s">
        <v>4400</v>
      </c>
      <c r="H421" s="218">
        <f t="shared" si="64"/>
        <v>6.37</v>
      </c>
      <c r="J421" s="217" t="s">
        <v>4404</v>
      </c>
    </row>
    <row r="422" spans="2:10" x14ac:dyDescent="0.2">
      <c r="C422" s="208" t="s">
        <v>4129</v>
      </c>
      <c r="D422" s="29" t="s">
        <v>4130</v>
      </c>
      <c r="E422" s="41" t="s">
        <v>67</v>
      </c>
      <c r="F422" s="181" t="s">
        <v>4410</v>
      </c>
      <c r="G422" s="44" t="s">
        <v>4134</v>
      </c>
      <c r="H422" s="218">
        <f t="shared" si="64"/>
        <v>10.24</v>
      </c>
      <c r="J422" s="217" t="s">
        <v>4412</v>
      </c>
    </row>
    <row r="423" spans="2:10" x14ac:dyDescent="0.2">
      <c r="C423" s="208" t="s">
        <v>3817</v>
      </c>
      <c r="D423" s="29" t="s">
        <v>3818</v>
      </c>
      <c r="E423" s="41" t="s">
        <v>67</v>
      </c>
      <c r="F423" s="181" t="s">
        <v>4411</v>
      </c>
      <c r="G423" s="44" t="s">
        <v>3824</v>
      </c>
      <c r="H423" s="218">
        <f t="shared" si="64"/>
        <v>5.17</v>
      </c>
      <c r="J423" s="217" t="s">
        <v>4413</v>
      </c>
    </row>
    <row r="424" spans="2:10" x14ac:dyDescent="0.2">
      <c r="C424" s="268" t="s">
        <v>3809</v>
      </c>
      <c r="D424" s="268"/>
      <c r="E424" s="268"/>
      <c r="F424" s="268"/>
      <c r="G424" s="268"/>
      <c r="H424" s="219">
        <f>TRUNC((J424*$J$8),2)</f>
        <v>236.46</v>
      </c>
      <c r="J424" s="217">
        <v>303.16000000000003</v>
      </c>
    </row>
    <row r="425" spans="2:10" x14ac:dyDescent="0.2">
      <c r="C425" s="268" t="s">
        <v>3810</v>
      </c>
      <c r="D425" s="268"/>
      <c r="E425" s="268"/>
      <c r="F425" s="268"/>
      <c r="G425" s="268"/>
      <c r="H425" s="219">
        <f t="shared" ref="H425" si="65">TRUNC((J425*$J$8),2)</f>
        <v>11.72</v>
      </c>
      <c r="J425" s="217">
        <v>15.03</v>
      </c>
    </row>
    <row r="426" spans="2:10" ht="25.5" x14ac:dyDescent="0.2">
      <c r="B426" s="263" t="s">
        <v>129</v>
      </c>
      <c r="C426" s="175">
        <v>95544</v>
      </c>
      <c r="D426" s="176" t="s">
        <v>1157</v>
      </c>
      <c r="E426" s="177" t="s">
        <v>27</v>
      </c>
      <c r="F426" s="273"/>
      <c r="G426" s="273"/>
      <c r="H426" s="178">
        <f>TRUNC(SUM(H430,H431),2)</f>
        <v>24.13</v>
      </c>
    </row>
    <row r="427" spans="2:10" x14ac:dyDescent="0.2">
      <c r="C427" s="208" t="s">
        <v>4414</v>
      </c>
      <c r="D427" s="29" t="s">
        <v>4415</v>
      </c>
      <c r="E427" s="41" t="s">
        <v>27</v>
      </c>
      <c r="F427" s="181" t="s">
        <v>3807</v>
      </c>
      <c r="G427" s="44" t="s">
        <v>4416</v>
      </c>
      <c r="H427" s="218">
        <f t="shared" ref="H427:H429" si="66">TRUNC((J427*$J$8),2)</f>
        <v>16.149999999999999</v>
      </c>
      <c r="J427" s="217" t="s">
        <v>4416</v>
      </c>
    </row>
    <row r="428" spans="2:10" x14ac:dyDescent="0.2">
      <c r="C428" s="208" t="s">
        <v>4129</v>
      </c>
      <c r="D428" s="29" t="s">
        <v>4130</v>
      </c>
      <c r="E428" s="41" t="s">
        <v>67</v>
      </c>
      <c r="F428" s="181" t="s">
        <v>4417</v>
      </c>
      <c r="G428" s="44" t="s">
        <v>4134</v>
      </c>
      <c r="H428" s="218">
        <f t="shared" si="66"/>
        <v>6.51</v>
      </c>
      <c r="J428" s="217" t="s">
        <v>4041</v>
      </c>
    </row>
    <row r="429" spans="2:10" x14ac:dyDescent="0.2">
      <c r="C429" s="208" t="s">
        <v>3817</v>
      </c>
      <c r="D429" s="29" t="s">
        <v>3818</v>
      </c>
      <c r="E429" s="41" t="s">
        <v>67</v>
      </c>
      <c r="F429" s="181" t="s">
        <v>4418</v>
      </c>
      <c r="G429" s="44" t="s">
        <v>3824</v>
      </c>
      <c r="H429" s="218">
        <f t="shared" si="66"/>
        <v>1.47</v>
      </c>
      <c r="J429" s="217" t="s">
        <v>4419</v>
      </c>
    </row>
    <row r="430" spans="2:10" x14ac:dyDescent="0.2">
      <c r="C430" s="268" t="s">
        <v>3809</v>
      </c>
      <c r="D430" s="268"/>
      <c r="E430" s="268"/>
      <c r="F430" s="268"/>
      <c r="G430" s="268"/>
      <c r="H430" s="219">
        <f>TRUNC((J430*$J$8),2)</f>
        <v>17.93</v>
      </c>
      <c r="J430" s="217">
        <v>22.99</v>
      </c>
    </row>
    <row r="431" spans="2:10" x14ac:dyDescent="0.2">
      <c r="C431" s="268" t="s">
        <v>3810</v>
      </c>
      <c r="D431" s="268"/>
      <c r="E431" s="268"/>
      <c r="F431" s="268"/>
      <c r="G431" s="268"/>
      <c r="H431" s="219">
        <f t="shared" ref="H431" si="67">TRUNC((J431*$J$8),2)</f>
        <v>6.2</v>
      </c>
      <c r="J431" s="217">
        <v>7.96</v>
      </c>
    </row>
    <row r="432" spans="2:10" ht="25.5" x14ac:dyDescent="0.2">
      <c r="B432" s="263" t="s">
        <v>129</v>
      </c>
      <c r="C432" s="175">
        <v>100875</v>
      </c>
      <c r="D432" s="176" t="s">
        <v>1164</v>
      </c>
      <c r="E432" s="177" t="s">
        <v>27</v>
      </c>
      <c r="F432" s="273"/>
      <c r="G432" s="273"/>
      <c r="H432" s="178">
        <f>TRUNC(SUM(H437,H438),2)</f>
        <v>840.48</v>
      </c>
    </row>
    <row r="433" spans="2:10" ht="25.5" x14ac:dyDescent="0.2">
      <c r="C433" s="208" t="s">
        <v>4420</v>
      </c>
      <c r="D433" s="29" t="s">
        <v>4421</v>
      </c>
      <c r="E433" s="41" t="s">
        <v>27</v>
      </c>
      <c r="F433" s="181" t="s">
        <v>4422</v>
      </c>
      <c r="G433" s="44" t="s">
        <v>4423</v>
      </c>
      <c r="H433" s="218">
        <f t="shared" ref="H433:H436" si="68">TRUNC((J433*$J$8),2)</f>
        <v>111</v>
      </c>
      <c r="J433" s="217" t="s">
        <v>4429</v>
      </c>
    </row>
    <row r="434" spans="2:10" x14ac:dyDescent="0.2">
      <c r="C434" s="208" t="s">
        <v>4424</v>
      </c>
      <c r="D434" s="29" t="s">
        <v>4425</v>
      </c>
      <c r="E434" s="41" t="s">
        <v>27</v>
      </c>
      <c r="F434" s="181" t="s">
        <v>3807</v>
      </c>
      <c r="G434" s="44" t="s">
        <v>4426</v>
      </c>
      <c r="H434" s="218">
        <f t="shared" si="68"/>
        <v>697.5</v>
      </c>
      <c r="J434" s="217" t="s">
        <v>4426</v>
      </c>
    </row>
    <row r="435" spans="2:10" x14ac:dyDescent="0.2">
      <c r="C435" s="208" t="s">
        <v>4129</v>
      </c>
      <c r="D435" s="29" t="s">
        <v>4130</v>
      </c>
      <c r="E435" s="41" t="s">
        <v>67</v>
      </c>
      <c r="F435" s="181" t="s">
        <v>4427</v>
      </c>
      <c r="G435" s="44" t="s">
        <v>4134</v>
      </c>
      <c r="H435" s="218">
        <f t="shared" si="68"/>
        <v>26.06</v>
      </c>
      <c r="J435" s="217" t="s">
        <v>4430</v>
      </c>
    </row>
    <row r="436" spans="2:10" x14ac:dyDescent="0.2">
      <c r="C436" s="208" t="s">
        <v>3817</v>
      </c>
      <c r="D436" s="29" t="s">
        <v>3818</v>
      </c>
      <c r="E436" s="41" t="s">
        <v>67</v>
      </c>
      <c r="F436" s="181" t="s">
        <v>4428</v>
      </c>
      <c r="G436" s="44" t="s">
        <v>3824</v>
      </c>
      <c r="H436" s="218">
        <f t="shared" si="68"/>
        <v>5.89</v>
      </c>
      <c r="J436" s="217" t="s">
        <v>4431</v>
      </c>
    </row>
    <row r="437" spans="2:10" x14ac:dyDescent="0.2">
      <c r="C437" s="268" t="s">
        <v>3809</v>
      </c>
      <c r="D437" s="268"/>
      <c r="E437" s="268"/>
      <c r="F437" s="268"/>
      <c r="G437" s="268"/>
      <c r="H437" s="219">
        <f>TRUNC((J437*$J$8),2)</f>
        <v>815.63</v>
      </c>
      <c r="J437" s="217">
        <v>1045.68</v>
      </c>
    </row>
    <row r="438" spans="2:10" x14ac:dyDescent="0.2">
      <c r="C438" s="268" t="s">
        <v>3810</v>
      </c>
      <c r="D438" s="268"/>
      <c r="E438" s="268"/>
      <c r="F438" s="268"/>
      <c r="G438" s="268"/>
      <c r="H438" s="219">
        <f t="shared" ref="H438" si="69">TRUNC((J438*$J$8),2)</f>
        <v>24.85</v>
      </c>
      <c r="J438" s="217">
        <v>31.86</v>
      </c>
    </row>
    <row r="439" spans="2:10" ht="25.5" x14ac:dyDescent="0.2">
      <c r="B439" s="263" t="s">
        <v>129</v>
      </c>
      <c r="C439" s="175">
        <v>94794</v>
      </c>
      <c r="D439" s="176" t="s">
        <v>1190</v>
      </c>
      <c r="E439" s="177" t="s">
        <v>27</v>
      </c>
      <c r="F439" s="273"/>
      <c r="G439" s="273"/>
      <c r="H439" s="178">
        <f>TRUNC(SUM(H444,H445),2)</f>
        <v>114.76</v>
      </c>
    </row>
    <row r="440" spans="2:10" x14ac:dyDescent="0.2">
      <c r="C440" s="208" t="s">
        <v>4146</v>
      </c>
      <c r="D440" s="29" t="s">
        <v>4147</v>
      </c>
      <c r="E440" s="41" t="s">
        <v>27</v>
      </c>
      <c r="F440" s="181" t="s">
        <v>4432</v>
      </c>
      <c r="G440" s="44" t="s">
        <v>4154</v>
      </c>
      <c r="H440" s="218">
        <f t="shared" ref="H440:H443" si="70">TRUNC((J440*$J$8),2)</f>
        <v>0.2</v>
      </c>
      <c r="J440" s="217" t="s">
        <v>3864</v>
      </c>
    </row>
    <row r="441" spans="2:10" ht="25.5" x14ac:dyDescent="0.2">
      <c r="C441" s="208" t="s">
        <v>4433</v>
      </c>
      <c r="D441" s="29" t="s">
        <v>4434</v>
      </c>
      <c r="E441" s="41" t="s">
        <v>27</v>
      </c>
      <c r="F441" s="181" t="s">
        <v>3807</v>
      </c>
      <c r="G441" s="44" t="s">
        <v>4435</v>
      </c>
      <c r="H441" s="218">
        <f t="shared" si="70"/>
        <v>101.29</v>
      </c>
      <c r="J441" s="217" t="s">
        <v>4435</v>
      </c>
    </row>
    <row r="442" spans="2:10" ht="25.5" x14ac:dyDescent="0.2">
      <c r="C442" s="208" t="s">
        <v>4151</v>
      </c>
      <c r="D442" s="29" t="s">
        <v>4152</v>
      </c>
      <c r="E442" s="41" t="s">
        <v>67</v>
      </c>
      <c r="F442" s="181" t="s">
        <v>4436</v>
      </c>
      <c r="G442" s="44" t="s">
        <v>4156</v>
      </c>
      <c r="H442" s="218">
        <f t="shared" si="70"/>
        <v>5.56</v>
      </c>
      <c r="J442" s="217" t="s">
        <v>4437</v>
      </c>
    </row>
    <row r="443" spans="2:10" x14ac:dyDescent="0.2">
      <c r="C443" s="208" t="s">
        <v>4129</v>
      </c>
      <c r="D443" s="29" t="s">
        <v>4130</v>
      </c>
      <c r="E443" s="41" t="s">
        <v>67</v>
      </c>
      <c r="F443" s="181" t="s">
        <v>4436</v>
      </c>
      <c r="G443" s="44" t="s">
        <v>4134</v>
      </c>
      <c r="H443" s="218">
        <f t="shared" si="70"/>
        <v>7.71</v>
      </c>
      <c r="J443" s="217" t="s">
        <v>4438</v>
      </c>
    </row>
    <row r="444" spans="2:10" x14ac:dyDescent="0.2">
      <c r="C444" s="268" t="s">
        <v>3809</v>
      </c>
      <c r="D444" s="268"/>
      <c r="E444" s="268"/>
      <c r="F444" s="268"/>
      <c r="G444" s="268"/>
      <c r="H444" s="219">
        <f>TRUNC((J444*$J$8),2)</f>
        <v>104.62</v>
      </c>
      <c r="J444" s="217">
        <v>134.13999999999999</v>
      </c>
    </row>
    <row r="445" spans="2:10" x14ac:dyDescent="0.2">
      <c r="C445" s="268" t="s">
        <v>3810</v>
      </c>
      <c r="D445" s="268"/>
      <c r="E445" s="268"/>
      <c r="F445" s="268"/>
      <c r="G445" s="268"/>
      <c r="H445" s="219">
        <f t="shared" ref="H445" si="71">TRUNC((J445*$J$8),2)</f>
        <v>10.14</v>
      </c>
      <c r="J445" s="217">
        <v>13</v>
      </c>
    </row>
    <row r="446" spans="2:10" ht="25.5" x14ac:dyDescent="0.2">
      <c r="B446" s="263" t="s">
        <v>129</v>
      </c>
      <c r="C446" s="175">
        <v>89605</v>
      </c>
      <c r="D446" s="176" t="s">
        <v>1216</v>
      </c>
      <c r="E446" s="177" t="s">
        <v>27</v>
      </c>
      <c r="F446" s="273"/>
      <c r="G446" s="273"/>
      <c r="H446" s="178">
        <f>TRUNC(SUM(H453,H454),2)</f>
        <v>18.59</v>
      </c>
    </row>
    <row r="447" spans="2:10" x14ac:dyDescent="0.2">
      <c r="C447" s="208" t="s">
        <v>4180</v>
      </c>
      <c r="D447" s="29" t="s">
        <v>4181</v>
      </c>
      <c r="E447" s="41" t="s">
        <v>27</v>
      </c>
      <c r="F447" s="181" t="s">
        <v>4439</v>
      </c>
      <c r="G447" s="44" t="s">
        <v>4190</v>
      </c>
      <c r="H447" s="218">
        <f t="shared" ref="H447:H452" si="72">TRUNC((J447*$J$8),2)</f>
        <v>0.89</v>
      </c>
      <c r="J447" s="217" t="s">
        <v>4446</v>
      </c>
    </row>
    <row r="448" spans="2:10" x14ac:dyDescent="0.2">
      <c r="C448" s="208" t="s">
        <v>4440</v>
      </c>
      <c r="D448" s="29" t="s">
        <v>4441</v>
      </c>
      <c r="E448" s="41" t="s">
        <v>27</v>
      </c>
      <c r="F448" s="181" t="s">
        <v>3807</v>
      </c>
      <c r="G448" s="44" t="s">
        <v>4442</v>
      </c>
      <c r="H448" s="218">
        <f t="shared" si="72"/>
        <v>12.97</v>
      </c>
      <c r="J448" s="217" t="s">
        <v>4442</v>
      </c>
    </row>
    <row r="449" spans="2:10" x14ac:dyDescent="0.2">
      <c r="C449" s="208" t="s">
        <v>4185</v>
      </c>
      <c r="D449" s="29" t="s">
        <v>4186</v>
      </c>
      <c r="E449" s="41" t="s">
        <v>27</v>
      </c>
      <c r="F449" s="181" t="s">
        <v>4443</v>
      </c>
      <c r="G449" s="44" t="s">
        <v>4191</v>
      </c>
      <c r="H449" s="218">
        <f t="shared" si="72"/>
        <v>1.41</v>
      </c>
      <c r="J449" s="217" t="s">
        <v>4447</v>
      </c>
    </row>
    <row r="450" spans="2:10" x14ac:dyDescent="0.2">
      <c r="C450" s="208" t="s">
        <v>4162</v>
      </c>
      <c r="D450" s="29" t="s">
        <v>4163</v>
      </c>
      <c r="E450" s="41" t="s">
        <v>27</v>
      </c>
      <c r="F450" s="181" t="s">
        <v>4444</v>
      </c>
      <c r="G450" s="44" t="s">
        <v>4167</v>
      </c>
      <c r="H450" s="218">
        <f t="shared" si="72"/>
        <v>0.03</v>
      </c>
      <c r="J450" s="217" t="s">
        <v>4105</v>
      </c>
    </row>
    <row r="451" spans="2:10" ht="25.5" x14ac:dyDescent="0.2">
      <c r="C451" s="208" t="s">
        <v>4151</v>
      </c>
      <c r="D451" s="29" t="s">
        <v>4152</v>
      </c>
      <c r="E451" s="41" t="s">
        <v>67</v>
      </c>
      <c r="F451" s="181" t="s">
        <v>4445</v>
      </c>
      <c r="G451" s="44" t="s">
        <v>4156</v>
      </c>
      <c r="H451" s="218">
        <f t="shared" si="72"/>
        <v>1.37</v>
      </c>
      <c r="J451" s="217" t="s">
        <v>4448</v>
      </c>
    </row>
    <row r="452" spans="2:10" x14ac:dyDescent="0.2">
      <c r="C452" s="208" t="s">
        <v>4129</v>
      </c>
      <c r="D452" s="29" t="s">
        <v>4130</v>
      </c>
      <c r="E452" s="41" t="s">
        <v>67</v>
      </c>
      <c r="F452" s="181" t="s">
        <v>4445</v>
      </c>
      <c r="G452" s="44" t="s">
        <v>4134</v>
      </c>
      <c r="H452" s="218">
        <f t="shared" si="72"/>
        <v>1.9</v>
      </c>
      <c r="J452" s="217" t="s">
        <v>4055</v>
      </c>
    </row>
    <row r="453" spans="2:10" x14ac:dyDescent="0.2">
      <c r="C453" s="268" t="s">
        <v>3809</v>
      </c>
      <c r="D453" s="268"/>
      <c r="E453" s="268"/>
      <c r="F453" s="268"/>
      <c r="G453" s="268"/>
      <c r="H453" s="219">
        <f>TRUNC((J453*$J$8),2)</f>
        <v>16.09</v>
      </c>
      <c r="J453" s="217">
        <v>20.63</v>
      </c>
    </row>
    <row r="454" spans="2:10" x14ac:dyDescent="0.2">
      <c r="C454" s="268" t="s">
        <v>3810</v>
      </c>
      <c r="D454" s="268"/>
      <c r="E454" s="268"/>
      <c r="F454" s="268"/>
      <c r="G454" s="268"/>
      <c r="H454" s="219">
        <f t="shared" ref="H454" si="73">TRUNC((J454*$J$8),2)</f>
        <v>2.5</v>
      </c>
      <c r="J454" s="217">
        <v>3.21</v>
      </c>
    </row>
    <row r="455" spans="2:10" ht="25.5" x14ac:dyDescent="0.2">
      <c r="B455" s="263" t="s">
        <v>129</v>
      </c>
      <c r="C455" s="175">
        <v>89579</v>
      </c>
      <c r="D455" s="176" t="s">
        <v>1218</v>
      </c>
      <c r="E455" s="177" t="s">
        <v>27</v>
      </c>
      <c r="F455" s="273"/>
      <c r="G455" s="273"/>
      <c r="H455" s="178">
        <f>TRUNC(SUM(H462,H463),2)</f>
        <v>10.32</v>
      </c>
    </row>
    <row r="456" spans="2:10" x14ac:dyDescent="0.2">
      <c r="C456" s="208" t="s">
        <v>4180</v>
      </c>
      <c r="D456" s="29" t="s">
        <v>4181</v>
      </c>
      <c r="E456" s="41" t="s">
        <v>27</v>
      </c>
      <c r="F456" s="181" t="s">
        <v>4449</v>
      </c>
      <c r="G456" s="44" t="s">
        <v>4190</v>
      </c>
      <c r="H456" s="218">
        <f t="shared" ref="H456:H461" si="74">TRUNC((J456*$J$8),2)</f>
        <v>0.56000000000000005</v>
      </c>
      <c r="J456" s="217" t="s">
        <v>4455</v>
      </c>
    </row>
    <row r="457" spans="2:10" x14ac:dyDescent="0.2">
      <c r="C457" s="208" t="s">
        <v>4185</v>
      </c>
      <c r="D457" s="29" t="s">
        <v>4186</v>
      </c>
      <c r="E457" s="41" t="s">
        <v>27</v>
      </c>
      <c r="F457" s="181" t="s">
        <v>4210</v>
      </c>
      <c r="G457" s="44" t="s">
        <v>4191</v>
      </c>
      <c r="H457" s="218">
        <f t="shared" si="74"/>
        <v>0.81</v>
      </c>
      <c r="J457" s="217" t="s">
        <v>4214</v>
      </c>
    </row>
    <row r="458" spans="2:10" x14ac:dyDescent="0.2">
      <c r="C458" s="208" t="s">
        <v>4450</v>
      </c>
      <c r="D458" s="29" t="s">
        <v>4451</v>
      </c>
      <c r="E458" s="41" t="s">
        <v>27</v>
      </c>
      <c r="F458" s="181" t="s">
        <v>3807</v>
      </c>
      <c r="G458" s="44" t="s">
        <v>4452</v>
      </c>
      <c r="H458" s="218">
        <f t="shared" si="74"/>
        <v>6.6</v>
      </c>
      <c r="J458" s="217" t="s">
        <v>4452</v>
      </c>
    </row>
    <row r="459" spans="2:10" x14ac:dyDescent="0.2">
      <c r="C459" s="208" t="s">
        <v>4162</v>
      </c>
      <c r="D459" s="29" t="s">
        <v>4163</v>
      </c>
      <c r="E459" s="41" t="s">
        <v>27</v>
      </c>
      <c r="F459" s="181" t="s">
        <v>4453</v>
      </c>
      <c r="G459" s="44" t="s">
        <v>4167</v>
      </c>
      <c r="H459" s="218">
        <f t="shared" si="74"/>
        <v>0.02</v>
      </c>
      <c r="J459" s="217" t="s">
        <v>4015</v>
      </c>
    </row>
    <row r="460" spans="2:10" ht="25.5" x14ac:dyDescent="0.2">
      <c r="C460" s="208" t="s">
        <v>4151</v>
      </c>
      <c r="D460" s="29" t="s">
        <v>4152</v>
      </c>
      <c r="E460" s="41" t="s">
        <v>67</v>
      </c>
      <c r="F460" s="181" t="s">
        <v>4454</v>
      </c>
      <c r="G460" s="44" t="s">
        <v>4156</v>
      </c>
      <c r="H460" s="218">
        <f t="shared" si="74"/>
        <v>0.97</v>
      </c>
      <c r="J460" s="217" t="s">
        <v>4456</v>
      </c>
    </row>
    <row r="461" spans="2:10" x14ac:dyDescent="0.2">
      <c r="C461" s="208" t="s">
        <v>4129</v>
      </c>
      <c r="D461" s="29" t="s">
        <v>4130</v>
      </c>
      <c r="E461" s="41" t="s">
        <v>67</v>
      </c>
      <c r="F461" s="181" t="s">
        <v>4454</v>
      </c>
      <c r="G461" s="44" t="s">
        <v>4134</v>
      </c>
      <c r="H461" s="218">
        <f t="shared" si="74"/>
        <v>1.35</v>
      </c>
      <c r="J461" s="217" t="s">
        <v>4457</v>
      </c>
    </row>
    <row r="462" spans="2:10" x14ac:dyDescent="0.2">
      <c r="C462" s="268" t="s">
        <v>3809</v>
      </c>
      <c r="D462" s="268"/>
      <c r="E462" s="268"/>
      <c r="F462" s="268"/>
      <c r="G462" s="268"/>
      <c r="H462" s="219">
        <f>TRUNC((J462*$J$8),2)</f>
        <v>8.5500000000000007</v>
      </c>
      <c r="J462" s="217">
        <v>10.97</v>
      </c>
    </row>
    <row r="463" spans="2:10" x14ac:dyDescent="0.2">
      <c r="C463" s="268" t="s">
        <v>3810</v>
      </c>
      <c r="D463" s="268"/>
      <c r="E463" s="268"/>
      <c r="F463" s="268"/>
      <c r="G463" s="268"/>
      <c r="H463" s="219">
        <f t="shared" ref="H463" si="75">TRUNC((J463*$J$8),2)</f>
        <v>1.77</v>
      </c>
      <c r="J463" s="217">
        <v>2.2799999999999998</v>
      </c>
    </row>
    <row r="464" spans="2:10" ht="25.5" x14ac:dyDescent="0.2">
      <c r="B464" s="263" t="s">
        <v>129</v>
      </c>
      <c r="C464" s="175">
        <v>89501</v>
      </c>
      <c r="D464" s="176" t="s">
        <v>1223</v>
      </c>
      <c r="E464" s="177" t="s">
        <v>27</v>
      </c>
      <c r="F464" s="273"/>
      <c r="G464" s="273"/>
      <c r="H464" s="178">
        <f>TRUNC(SUM(H471,H472),2)</f>
        <v>11.79</v>
      </c>
    </row>
    <row r="465" spans="2:10" x14ac:dyDescent="0.2">
      <c r="C465" s="208" t="s">
        <v>4180</v>
      </c>
      <c r="D465" s="29" t="s">
        <v>4181</v>
      </c>
      <c r="E465" s="41" t="s">
        <v>27</v>
      </c>
      <c r="F465" s="181" t="s">
        <v>4458</v>
      </c>
      <c r="G465" s="44" t="s">
        <v>4190</v>
      </c>
      <c r="H465" s="218">
        <f t="shared" ref="H465:H470" si="76">TRUNC((J465*$J$8),2)</f>
        <v>0.78</v>
      </c>
      <c r="J465" s="217" t="s">
        <v>4465</v>
      </c>
    </row>
    <row r="466" spans="2:10" x14ac:dyDescent="0.2">
      <c r="C466" s="208" t="s">
        <v>4459</v>
      </c>
      <c r="D466" s="29" t="s">
        <v>4460</v>
      </c>
      <c r="E466" s="41" t="s">
        <v>27</v>
      </c>
      <c r="F466" s="181" t="s">
        <v>3807</v>
      </c>
      <c r="G466" s="44" t="s">
        <v>4461</v>
      </c>
      <c r="H466" s="218">
        <f t="shared" si="76"/>
        <v>5.29</v>
      </c>
      <c r="J466" s="217" t="s">
        <v>4461</v>
      </c>
    </row>
    <row r="467" spans="2:10" x14ac:dyDescent="0.2">
      <c r="C467" s="208" t="s">
        <v>4185</v>
      </c>
      <c r="D467" s="29" t="s">
        <v>4186</v>
      </c>
      <c r="E467" s="41" t="s">
        <v>27</v>
      </c>
      <c r="F467" s="181" t="s">
        <v>4462</v>
      </c>
      <c r="G467" s="44" t="s">
        <v>4191</v>
      </c>
      <c r="H467" s="218">
        <f t="shared" si="76"/>
        <v>1.19</v>
      </c>
      <c r="J467" s="217" t="s">
        <v>3861</v>
      </c>
    </row>
    <row r="468" spans="2:10" x14ac:dyDescent="0.2">
      <c r="C468" s="208" t="s">
        <v>4162</v>
      </c>
      <c r="D468" s="29" t="s">
        <v>4163</v>
      </c>
      <c r="E468" s="41" t="s">
        <v>27</v>
      </c>
      <c r="F468" s="181" t="s">
        <v>4463</v>
      </c>
      <c r="G468" s="44" t="s">
        <v>4167</v>
      </c>
      <c r="H468" s="218">
        <f t="shared" si="76"/>
        <v>0.02</v>
      </c>
      <c r="J468" s="217" t="s">
        <v>4015</v>
      </c>
    </row>
    <row r="469" spans="2:10" ht="25.5" x14ac:dyDescent="0.2">
      <c r="C469" s="208" t="s">
        <v>4151</v>
      </c>
      <c r="D469" s="29" t="s">
        <v>4152</v>
      </c>
      <c r="E469" s="41" t="s">
        <v>67</v>
      </c>
      <c r="F469" s="181" t="s">
        <v>4464</v>
      </c>
      <c r="G469" s="44" t="s">
        <v>4156</v>
      </c>
      <c r="H469" s="218">
        <f t="shared" si="76"/>
        <v>1.88</v>
      </c>
      <c r="J469" s="217" t="s">
        <v>4345</v>
      </c>
    </row>
    <row r="470" spans="2:10" x14ac:dyDescent="0.2">
      <c r="C470" s="208" t="s">
        <v>4129</v>
      </c>
      <c r="D470" s="29" t="s">
        <v>4130</v>
      </c>
      <c r="E470" s="41" t="s">
        <v>67</v>
      </c>
      <c r="F470" s="181" t="s">
        <v>4464</v>
      </c>
      <c r="G470" s="44" t="s">
        <v>4134</v>
      </c>
      <c r="H470" s="218">
        <f t="shared" si="76"/>
        <v>2.61</v>
      </c>
      <c r="J470" s="217" t="s">
        <v>4216</v>
      </c>
    </row>
    <row r="471" spans="2:10" x14ac:dyDescent="0.2">
      <c r="C471" s="268" t="s">
        <v>3809</v>
      </c>
      <c r="D471" s="268"/>
      <c r="E471" s="268"/>
      <c r="F471" s="268"/>
      <c r="G471" s="268"/>
      <c r="H471" s="219">
        <f>TRUNC((J471*$J$8),2)</f>
        <v>8.36</v>
      </c>
      <c r="J471" s="217">
        <v>10.72</v>
      </c>
    </row>
    <row r="472" spans="2:10" x14ac:dyDescent="0.2">
      <c r="C472" s="268" t="s">
        <v>3810</v>
      </c>
      <c r="D472" s="268"/>
      <c r="E472" s="268"/>
      <c r="F472" s="268"/>
      <c r="G472" s="268"/>
      <c r="H472" s="219">
        <f t="shared" ref="H472" si="77">TRUNC((J472*$J$8),2)</f>
        <v>3.43</v>
      </c>
      <c r="J472" s="217">
        <v>4.41</v>
      </c>
    </row>
    <row r="473" spans="2:10" ht="38.25" x14ac:dyDescent="0.2">
      <c r="B473" s="274" t="s">
        <v>129</v>
      </c>
      <c r="C473" s="275">
        <v>89802</v>
      </c>
      <c r="D473" s="176" t="s">
        <v>1261</v>
      </c>
      <c r="E473" s="7" t="s">
        <v>27</v>
      </c>
      <c r="F473" s="273"/>
      <c r="G473" s="273"/>
      <c r="H473" s="178">
        <f>TRUNC(SUM(H479,H480),2)</f>
        <v>8.19</v>
      </c>
    </row>
    <row r="474" spans="2:10" x14ac:dyDescent="0.2">
      <c r="C474" s="208" t="s">
        <v>4466</v>
      </c>
      <c r="D474" s="29" t="s">
        <v>4467</v>
      </c>
      <c r="E474" s="41" t="s">
        <v>27</v>
      </c>
      <c r="F474" s="181" t="s">
        <v>4113</v>
      </c>
      <c r="G474" s="44" t="s">
        <v>4447</v>
      </c>
      <c r="H474" s="218">
        <f t="shared" ref="H474:H478" si="78">TRUNC((J474*$J$8),2)</f>
        <v>2.82</v>
      </c>
      <c r="J474" s="217" t="s">
        <v>4475</v>
      </c>
    </row>
    <row r="475" spans="2:10" x14ac:dyDescent="0.2">
      <c r="C475" s="208" t="s">
        <v>4468</v>
      </c>
      <c r="D475" s="29" t="s">
        <v>4469</v>
      </c>
      <c r="E475" s="41" t="s">
        <v>27</v>
      </c>
      <c r="F475" s="181" t="s">
        <v>3807</v>
      </c>
      <c r="G475" s="44" t="s">
        <v>4234</v>
      </c>
      <c r="H475" s="218">
        <f t="shared" si="78"/>
        <v>3.17</v>
      </c>
      <c r="J475" s="217" t="s">
        <v>4234</v>
      </c>
    </row>
    <row r="476" spans="2:10" ht="25.5" x14ac:dyDescent="0.2">
      <c r="C476" s="208" t="s">
        <v>4470</v>
      </c>
      <c r="D476" s="29" t="s">
        <v>4471</v>
      </c>
      <c r="E476" s="41" t="s">
        <v>27</v>
      </c>
      <c r="F476" s="181" t="s">
        <v>4472</v>
      </c>
      <c r="G476" s="44" t="s">
        <v>4473</v>
      </c>
      <c r="H476" s="218">
        <f t="shared" si="78"/>
        <v>0.99</v>
      </c>
      <c r="J476" s="217" t="s">
        <v>4476</v>
      </c>
    </row>
    <row r="477" spans="2:10" ht="25.5" x14ac:dyDescent="0.2">
      <c r="C477" s="208" t="s">
        <v>4151</v>
      </c>
      <c r="D477" s="29" t="s">
        <v>4152</v>
      </c>
      <c r="E477" s="41" t="s">
        <v>67</v>
      </c>
      <c r="F477" s="181" t="s">
        <v>4474</v>
      </c>
      <c r="G477" s="44" t="s">
        <v>4156</v>
      </c>
      <c r="H477" s="218">
        <f t="shared" si="78"/>
        <v>0.5</v>
      </c>
      <c r="J477" s="217" t="s">
        <v>4203</v>
      </c>
    </row>
    <row r="478" spans="2:10" x14ac:dyDescent="0.2">
      <c r="C478" s="208" t="s">
        <v>4129</v>
      </c>
      <c r="D478" s="29" t="s">
        <v>4130</v>
      </c>
      <c r="E478" s="41" t="s">
        <v>67</v>
      </c>
      <c r="F478" s="181" t="s">
        <v>4474</v>
      </c>
      <c r="G478" s="44" t="s">
        <v>4134</v>
      </c>
      <c r="H478" s="218">
        <f t="shared" si="78"/>
        <v>0.7</v>
      </c>
      <c r="J478" s="217" t="s">
        <v>4477</v>
      </c>
    </row>
    <row r="479" spans="2:10" x14ac:dyDescent="0.2">
      <c r="C479" s="268" t="s">
        <v>3809</v>
      </c>
      <c r="D479" s="268"/>
      <c r="E479" s="268"/>
      <c r="F479" s="268"/>
      <c r="G479" s="268"/>
      <c r="H479" s="219">
        <f>TRUNC((J479*$J$8),2)</f>
        <v>7.28</v>
      </c>
      <c r="J479" s="217">
        <v>9.34</v>
      </c>
    </row>
    <row r="480" spans="2:10" x14ac:dyDescent="0.2">
      <c r="C480" s="268" t="s">
        <v>3810</v>
      </c>
      <c r="D480" s="268"/>
      <c r="E480" s="268"/>
      <c r="F480" s="268"/>
      <c r="G480" s="268"/>
      <c r="H480" s="219">
        <f t="shared" ref="H480" si="79">TRUNC((J480*$J$8),2)</f>
        <v>0.91</v>
      </c>
      <c r="J480" s="217">
        <v>1.17</v>
      </c>
    </row>
    <row r="481" spans="2:10" ht="38.25" x14ac:dyDescent="0.2">
      <c r="B481" s="274" t="s">
        <v>129</v>
      </c>
      <c r="C481" s="275">
        <v>87879</v>
      </c>
      <c r="D481" s="176" t="s">
        <v>1326</v>
      </c>
      <c r="E481" s="7" t="s">
        <v>35</v>
      </c>
      <c r="F481" s="273"/>
      <c r="G481" s="273"/>
      <c r="H481" s="178">
        <f>TRUNC(SUM(H485,H486),2)</f>
        <v>3.29</v>
      </c>
    </row>
    <row r="482" spans="2:10" ht="25.5" x14ac:dyDescent="0.2">
      <c r="C482" s="208" t="s">
        <v>4478</v>
      </c>
      <c r="D482" s="29" t="s">
        <v>4479</v>
      </c>
      <c r="E482" s="41" t="s">
        <v>83</v>
      </c>
      <c r="F482" s="181" t="s">
        <v>4323</v>
      </c>
      <c r="G482" s="44" t="s">
        <v>4480</v>
      </c>
      <c r="H482" s="218">
        <f t="shared" ref="H482:H484" si="80">TRUNC((J482*$J$8),2)</f>
        <v>1.48</v>
      </c>
      <c r="J482" s="217" t="s">
        <v>4483</v>
      </c>
    </row>
    <row r="483" spans="2:10" x14ac:dyDescent="0.2">
      <c r="C483" s="208" t="s">
        <v>3814</v>
      </c>
      <c r="D483" s="29" t="s">
        <v>3815</v>
      </c>
      <c r="E483" s="41" t="s">
        <v>67</v>
      </c>
      <c r="F483" s="181" t="s">
        <v>4481</v>
      </c>
      <c r="G483" s="44" t="s">
        <v>3823</v>
      </c>
      <c r="H483" s="218">
        <f t="shared" si="80"/>
        <v>1.44</v>
      </c>
      <c r="J483" s="217" t="s">
        <v>4484</v>
      </c>
    </row>
    <row r="484" spans="2:10" x14ac:dyDescent="0.2">
      <c r="C484" s="208" t="s">
        <v>3817</v>
      </c>
      <c r="D484" s="29" t="s">
        <v>3818</v>
      </c>
      <c r="E484" s="41" t="s">
        <v>67</v>
      </c>
      <c r="F484" s="181" t="s">
        <v>4482</v>
      </c>
      <c r="G484" s="44" t="s">
        <v>3824</v>
      </c>
      <c r="H484" s="218">
        <f t="shared" si="80"/>
        <v>0.37</v>
      </c>
      <c r="J484" s="217" t="s">
        <v>4485</v>
      </c>
    </row>
    <row r="485" spans="2:10" x14ac:dyDescent="0.2">
      <c r="C485" s="268" t="s">
        <v>3809</v>
      </c>
      <c r="D485" s="268"/>
      <c r="E485" s="268"/>
      <c r="F485" s="268"/>
      <c r="G485" s="268"/>
      <c r="H485" s="219">
        <f>TRUNC((J485*$J$8),2)</f>
        <v>1.71</v>
      </c>
      <c r="J485" s="217">
        <v>2.2000000000000002</v>
      </c>
    </row>
    <row r="486" spans="2:10" x14ac:dyDescent="0.2">
      <c r="C486" s="268" t="s">
        <v>3810</v>
      </c>
      <c r="D486" s="268"/>
      <c r="E486" s="268"/>
      <c r="F486" s="268"/>
      <c r="G486" s="268"/>
      <c r="H486" s="219">
        <f t="shared" ref="H486" si="81">TRUNC((J486*$J$8),2)</f>
        <v>1.58</v>
      </c>
      <c r="J486" s="217">
        <v>2.0299999999999998</v>
      </c>
    </row>
    <row r="487" spans="2:10" ht="38.25" x14ac:dyDescent="0.2">
      <c r="B487" s="274" t="s">
        <v>129</v>
      </c>
      <c r="C487" s="275">
        <v>94992</v>
      </c>
      <c r="D487" s="176" t="s">
        <v>1343</v>
      </c>
      <c r="E487" s="7" t="s">
        <v>35</v>
      </c>
      <c r="F487" s="273"/>
      <c r="G487" s="273"/>
      <c r="H487" s="178">
        <f>TRUNC(SUM(H495,H496),2)</f>
        <v>58.59</v>
      </c>
    </row>
    <row r="488" spans="2:10" x14ac:dyDescent="0.2">
      <c r="C488" s="208" t="s">
        <v>4486</v>
      </c>
      <c r="D488" s="29" t="s">
        <v>4487</v>
      </c>
      <c r="E488" s="41" t="s">
        <v>50</v>
      </c>
      <c r="F488" s="181" t="s">
        <v>4488</v>
      </c>
      <c r="G488" s="44" t="s">
        <v>4489</v>
      </c>
      <c r="H488" s="218">
        <f t="shared" ref="H488:H494" si="82">TRUNC((J488*$J$8),2)</f>
        <v>1.02</v>
      </c>
      <c r="J488" s="217" t="s">
        <v>3960</v>
      </c>
    </row>
    <row r="489" spans="2:10" x14ac:dyDescent="0.2">
      <c r="C489" s="208" t="s">
        <v>4490</v>
      </c>
      <c r="D489" s="29" t="s">
        <v>4491</v>
      </c>
      <c r="E489" s="41" t="s">
        <v>131</v>
      </c>
      <c r="F489" s="181" t="s">
        <v>4492</v>
      </c>
      <c r="G489" s="44" t="s">
        <v>4493</v>
      </c>
      <c r="H489" s="218">
        <f t="shared" si="82"/>
        <v>0.39</v>
      </c>
      <c r="J489" s="217" t="s">
        <v>4508</v>
      </c>
    </row>
    <row r="490" spans="2:10" ht="25.5" x14ac:dyDescent="0.2">
      <c r="C490" s="208" t="s">
        <v>4494</v>
      </c>
      <c r="D490" s="29" t="s">
        <v>4495</v>
      </c>
      <c r="E490" s="41" t="s">
        <v>35</v>
      </c>
      <c r="F490" s="181" t="s">
        <v>4496</v>
      </c>
      <c r="G490" s="44" t="s">
        <v>4497</v>
      </c>
      <c r="H490" s="218">
        <f t="shared" si="82"/>
        <v>21.49</v>
      </c>
      <c r="J490" s="217" t="s">
        <v>4509</v>
      </c>
    </row>
    <row r="491" spans="2:10" x14ac:dyDescent="0.2">
      <c r="C491" s="208" t="s">
        <v>4498</v>
      </c>
      <c r="D491" s="29" t="s">
        <v>4499</v>
      </c>
      <c r="E491" s="41" t="s">
        <v>67</v>
      </c>
      <c r="F491" s="181" t="s">
        <v>4500</v>
      </c>
      <c r="G491" s="44" t="s">
        <v>4501</v>
      </c>
      <c r="H491" s="218">
        <f t="shared" si="82"/>
        <v>2.0299999999999998</v>
      </c>
      <c r="J491" s="217" t="s">
        <v>4104</v>
      </c>
    </row>
    <row r="492" spans="2:10" x14ac:dyDescent="0.2">
      <c r="C492" s="208" t="s">
        <v>3814</v>
      </c>
      <c r="D492" s="29" t="s">
        <v>3815</v>
      </c>
      <c r="E492" s="41" t="s">
        <v>67</v>
      </c>
      <c r="F492" s="181" t="s">
        <v>4502</v>
      </c>
      <c r="G492" s="44" t="s">
        <v>3823</v>
      </c>
      <c r="H492" s="218">
        <f t="shared" si="82"/>
        <v>3.14</v>
      </c>
      <c r="J492" s="217" t="s">
        <v>4510</v>
      </c>
    </row>
    <row r="493" spans="2:10" x14ac:dyDescent="0.2">
      <c r="C493" s="208" t="s">
        <v>3817</v>
      </c>
      <c r="D493" s="29" t="s">
        <v>3818</v>
      </c>
      <c r="E493" s="41" t="s">
        <v>67</v>
      </c>
      <c r="F493" s="181" t="s">
        <v>4503</v>
      </c>
      <c r="G493" s="44" t="s">
        <v>3824</v>
      </c>
      <c r="H493" s="218">
        <f t="shared" si="82"/>
        <v>3.63</v>
      </c>
      <c r="J493" s="217" t="s">
        <v>4511</v>
      </c>
    </row>
    <row r="494" spans="2:10" ht="25.5" x14ac:dyDescent="0.2">
      <c r="C494" s="208" t="s">
        <v>4504</v>
      </c>
      <c r="D494" s="29" t="s">
        <v>4505</v>
      </c>
      <c r="E494" s="41" t="s">
        <v>83</v>
      </c>
      <c r="F494" s="181" t="s">
        <v>4506</v>
      </c>
      <c r="G494" s="44" t="s">
        <v>4507</v>
      </c>
      <c r="H494" s="218">
        <f t="shared" si="82"/>
        <v>26.85</v>
      </c>
      <c r="J494" s="217" t="s">
        <v>4512</v>
      </c>
    </row>
    <row r="495" spans="2:10" x14ac:dyDescent="0.2">
      <c r="C495" s="268" t="s">
        <v>3809</v>
      </c>
      <c r="D495" s="268"/>
      <c r="E495" s="268"/>
      <c r="F495" s="268"/>
      <c r="G495" s="268"/>
      <c r="H495" s="219">
        <f>TRUNC((J495*$J$8),2)</f>
        <v>48.71</v>
      </c>
      <c r="J495" s="217">
        <v>62.45</v>
      </c>
    </row>
    <row r="496" spans="2:10" x14ac:dyDescent="0.2">
      <c r="C496" s="268" t="s">
        <v>3810</v>
      </c>
      <c r="D496" s="268"/>
      <c r="E496" s="268"/>
      <c r="F496" s="268"/>
      <c r="G496" s="268"/>
      <c r="H496" s="219">
        <f t="shared" ref="H496" si="83">TRUNC((J496*$J$8),2)</f>
        <v>9.8800000000000008</v>
      </c>
      <c r="J496" s="217">
        <v>12.67</v>
      </c>
    </row>
    <row r="497" spans="2:10" x14ac:dyDescent="0.2">
      <c r="B497" s="263" t="s">
        <v>129</v>
      </c>
      <c r="C497" s="175">
        <v>102498</v>
      </c>
      <c r="D497" s="176" t="s">
        <v>1508</v>
      </c>
      <c r="E497" s="177" t="s">
        <v>50</v>
      </c>
      <c r="F497" s="273"/>
      <c r="G497" s="273"/>
      <c r="H497" s="178">
        <f>TRUNC(SUM(H501,H502),2)</f>
        <v>1.22</v>
      </c>
    </row>
    <row r="498" spans="2:10" x14ac:dyDescent="0.2">
      <c r="C498" s="208" t="s">
        <v>4513</v>
      </c>
      <c r="D498" s="29" t="s">
        <v>4514</v>
      </c>
      <c r="E498" s="41" t="s">
        <v>131</v>
      </c>
      <c r="F498" s="181" t="s">
        <v>4515</v>
      </c>
      <c r="G498" s="44" t="s">
        <v>4516</v>
      </c>
      <c r="H498" s="218">
        <f t="shared" ref="H498:H500" si="84">TRUNC((J498*$J$8),2)</f>
        <v>0.17</v>
      </c>
      <c r="J498" s="217" t="s">
        <v>4519</v>
      </c>
    </row>
    <row r="499" spans="2:10" x14ac:dyDescent="0.2">
      <c r="C499" s="208" t="s">
        <v>4035</v>
      </c>
      <c r="D499" s="29" t="s">
        <v>4036</v>
      </c>
      <c r="E499" s="41" t="s">
        <v>67</v>
      </c>
      <c r="F499" s="181" t="s">
        <v>4517</v>
      </c>
      <c r="G499" s="44" t="s">
        <v>4043</v>
      </c>
      <c r="H499" s="218">
        <f t="shared" si="84"/>
        <v>0.81</v>
      </c>
      <c r="J499" s="217" t="s">
        <v>4520</v>
      </c>
    </row>
    <row r="500" spans="2:10" x14ac:dyDescent="0.2">
      <c r="C500" s="208" t="s">
        <v>3817</v>
      </c>
      <c r="D500" s="29" t="s">
        <v>3818</v>
      </c>
      <c r="E500" s="41" t="s">
        <v>67</v>
      </c>
      <c r="F500" s="181" t="s">
        <v>4518</v>
      </c>
      <c r="G500" s="44" t="s">
        <v>3824</v>
      </c>
      <c r="H500" s="218">
        <f t="shared" si="84"/>
        <v>0.23</v>
      </c>
      <c r="J500" s="217" t="s">
        <v>4521</v>
      </c>
    </row>
    <row r="501" spans="2:10" x14ac:dyDescent="0.2">
      <c r="C501" s="268" t="s">
        <v>3809</v>
      </c>
      <c r="D501" s="268"/>
      <c r="E501" s="268"/>
      <c r="F501" s="268"/>
      <c r="G501" s="268"/>
      <c r="H501" s="219">
        <f>TRUNC((J501*$J$8),2)</f>
        <v>0.44</v>
      </c>
      <c r="J501" s="217">
        <v>0.56999999999999995</v>
      </c>
    </row>
    <row r="502" spans="2:10" x14ac:dyDescent="0.2">
      <c r="C502" s="268" t="s">
        <v>3810</v>
      </c>
      <c r="D502" s="268"/>
      <c r="E502" s="268"/>
      <c r="F502" s="268"/>
      <c r="G502" s="268"/>
      <c r="H502" s="219">
        <f t="shared" ref="H502" si="85">TRUNC((J502*$J$8),2)</f>
        <v>0.78</v>
      </c>
      <c r="J502" s="217">
        <v>1.01</v>
      </c>
    </row>
    <row r="503" spans="2:10" ht="25.5" x14ac:dyDescent="0.2">
      <c r="B503" s="263" t="s">
        <v>129</v>
      </c>
      <c r="C503" s="175">
        <v>103946</v>
      </c>
      <c r="D503" s="176" t="s">
        <v>1607</v>
      </c>
      <c r="E503" s="177" t="s">
        <v>35</v>
      </c>
      <c r="F503" s="281"/>
      <c r="G503" s="273"/>
      <c r="H503" s="178">
        <f>TRUNC(SUM(H507,H508),2)</f>
        <v>15.12</v>
      </c>
    </row>
    <row r="504" spans="2:10" x14ac:dyDescent="0.2">
      <c r="C504" s="208" t="s">
        <v>4522</v>
      </c>
      <c r="D504" s="29" t="s">
        <v>4523</v>
      </c>
      <c r="E504" s="41" t="s">
        <v>35</v>
      </c>
      <c r="F504" s="181" t="s">
        <v>3807</v>
      </c>
      <c r="G504" s="44" t="s">
        <v>4528</v>
      </c>
      <c r="H504" s="218">
        <f t="shared" ref="H504:H506" si="86">TRUNC((J504*$J$8),2)</f>
        <v>12.09</v>
      </c>
      <c r="J504" s="217" t="s">
        <v>4528</v>
      </c>
    </row>
    <row r="505" spans="2:10" x14ac:dyDescent="0.2">
      <c r="C505" s="208" t="s">
        <v>3817</v>
      </c>
      <c r="D505" s="29" t="s">
        <v>3818</v>
      </c>
      <c r="E505" s="41" t="s">
        <v>67</v>
      </c>
      <c r="F505" s="181" t="s">
        <v>4524</v>
      </c>
      <c r="G505" s="44" t="s">
        <v>3824</v>
      </c>
      <c r="H505" s="218">
        <f t="shared" si="86"/>
        <v>2.2999999999999998</v>
      </c>
      <c r="J505" s="217" t="s">
        <v>4530</v>
      </c>
    </row>
    <row r="506" spans="2:10" x14ac:dyDescent="0.2">
      <c r="C506" s="208" t="s">
        <v>4525</v>
      </c>
      <c r="D506" s="29" t="s">
        <v>4526</v>
      </c>
      <c r="E506" s="41" t="s">
        <v>67</v>
      </c>
      <c r="F506" s="181" t="s">
        <v>4527</v>
      </c>
      <c r="G506" s="44" t="s">
        <v>4529</v>
      </c>
      <c r="H506" s="218">
        <f t="shared" si="86"/>
        <v>0.73</v>
      </c>
      <c r="J506" s="217" t="s">
        <v>4531</v>
      </c>
    </row>
    <row r="507" spans="2:10" x14ac:dyDescent="0.2">
      <c r="C507" s="268" t="s">
        <v>3809</v>
      </c>
      <c r="D507" s="268"/>
      <c r="E507" s="268"/>
      <c r="F507" s="268"/>
      <c r="G507" s="268"/>
      <c r="H507" s="219">
        <f>TRUNC((J507*$J$8),2)</f>
        <v>12.99</v>
      </c>
      <c r="J507" s="217">
        <v>16.66</v>
      </c>
    </row>
    <row r="508" spans="2:10" x14ac:dyDescent="0.2">
      <c r="C508" s="268" t="s">
        <v>3810</v>
      </c>
      <c r="D508" s="268"/>
      <c r="E508" s="268"/>
      <c r="F508" s="268"/>
      <c r="G508" s="268"/>
      <c r="H508" s="219">
        <f t="shared" ref="H508" si="87">TRUNC((J508*$J$8),2)</f>
        <v>2.13</v>
      </c>
      <c r="J508" s="217">
        <v>2.74</v>
      </c>
    </row>
    <row r="509" spans="2:10" ht="38.25" x14ac:dyDescent="0.2">
      <c r="B509" s="274" t="s">
        <v>129</v>
      </c>
      <c r="C509" s="275">
        <v>101203</v>
      </c>
      <c r="D509" s="176" t="s">
        <v>1626</v>
      </c>
      <c r="E509" s="7" t="s">
        <v>50</v>
      </c>
      <c r="F509" s="273"/>
      <c r="G509" s="273"/>
      <c r="H509" s="178">
        <f>TRUNC(SUM(H515,H516),2)</f>
        <v>30.75</v>
      </c>
    </row>
    <row r="510" spans="2:10" x14ac:dyDescent="0.2">
      <c r="C510" s="208" t="s">
        <v>4532</v>
      </c>
      <c r="D510" s="29" t="s">
        <v>4533</v>
      </c>
      <c r="E510" s="41" t="s">
        <v>131</v>
      </c>
      <c r="F510" s="181" t="s">
        <v>4534</v>
      </c>
      <c r="G510" s="44" t="s">
        <v>4535</v>
      </c>
      <c r="H510" s="218">
        <f t="shared" ref="H510:H514" si="88">TRUNC((J510*$J$8),2)</f>
        <v>5.17</v>
      </c>
      <c r="J510" s="217" t="s">
        <v>4547</v>
      </c>
    </row>
    <row r="511" spans="2:10" x14ac:dyDescent="0.2">
      <c r="C511" s="208" t="s">
        <v>4536</v>
      </c>
      <c r="D511" s="29" t="s">
        <v>4537</v>
      </c>
      <c r="E511" s="41" t="s">
        <v>131</v>
      </c>
      <c r="F511" s="181" t="s">
        <v>4199</v>
      </c>
      <c r="G511" s="44" t="s">
        <v>4538</v>
      </c>
      <c r="H511" s="218">
        <f t="shared" si="88"/>
        <v>0.19</v>
      </c>
      <c r="J511" s="217" t="s">
        <v>4548</v>
      </c>
    </row>
    <row r="512" spans="2:10" ht="25.5" x14ac:dyDescent="0.2">
      <c r="C512" s="208" t="s">
        <v>4539</v>
      </c>
      <c r="D512" s="29" t="s">
        <v>4540</v>
      </c>
      <c r="E512" s="41" t="s">
        <v>50</v>
      </c>
      <c r="F512" s="181" t="s">
        <v>4541</v>
      </c>
      <c r="G512" s="44" t="s">
        <v>4542</v>
      </c>
      <c r="H512" s="218">
        <f t="shared" si="88"/>
        <v>6.23</v>
      </c>
      <c r="J512" s="217" t="s">
        <v>4381</v>
      </c>
    </row>
    <row r="513" spans="2:10" x14ac:dyDescent="0.2">
      <c r="C513" s="208" t="s">
        <v>4543</v>
      </c>
      <c r="D513" s="29" t="s">
        <v>4544</v>
      </c>
      <c r="E513" s="41" t="s">
        <v>67</v>
      </c>
      <c r="F513" s="181" t="s">
        <v>4545</v>
      </c>
      <c r="G513" s="44" t="s">
        <v>4546</v>
      </c>
      <c r="H513" s="218">
        <f t="shared" si="88"/>
        <v>8.06</v>
      </c>
      <c r="J513" s="217" t="s">
        <v>4549</v>
      </c>
    </row>
    <row r="514" spans="2:10" x14ac:dyDescent="0.2">
      <c r="C514" s="208" t="s">
        <v>4498</v>
      </c>
      <c r="D514" s="29" t="s">
        <v>4499</v>
      </c>
      <c r="E514" s="41" t="s">
        <v>67</v>
      </c>
      <c r="F514" s="181" t="s">
        <v>4545</v>
      </c>
      <c r="G514" s="44" t="s">
        <v>4501</v>
      </c>
      <c r="H514" s="218">
        <f t="shared" si="88"/>
        <v>11.08</v>
      </c>
      <c r="J514" s="217" t="s">
        <v>4550</v>
      </c>
    </row>
    <row r="515" spans="2:10" x14ac:dyDescent="0.2">
      <c r="C515" s="268" t="s">
        <v>3809</v>
      </c>
      <c r="D515" s="268"/>
      <c r="E515" s="268"/>
      <c r="F515" s="268"/>
      <c r="G515" s="268"/>
      <c r="H515" s="219">
        <f>TRUNC((J515*$J$8),2)</f>
        <v>16.45</v>
      </c>
      <c r="J515" s="217">
        <v>21.09</v>
      </c>
    </row>
    <row r="516" spans="2:10" x14ac:dyDescent="0.2">
      <c r="C516" s="268" t="s">
        <v>3810</v>
      </c>
      <c r="D516" s="268"/>
      <c r="E516" s="268"/>
      <c r="F516" s="268"/>
      <c r="G516" s="268"/>
      <c r="H516" s="219">
        <f t="shared" ref="H516" si="89">TRUNC((J516*$J$8),2)</f>
        <v>14.3</v>
      </c>
      <c r="J516" s="217">
        <v>18.34</v>
      </c>
    </row>
    <row r="517" spans="2:10" ht="25.5" x14ac:dyDescent="0.2">
      <c r="B517" s="263" t="s">
        <v>129</v>
      </c>
      <c r="C517" s="175">
        <v>102191</v>
      </c>
      <c r="D517" s="176" t="s">
        <v>1734</v>
      </c>
      <c r="E517" s="177" t="s">
        <v>35</v>
      </c>
      <c r="F517" s="273"/>
      <c r="G517" s="273"/>
      <c r="H517" s="178">
        <f>TRUNC(SUM(H520,H521),2)</f>
        <v>16.16</v>
      </c>
    </row>
    <row r="518" spans="2:10" x14ac:dyDescent="0.2">
      <c r="C518" s="208" t="s">
        <v>3817</v>
      </c>
      <c r="D518" s="29" t="s">
        <v>3818</v>
      </c>
      <c r="E518" s="41" t="s">
        <v>67</v>
      </c>
      <c r="F518" s="181" t="s">
        <v>4551</v>
      </c>
      <c r="G518" s="44" t="s">
        <v>3824</v>
      </c>
      <c r="H518" s="218">
        <f t="shared" ref="H518:H519" si="90">TRUNC((J518*$J$8),2)</f>
        <v>7.01</v>
      </c>
      <c r="J518" s="217" t="s">
        <v>4556</v>
      </c>
    </row>
    <row r="519" spans="2:10" x14ac:dyDescent="0.2">
      <c r="C519" s="208" t="s">
        <v>4552</v>
      </c>
      <c r="D519" s="29" t="s">
        <v>4553</v>
      </c>
      <c r="E519" s="41" t="s">
        <v>67</v>
      </c>
      <c r="F519" s="181" t="s">
        <v>4554</v>
      </c>
      <c r="G519" s="44" t="s">
        <v>4555</v>
      </c>
      <c r="H519" s="218">
        <f t="shared" si="90"/>
        <v>9.15</v>
      </c>
      <c r="J519" s="217" t="s">
        <v>4557</v>
      </c>
    </row>
    <row r="520" spans="2:10" x14ac:dyDescent="0.2">
      <c r="C520" s="268" t="s">
        <v>3809</v>
      </c>
      <c r="D520" s="268"/>
      <c r="E520" s="268"/>
      <c r="F520" s="268"/>
      <c r="G520" s="268"/>
      <c r="H520" s="219">
        <f>TRUNC((J520*$J$8),2)</f>
        <v>4.41</v>
      </c>
      <c r="J520" s="217">
        <v>5.66</v>
      </c>
    </row>
    <row r="521" spans="2:10" x14ac:dyDescent="0.2">
      <c r="C521" s="268" t="s">
        <v>3810</v>
      </c>
      <c r="D521" s="268"/>
      <c r="E521" s="268"/>
      <c r="F521" s="268"/>
      <c r="G521" s="268"/>
      <c r="H521" s="219">
        <f t="shared" ref="H521" si="91">TRUNC((J521*$J$8),2)</f>
        <v>11.75</v>
      </c>
      <c r="J521" s="217">
        <v>15.07</v>
      </c>
    </row>
    <row r="522" spans="2:10" ht="38.25" x14ac:dyDescent="0.2">
      <c r="B522" s="274" t="s">
        <v>129</v>
      </c>
      <c r="C522" s="275">
        <v>101880</v>
      </c>
      <c r="D522" s="176" t="s">
        <v>1844</v>
      </c>
      <c r="E522" s="7" t="s">
        <v>27</v>
      </c>
      <c r="F522" s="273"/>
      <c r="G522" s="273"/>
      <c r="H522" s="178">
        <f>TRUNC(SUM(H527,H528),2)</f>
        <v>483.7</v>
      </c>
    </row>
    <row r="523" spans="2:10" ht="25.5" x14ac:dyDescent="0.2">
      <c r="C523" s="208" t="s">
        <v>4558</v>
      </c>
      <c r="D523" s="29" t="s">
        <v>4559</v>
      </c>
      <c r="E523" s="41" t="s">
        <v>27</v>
      </c>
      <c r="F523" s="181" t="s">
        <v>3807</v>
      </c>
      <c r="G523" s="44" t="s">
        <v>4560</v>
      </c>
      <c r="H523" s="218">
        <f t="shared" ref="H523:H526" si="92">TRUNC((J523*$J$8),2)</f>
        <v>449.7</v>
      </c>
      <c r="J523" s="217" t="s">
        <v>4560</v>
      </c>
    </row>
    <row r="524" spans="2:10" ht="38.25" x14ac:dyDescent="0.2">
      <c r="C524" s="208" t="s">
        <v>3933</v>
      </c>
      <c r="D524" s="29" t="s">
        <v>3934</v>
      </c>
      <c r="E524" s="41" t="s">
        <v>83</v>
      </c>
      <c r="F524" s="181" t="s">
        <v>4432</v>
      </c>
      <c r="G524" s="44" t="s">
        <v>3938</v>
      </c>
      <c r="H524" s="218">
        <f t="shared" si="92"/>
        <v>10.53</v>
      </c>
      <c r="J524" s="217" t="s">
        <v>4562</v>
      </c>
    </row>
    <row r="525" spans="2:10" x14ac:dyDescent="0.2">
      <c r="C525" s="208" t="s">
        <v>3888</v>
      </c>
      <c r="D525" s="29" t="s">
        <v>3889</v>
      </c>
      <c r="E525" s="41" t="s">
        <v>67</v>
      </c>
      <c r="F525" s="181" t="s">
        <v>4561</v>
      </c>
      <c r="G525" s="44" t="s">
        <v>3895</v>
      </c>
      <c r="H525" s="218">
        <f t="shared" si="92"/>
        <v>9.8699999999999992</v>
      </c>
      <c r="J525" s="217" t="s">
        <v>4563</v>
      </c>
    </row>
    <row r="526" spans="2:10" x14ac:dyDescent="0.2">
      <c r="C526" s="208" t="s">
        <v>3892</v>
      </c>
      <c r="D526" s="29" t="s">
        <v>3893</v>
      </c>
      <c r="E526" s="41" t="s">
        <v>67</v>
      </c>
      <c r="F526" s="181" t="s">
        <v>4561</v>
      </c>
      <c r="G526" s="44" t="s">
        <v>3896</v>
      </c>
      <c r="H526" s="218">
        <f t="shared" si="92"/>
        <v>13.59</v>
      </c>
      <c r="J526" s="217" t="s">
        <v>4564</v>
      </c>
    </row>
    <row r="527" spans="2:10" x14ac:dyDescent="0.2">
      <c r="C527" s="268" t="s">
        <v>3809</v>
      </c>
      <c r="D527" s="268"/>
      <c r="E527" s="268"/>
      <c r="F527" s="268"/>
      <c r="G527" s="268"/>
      <c r="H527" s="219">
        <f>TRUNC((J527*$J$8),2)</f>
        <v>464.01</v>
      </c>
      <c r="J527" s="217">
        <v>594.89</v>
      </c>
    </row>
    <row r="528" spans="2:10" x14ac:dyDescent="0.2">
      <c r="C528" s="268" t="s">
        <v>3810</v>
      </c>
      <c r="D528" s="268"/>
      <c r="E528" s="268"/>
      <c r="F528" s="268"/>
      <c r="G528" s="268"/>
      <c r="H528" s="219">
        <f t="shared" ref="H528" si="93">TRUNC((J528*$J$8),2)</f>
        <v>19.690000000000001</v>
      </c>
      <c r="J528" s="217">
        <v>25.25</v>
      </c>
    </row>
    <row r="529" spans="2:10" ht="38.25" x14ac:dyDescent="0.2">
      <c r="B529" s="274" t="s">
        <v>129</v>
      </c>
      <c r="C529" s="275">
        <v>101881</v>
      </c>
      <c r="D529" s="176" t="s">
        <v>1846</v>
      </c>
      <c r="E529" s="7" t="s">
        <v>27</v>
      </c>
      <c r="F529" s="273"/>
      <c r="G529" s="273"/>
      <c r="H529" s="178">
        <f>TRUNC(SUM(H534,H535),2)</f>
        <v>693.89</v>
      </c>
    </row>
    <row r="530" spans="2:10" ht="25.5" x14ac:dyDescent="0.2">
      <c r="C530" s="208" t="s">
        <v>4565</v>
      </c>
      <c r="D530" s="29" t="s">
        <v>4566</v>
      </c>
      <c r="E530" s="41" t="s">
        <v>27</v>
      </c>
      <c r="F530" s="181" t="s">
        <v>3807</v>
      </c>
      <c r="G530" s="44" t="s">
        <v>4567</v>
      </c>
      <c r="H530" s="218">
        <f t="shared" ref="H530:H533" si="94">TRUNC((J530*$J$8),2)</f>
        <v>659.87</v>
      </c>
      <c r="J530" s="217" t="s">
        <v>4567</v>
      </c>
    </row>
    <row r="531" spans="2:10" ht="38.25" x14ac:dyDescent="0.2">
      <c r="C531" s="208" t="s">
        <v>3933</v>
      </c>
      <c r="D531" s="29" t="s">
        <v>3934</v>
      </c>
      <c r="E531" s="41" t="s">
        <v>83</v>
      </c>
      <c r="F531" s="181" t="s">
        <v>4568</v>
      </c>
      <c r="G531" s="44" t="s">
        <v>3938</v>
      </c>
      <c r="H531" s="218">
        <f t="shared" si="94"/>
        <v>10.37</v>
      </c>
      <c r="J531" s="217" t="s">
        <v>4570</v>
      </c>
    </row>
    <row r="532" spans="2:10" x14ac:dyDescent="0.2">
      <c r="C532" s="208" t="s">
        <v>3888</v>
      </c>
      <c r="D532" s="29" t="s">
        <v>3889</v>
      </c>
      <c r="E532" s="41" t="s">
        <v>67</v>
      </c>
      <c r="F532" s="181" t="s">
        <v>4569</v>
      </c>
      <c r="G532" s="44" t="s">
        <v>3895</v>
      </c>
      <c r="H532" s="218">
        <f t="shared" si="94"/>
        <v>9.9499999999999993</v>
      </c>
      <c r="J532" s="217" t="s">
        <v>4571</v>
      </c>
    </row>
    <row r="533" spans="2:10" x14ac:dyDescent="0.2">
      <c r="C533" s="208" t="s">
        <v>3892</v>
      </c>
      <c r="D533" s="29" t="s">
        <v>3893</v>
      </c>
      <c r="E533" s="41" t="s">
        <v>67</v>
      </c>
      <c r="F533" s="181" t="s">
        <v>4569</v>
      </c>
      <c r="G533" s="44" t="s">
        <v>3896</v>
      </c>
      <c r="H533" s="218">
        <f t="shared" si="94"/>
        <v>13.69</v>
      </c>
      <c r="J533" s="217" t="s">
        <v>4572</v>
      </c>
    </row>
    <row r="534" spans="2:10" x14ac:dyDescent="0.2">
      <c r="C534" s="268" t="s">
        <v>3809</v>
      </c>
      <c r="D534" s="268"/>
      <c r="E534" s="268"/>
      <c r="F534" s="268"/>
      <c r="G534" s="268"/>
      <c r="H534" s="219">
        <f>TRUNC((J534*$J$8),2)</f>
        <v>674.09</v>
      </c>
      <c r="J534" s="217">
        <v>864.22</v>
      </c>
    </row>
    <row r="535" spans="2:10" x14ac:dyDescent="0.2">
      <c r="C535" s="268" t="s">
        <v>3810</v>
      </c>
      <c r="D535" s="268"/>
      <c r="E535" s="268"/>
      <c r="F535" s="268"/>
      <c r="G535" s="268"/>
      <c r="H535" s="219">
        <f t="shared" ref="H535" si="95">TRUNC((J535*$J$8),2)</f>
        <v>19.8</v>
      </c>
      <c r="J535" s="217">
        <v>25.39</v>
      </c>
    </row>
    <row r="536" spans="2:10" ht="25.5" x14ac:dyDescent="0.2">
      <c r="B536" s="263" t="s">
        <v>129</v>
      </c>
      <c r="C536" s="175">
        <v>93672</v>
      </c>
      <c r="D536" s="176" t="s">
        <v>1850</v>
      </c>
      <c r="E536" s="177" t="s">
        <v>27</v>
      </c>
      <c r="F536" s="273"/>
      <c r="G536" s="273"/>
      <c r="H536" s="178">
        <f>TRUNC(SUM(H541,H542),2)</f>
        <v>64.39</v>
      </c>
    </row>
    <row r="537" spans="2:10" ht="25.5" x14ac:dyDescent="0.2">
      <c r="C537" s="208" t="s">
        <v>4573</v>
      </c>
      <c r="D537" s="29" t="s">
        <v>4574</v>
      </c>
      <c r="E537" s="41" t="s">
        <v>27</v>
      </c>
      <c r="F537" s="181" t="s">
        <v>3944</v>
      </c>
      <c r="G537" s="44" t="s">
        <v>4575</v>
      </c>
      <c r="H537" s="218">
        <f t="shared" ref="H537:H540" si="96">TRUNC((J537*$J$8),2)</f>
        <v>3.79</v>
      </c>
      <c r="J537" s="217" t="s">
        <v>4577</v>
      </c>
    </row>
    <row r="538" spans="2:10" x14ac:dyDescent="0.2">
      <c r="C538" s="208" t="s">
        <v>3945</v>
      </c>
      <c r="D538" s="29" t="s">
        <v>3946</v>
      </c>
      <c r="E538" s="41" t="s">
        <v>27</v>
      </c>
      <c r="F538" s="181" t="s">
        <v>3807</v>
      </c>
      <c r="G538" s="44" t="s">
        <v>3949</v>
      </c>
      <c r="H538" s="218">
        <f t="shared" si="96"/>
        <v>45.59</v>
      </c>
      <c r="J538" s="217" t="s">
        <v>3949</v>
      </c>
    </row>
    <row r="539" spans="2:10" x14ac:dyDescent="0.2">
      <c r="C539" s="208" t="s">
        <v>3888</v>
      </c>
      <c r="D539" s="29" t="s">
        <v>3889</v>
      </c>
      <c r="E539" s="41" t="s">
        <v>67</v>
      </c>
      <c r="F539" s="181" t="s">
        <v>4576</v>
      </c>
      <c r="G539" s="44" t="s">
        <v>3895</v>
      </c>
      <c r="H539" s="218">
        <f t="shared" si="96"/>
        <v>6.31</v>
      </c>
      <c r="J539" s="217" t="s">
        <v>4578</v>
      </c>
    </row>
    <row r="540" spans="2:10" x14ac:dyDescent="0.2">
      <c r="C540" s="208" t="s">
        <v>3892</v>
      </c>
      <c r="D540" s="29" t="s">
        <v>3893</v>
      </c>
      <c r="E540" s="41" t="s">
        <v>67</v>
      </c>
      <c r="F540" s="181" t="s">
        <v>4576</v>
      </c>
      <c r="G540" s="44" t="s">
        <v>3896</v>
      </c>
      <c r="H540" s="218">
        <f t="shared" si="96"/>
        <v>8.6999999999999993</v>
      </c>
      <c r="J540" s="217" t="s">
        <v>4579</v>
      </c>
    </row>
    <row r="541" spans="2:10" x14ac:dyDescent="0.2">
      <c r="C541" s="268" t="s">
        <v>3809</v>
      </c>
      <c r="D541" s="268"/>
      <c r="E541" s="268"/>
      <c r="F541" s="268"/>
      <c r="G541" s="268"/>
      <c r="H541" s="219">
        <f>TRUNC((J541*$J$8),2)</f>
        <v>53.19</v>
      </c>
      <c r="J541" s="217">
        <v>68.2</v>
      </c>
    </row>
    <row r="542" spans="2:10" x14ac:dyDescent="0.2">
      <c r="C542" s="268" t="s">
        <v>3810</v>
      </c>
      <c r="D542" s="268"/>
      <c r="E542" s="268"/>
      <c r="F542" s="268"/>
      <c r="G542" s="268"/>
      <c r="H542" s="219">
        <f t="shared" ref="H542" si="97">TRUNC((J542*$J$8),2)</f>
        <v>11.2</v>
      </c>
      <c r="J542" s="217">
        <v>14.37</v>
      </c>
    </row>
    <row r="543" spans="2:10" ht="25.5" x14ac:dyDescent="0.2">
      <c r="B543" s="263" t="s">
        <v>129</v>
      </c>
      <c r="C543" s="175">
        <v>93673</v>
      </c>
      <c r="D543" s="176" t="s">
        <v>1852</v>
      </c>
      <c r="E543" s="177" t="s">
        <v>27</v>
      </c>
      <c r="F543" s="273"/>
      <c r="G543" s="273"/>
      <c r="H543" s="178">
        <f>TRUNC(SUM(H548,H549),2)</f>
        <v>71.09</v>
      </c>
    </row>
    <row r="544" spans="2:10" ht="25.5" x14ac:dyDescent="0.2">
      <c r="C544" s="208" t="s">
        <v>4580</v>
      </c>
      <c r="D544" s="29" t="s">
        <v>4581</v>
      </c>
      <c r="E544" s="41" t="s">
        <v>27</v>
      </c>
      <c r="F544" s="181" t="s">
        <v>3944</v>
      </c>
      <c r="G544" s="44" t="s">
        <v>4582</v>
      </c>
      <c r="H544" s="218">
        <f t="shared" ref="H544:H547" si="98">TRUNC((J544*$J$8),2)</f>
        <v>4.49</v>
      </c>
      <c r="J544" s="217" t="s">
        <v>4584</v>
      </c>
    </row>
    <row r="545" spans="2:10" x14ac:dyDescent="0.2">
      <c r="C545" s="208" t="s">
        <v>3945</v>
      </c>
      <c r="D545" s="29" t="s">
        <v>3946</v>
      </c>
      <c r="E545" s="41" t="s">
        <v>27</v>
      </c>
      <c r="F545" s="181" t="s">
        <v>3807</v>
      </c>
      <c r="G545" s="44" t="s">
        <v>3949</v>
      </c>
      <c r="H545" s="218">
        <f t="shared" si="98"/>
        <v>45.59</v>
      </c>
      <c r="J545" s="217" t="s">
        <v>3949</v>
      </c>
    </row>
    <row r="546" spans="2:10" x14ac:dyDescent="0.2">
      <c r="C546" s="208" t="s">
        <v>3888</v>
      </c>
      <c r="D546" s="29" t="s">
        <v>3889</v>
      </c>
      <c r="E546" s="41" t="s">
        <v>67</v>
      </c>
      <c r="F546" s="181" t="s">
        <v>4583</v>
      </c>
      <c r="G546" s="44" t="s">
        <v>3895</v>
      </c>
      <c r="H546" s="218">
        <f t="shared" si="98"/>
        <v>8.84</v>
      </c>
      <c r="J546" s="217" t="s">
        <v>4585</v>
      </c>
    </row>
    <row r="547" spans="2:10" x14ac:dyDescent="0.2">
      <c r="C547" s="208" t="s">
        <v>3892</v>
      </c>
      <c r="D547" s="29" t="s">
        <v>3893</v>
      </c>
      <c r="E547" s="41" t="s">
        <v>67</v>
      </c>
      <c r="F547" s="181" t="s">
        <v>4583</v>
      </c>
      <c r="G547" s="44" t="s">
        <v>3896</v>
      </c>
      <c r="H547" s="218">
        <f t="shared" si="98"/>
        <v>12.17</v>
      </c>
      <c r="J547" s="217" t="s">
        <v>4586</v>
      </c>
    </row>
    <row r="548" spans="2:10" x14ac:dyDescent="0.2">
      <c r="C548" s="268" t="s">
        <v>3809</v>
      </c>
      <c r="D548" s="268"/>
      <c r="E548" s="268"/>
      <c r="F548" s="268"/>
      <c r="G548" s="268"/>
      <c r="H548" s="219">
        <f>TRUNC((J548*$J$8),2)</f>
        <v>55.41</v>
      </c>
      <c r="J548" s="217">
        <v>71.05</v>
      </c>
    </row>
    <row r="549" spans="2:10" x14ac:dyDescent="0.2">
      <c r="C549" s="268" t="s">
        <v>3810</v>
      </c>
      <c r="D549" s="268"/>
      <c r="E549" s="268"/>
      <c r="F549" s="268"/>
      <c r="G549" s="268"/>
      <c r="H549" s="219">
        <f t="shared" ref="H549" si="99">TRUNC((J549*$J$8),2)</f>
        <v>15.68</v>
      </c>
      <c r="J549" s="217">
        <v>20.11</v>
      </c>
    </row>
    <row r="550" spans="2:10" ht="25.5" x14ac:dyDescent="0.2">
      <c r="B550" s="263" t="s">
        <v>129</v>
      </c>
      <c r="C550" s="175">
        <v>92979</v>
      </c>
      <c r="D550" s="176" t="s">
        <v>1859</v>
      </c>
      <c r="E550" s="177" t="s">
        <v>50</v>
      </c>
      <c r="F550" s="273"/>
      <c r="G550" s="273"/>
      <c r="H550" s="178">
        <f>TRUNC(SUM(H555,H556),2)</f>
        <v>8.0299999999999994</v>
      </c>
    </row>
    <row r="551" spans="2:10" ht="25.5" x14ac:dyDescent="0.2">
      <c r="C551" s="208" t="s">
        <v>3919</v>
      </c>
      <c r="D551" s="29" t="s">
        <v>3920</v>
      </c>
      <c r="E551" s="41" t="s">
        <v>50</v>
      </c>
      <c r="F551" s="181" t="s">
        <v>4587</v>
      </c>
      <c r="G551" s="44" t="s">
        <v>4588</v>
      </c>
      <c r="H551" s="218">
        <f t="shared" ref="H551:H554" si="100">TRUNC((J551*$J$8),2)</f>
        <v>7.69</v>
      </c>
      <c r="J551" s="217" t="s">
        <v>4589</v>
      </c>
    </row>
    <row r="552" spans="2:10" x14ac:dyDescent="0.2">
      <c r="C552" s="208" t="s">
        <v>3922</v>
      </c>
      <c r="D552" s="29" t="s">
        <v>3923</v>
      </c>
      <c r="E552" s="41" t="s">
        <v>27</v>
      </c>
      <c r="F552" s="181" t="s">
        <v>4031</v>
      </c>
      <c r="G552" s="44" t="s">
        <v>3927</v>
      </c>
      <c r="H552" s="218">
        <f t="shared" si="100"/>
        <v>0.02</v>
      </c>
      <c r="J552" s="217" t="s">
        <v>4015</v>
      </c>
    </row>
    <row r="553" spans="2:10" x14ac:dyDescent="0.2">
      <c r="C553" s="208" t="s">
        <v>3888</v>
      </c>
      <c r="D553" s="29" t="s">
        <v>3889</v>
      </c>
      <c r="E553" s="41" t="s">
        <v>67</v>
      </c>
      <c r="F553" s="181" t="s">
        <v>4368</v>
      </c>
      <c r="G553" s="44" t="s">
        <v>3895</v>
      </c>
      <c r="H553" s="218">
        <f t="shared" si="100"/>
        <v>0.13</v>
      </c>
      <c r="J553" s="217" t="s">
        <v>4019</v>
      </c>
    </row>
    <row r="554" spans="2:10" x14ac:dyDescent="0.2">
      <c r="C554" s="208" t="s">
        <v>3892</v>
      </c>
      <c r="D554" s="29" t="s">
        <v>3893</v>
      </c>
      <c r="E554" s="41" t="s">
        <v>67</v>
      </c>
      <c r="F554" s="181" t="s">
        <v>4368</v>
      </c>
      <c r="G554" s="44" t="s">
        <v>3896</v>
      </c>
      <c r="H554" s="218">
        <f t="shared" si="100"/>
        <v>0.18</v>
      </c>
      <c r="J554" s="217" t="s">
        <v>4590</v>
      </c>
    </row>
    <row r="555" spans="2:10" x14ac:dyDescent="0.2">
      <c r="C555" s="268" t="s">
        <v>3809</v>
      </c>
      <c r="D555" s="268"/>
      <c r="E555" s="268"/>
      <c r="F555" s="268"/>
      <c r="G555" s="268"/>
      <c r="H555" s="219">
        <f>TRUNC((J555*$J$8),2)</f>
        <v>7.8</v>
      </c>
      <c r="J555" s="217">
        <v>10</v>
      </c>
    </row>
    <row r="556" spans="2:10" x14ac:dyDescent="0.2">
      <c r="C556" s="268" t="s">
        <v>3810</v>
      </c>
      <c r="D556" s="268"/>
      <c r="E556" s="268"/>
      <c r="F556" s="268"/>
      <c r="G556" s="268"/>
      <c r="H556" s="219">
        <f t="shared" ref="H556" si="101">TRUNC((J556*$J$8),2)</f>
        <v>0.23</v>
      </c>
      <c r="J556" s="217">
        <v>0.3</v>
      </c>
    </row>
    <row r="557" spans="2:10" ht="25.5" x14ac:dyDescent="0.2">
      <c r="B557" s="263" t="s">
        <v>129</v>
      </c>
      <c r="C557" s="175">
        <v>92981</v>
      </c>
      <c r="D557" s="176" t="s">
        <v>1861</v>
      </c>
      <c r="E557" s="177" t="s">
        <v>50</v>
      </c>
      <c r="F557" s="273"/>
      <c r="G557" s="273"/>
      <c r="H557" s="178">
        <f>TRUNC(SUM(H562,H563),2)</f>
        <v>11.49</v>
      </c>
    </row>
    <row r="558" spans="2:10" ht="25.5" x14ac:dyDescent="0.2">
      <c r="C558" s="208" t="s">
        <v>4591</v>
      </c>
      <c r="D558" s="29" t="s">
        <v>4592</v>
      </c>
      <c r="E558" s="41" t="s">
        <v>50</v>
      </c>
      <c r="F558" s="181" t="s">
        <v>4587</v>
      </c>
      <c r="G558" s="44" t="s">
        <v>4593</v>
      </c>
      <c r="H558" s="218">
        <f t="shared" ref="H558:H561" si="102">TRUNC((J558*$J$8),2)</f>
        <v>11</v>
      </c>
      <c r="J558" s="217" t="s">
        <v>4595</v>
      </c>
    </row>
    <row r="559" spans="2:10" x14ac:dyDescent="0.2">
      <c r="C559" s="208" t="s">
        <v>3922</v>
      </c>
      <c r="D559" s="29" t="s">
        <v>3923</v>
      </c>
      <c r="E559" s="41" t="s">
        <v>27</v>
      </c>
      <c r="F559" s="181" t="s">
        <v>4031</v>
      </c>
      <c r="G559" s="44" t="s">
        <v>3927</v>
      </c>
      <c r="H559" s="218">
        <f t="shared" si="102"/>
        <v>0.02</v>
      </c>
      <c r="J559" s="217" t="s">
        <v>4015</v>
      </c>
    </row>
    <row r="560" spans="2:10" x14ac:dyDescent="0.2">
      <c r="C560" s="208" t="s">
        <v>3888</v>
      </c>
      <c r="D560" s="29" t="s">
        <v>3889</v>
      </c>
      <c r="E560" s="41" t="s">
        <v>67</v>
      </c>
      <c r="F560" s="181" t="s">
        <v>4594</v>
      </c>
      <c r="G560" s="44" t="s">
        <v>3895</v>
      </c>
      <c r="H560" s="218">
        <f t="shared" si="102"/>
        <v>0.19</v>
      </c>
      <c r="J560" s="217" t="s">
        <v>4548</v>
      </c>
    </row>
    <row r="561" spans="2:10" x14ac:dyDescent="0.2">
      <c r="C561" s="208" t="s">
        <v>3892</v>
      </c>
      <c r="D561" s="29" t="s">
        <v>3893</v>
      </c>
      <c r="E561" s="41" t="s">
        <v>67</v>
      </c>
      <c r="F561" s="181" t="s">
        <v>4594</v>
      </c>
      <c r="G561" s="44" t="s">
        <v>3896</v>
      </c>
      <c r="H561" s="218">
        <f t="shared" si="102"/>
        <v>0.27</v>
      </c>
      <c r="J561" s="217" t="s">
        <v>4596</v>
      </c>
    </row>
    <row r="562" spans="2:10" x14ac:dyDescent="0.2">
      <c r="C562" s="268" t="s">
        <v>3809</v>
      </c>
      <c r="D562" s="268"/>
      <c r="E562" s="268"/>
      <c r="F562" s="268"/>
      <c r="G562" s="268"/>
      <c r="H562" s="219">
        <f>TRUNC((J562*$J$8),2)</f>
        <v>11.15</v>
      </c>
      <c r="J562" s="217">
        <v>14.3</v>
      </c>
    </row>
    <row r="563" spans="2:10" x14ac:dyDescent="0.2">
      <c r="C563" s="268" t="s">
        <v>3810</v>
      </c>
      <c r="D563" s="268"/>
      <c r="E563" s="268"/>
      <c r="F563" s="268"/>
      <c r="G563" s="268"/>
      <c r="H563" s="219">
        <f t="shared" ref="H563" si="103">TRUNC((J563*$J$8),2)</f>
        <v>0.34</v>
      </c>
      <c r="J563" s="217">
        <v>0.44</v>
      </c>
    </row>
    <row r="564" spans="2:10" ht="38.25" x14ac:dyDescent="0.2">
      <c r="B564" s="274" t="s">
        <v>129</v>
      </c>
      <c r="C564" s="275">
        <v>92986</v>
      </c>
      <c r="D564" s="176" t="s">
        <v>1864</v>
      </c>
      <c r="E564" s="7" t="s">
        <v>50</v>
      </c>
      <c r="F564" s="273"/>
      <c r="G564" s="273"/>
      <c r="H564" s="178">
        <f>TRUNC(SUM(H569,H570),2)</f>
        <v>27.9</v>
      </c>
    </row>
    <row r="565" spans="2:10" ht="38.25" x14ac:dyDescent="0.2">
      <c r="C565" s="208" t="s">
        <v>4597</v>
      </c>
      <c r="D565" s="29" t="s">
        <v>4598</v>
      </c>
      <c r="E565" s="41" t="s">
        <v>50</v>
      </c>
      <c r="F565" s="181" t="s">
        <v>4366</v>
      </c>
      <c r="G565" s="44" t="s">
        <v>4599</v>
      </c>
      <c r="H565" s="218">
        <f t="shared" ref="H565:H568" si="104">TRUNC((J565*$J$8),2)</f>
        <v>25.31</v>
      </c>
      <c r="J565" s="217" t="s">
        <v>4601</v>
      </c>
    </row>
    <row r="566" spans="2:10" x14ac:dyDescent="0.2">
      <c r="C566" s="208" t="s">
        <v>3922</v>
      </c>
      <c r="D566" s="29" t="s">
        <v>3923</v>
      </c>
      <c r="E566" s="41" t="s">
        <v>27</v>
      </c>
      <c r="F566" s="181" t="s">
        <v>4368</v>
      </c>
      <c r="G566" s="44" t="s">
        <v>3927</v>
      </c>
      <c r="H566" s="218">
        <f t="shared" si="104"/>
        <v>0.01</v>
      </c>
      <c r="J566" s="217" t="s">
        <v>3929</v>
      </c>
    </row>
    <row r="567" spans="2:10" x14ac:dyDescent="0.2">
      <c r="C567" s="208" t="s">
        <v>3888</v>
      </c>
      <c r="D567" s="29" t="s">
        <v>3889</v>
      </c>
      <c r="E567" s="41" t="s">
        <v>67</v>
      </c>
      <c r="F567" s="181" t="s">
        <v>4600</v>
      </c>
      <c r="G567" s="44" t="s">
        <v>3895</v>
      </c>
      <c r="H567" s="218">
        <f t="shared" si="104"/>
        <v>1.08</v>
      </c>
      <c r="J567" s="217" t="s">
        <v>4602</v>
      </c>
    </row>
    <row r="568" spans="2:10" x14ac:dyDescent="0.2">
      <c r="C568" s="208" t="s">
        <v>3892</v>
      </c>
      <c r="D568" s="29" t="s">
        <v>3893</v>
      </c>
      <c r="E568" s="41" t="s">
        <v>67</v>
      </c>
      <c r="F568" s="181" t="s">
        <v>4600</v>
      </c>
      <c r="G568" s="44" t="s">
        <v>3896</v>
      </c>
      <c r="H568" s="218">
        <f t="shared" si="104"/>
        <v>1.48</v>
      </c>
      <c r="J568" s="217" t="s">
        <v>4603</v>
      </c>
    </row>
    <row r="569" spans="2:10" x14ac:dyDescent="0.2">
      <c r="C569" s="268" t="s">
        <v>3809</v>
      </c>
      <c r="D569" s="268"/>
      <c r="E569" s="268"/>
      <c r="F569" s="268"/>
      <c r="G569" s="268"/>
      <c r="H569" s="219">
        <f>TRUNC((J569*$J$8),2)</f>
        <v>25.99</v>
      </c>
      <c r="J569" s="217">
        <v>33.33</v>
      </c>
    </row>
    <row r="570" spans="2:10" x14ac:dyDescent="0.2">
      <c r="C570" s="268" t="s">
        <v>3810</v>
      </c>
      <c r="D570" s="268"/>
      <c r="E570" s="268"/>
      <c r="F570" s="268"/>
      <c r="G570" s="268"/>
      <c r="H570" s="219">
        <f t="shared" ref="H570" si="105">TRUNC((J570*$J$8),2)</f>
        <v>1.91</v>
      </c>
      <c r="J570" s="217">
        <v>2.4500000000000002</v>
      </c>
    </row>
    <row r="571" spans="2:10" ht="38.25" x14ac:dyDescent="0.2">
      <c r="B571" s="274" t="s">
        <v>129</v>
      </c>
      <c r="C571" s="275">
        <v>91835</v>
      </c>
      <c r="D571" s="176" t="s">
        <v>1866</v>
      </c>
      <c r="E571" s="7" t="s">
        <v>50</v>
      </c>
      <c r="F571" s="273"/>
      <c r="G571" s="273"/>
      <c r="H571" s="178">
        <f>TRUNC(SUM(H576,H577),2)</f>
        <v>8.6</v>
      </c>
    </row>
    <row r="572" spans="2:10" ht="25.5" x14ac:dyDescent="0.2">
      <c r="C572" s="208" t="s">
        <v>3883</v>
      </c>
      <c r="D572" s="29" t="s">
        <v>3884</v>
      </c>
      <c r="E572" s="41" t="s">
        <v>50</v>
      </c>
      <c r="F572" s="181" t="s">
        <v>4101</v>
      </c>
      <c r="G572" s="44" t="s">
        <v>3886</v>
      </c>
      <c r="H572" s="218">
        <f t="shared" ref="H572:H575" si="106">TRUNC((J572*$J$8),2)</f>
        <v>3.11</v>
      </c>
      <c r="J572" s="217" t="s">
        <v>4608</v>
      </c>
    </row>
    <row r="573" spans="2:10" x14ac:dyDescent="0.2">
      <c r="C573" s="208" t="s">
        <v>3888</v>
      </c>
      <c r="D573" s="29" t="s">
        <v>3889</v>
      </c>
      <c r="E573" s="41" t="s">
        <v>67</v>
      </c>
      <c r="F573" s="181" t="s">
        <v>4604</v>
      </c>
      <c r="G573" s="44" t="s">
        <v>3895</v>
      </c>
      <c r="H573" s="218">
        <f t="shared" si="106"/>
        <v>1.41</v>
      </c>
      <c r="J573" s="217" t="s">
        <v>4447</v>
      </c>
    </row>
    <row r="574" spans="2:10" x14ac:dyDescent="0.2">
      <c r="C574" s="208" t="s">
        <v>3892</v>
      </c>
      <c r="D574" s="29" t="s">
        <v>3893</v>
      </c>
      <c r="E574" s="41" t="s">
        <v>67</v>
      </c>
      <c r="F574" s="181" t="s">
        <v>4604</v>
      </c>
      <c r="G574" s="44" t="s">
        <v>3896</v>
      </c>
      <c r="H574" s="218">
        <f t="shared" si="106"/>
        <v>1.95</v>
      </c>
      <c r="J574" s="217" t="s">
        <v>4609</v>
      </c>
    </row>
    <row r="575" spans="2:10" ht="38.25" x14ac:dyDescent="0.2">
      <c r="C575" s="208" t="s">
        <v>4605</v>
      </c>
      <c r="D575" s="29" t="s">
        <v>4606</v>
      </c>
      <c r="E575" s="41" t="s">
        <v>50</v>
      </c>
      <c r="F575" s="181" t="s">
        <v>3807</v>
      </c>
      <c r="G575" s="44" t="s">
        <v>4607</v>
      </c>
      <c r="H575" s="218">
        <f t="shared" si="106"/>
        <v>2.13</v>
      </c>
      <c r="J575" s="217" t="s">
        <v>4607</v>
      </c>
    </row>
    <row r="576" spans="2:10" x14ac:dyDescent="0.2">
      <c r="C576" s="268" t="s">
        <v>3809</v>
      </c>
      <c r="D576" s="268"/>
      <c r="E576" s="268"/>
      <c r="F576" s="268"/>
      <c r="G576" s="268"/>
      <c r="H576" s="219">
        <f>TRUNC((J576*$J$8),2)</f>
        <v>4.84</v>
      </c>
      <c r="J576" s="217">
        <v>6.21</v>
      </c>
    </row>
    <row r="577" spans="2:10" x14ac:dyDescent="0.2">
      <c r="C577" s="268" t="s">
        <v>3810</v>
      </c>
      <c r="D577" s="268"/>
      <c r="E577" s="268"/>
      <c r="F577" s="268"/>
      <c r="G577" s="268"/>
      <c r="H577" s="219">
        <f t="shared" ref="H577" si="107">TRUNC((J577*$J$8),2)</f>
        <v>3.76</v>
      </c>
      <c r="J577" s="217">
        <v>4.83</v>
      </c>
    </row>
    <row r="578" spans="2:10" ht="38.25" x14ac:dyDescent="0.2">
      <c r="B578" s="274" t="s">
        <v>129</v>
      </c>
      <c r="C578" s="275">
        <v>97667</v>
      </c>
      <c r="D578" s="176" t="s">
        <v>1868</v>
      </c>
      <c r="E578" s="7" t="s">
        <v>50</v>
      </c>
      <c r="F578" s="273"/>
      <c r="G578" s="273"/>
      <c r="H578" s="178">
        <f>TRUNC(SUM(H582,H583),2)</f>
        <v>5.99</v>
      </c>
    </row>
    <row r="579" spans="2:10" ht="25.5" x14ac:dyDescent="0.2">
      <c r="C579" s="208" t="s">
        <v>4610</v>
      </c>
      <c r="D579" s="29" t="s">
        <v>4611</v>
      </c>
      <c r="E579" s="41" t="s">
        <v>50</v>
      </c>
      <c r="F579" s="181" t="s">
        <v>4101</v>
      </c>
      <c r="G579" s="44" t="s">
        <v>4612</v>
      </c>
      <c r="H579" s="218">
        <f t="shared" ref="H579:H581" si="108">TRUNC((J579*$J$8),2)</f>
        <v>3.52</v>
      </c>
      <c r="J579" s="217" t="s">
        <v>4614</v>
      </c>
    </row>
    <row r="580" spans="2:10" x14ac:dyDescent="0.2">
      <c r="C580" s="208" t="s">
        <v>3888</v>
      </c>
      <c r="D580" s="29" t="s">
        <v>3889</v>
      </c>
      <c r="E580" s="41" t="s">
        <v>67</v>
      </c>
      <c r="F580" s="181" t="s">
        <v>4613</v>
      </c>
      <c r="G580" s="44" t="s">
        <v>3895</v>
      </c>
      <c r="H580" s="218">
        <f t="shared" si="108"/>
        <v>1.04</v>
      </c>
      <c r="J580" s="217" t="s">
        <v>4194</v>
      </c>
    </row>
    <row r="581" spans="2:10" x14ac:dyDescent="0.2">
      <c r="C581" s="208" t="s">
        <v>3892</v>
      </c>
      <c r="D581" s="29" t="s">
        <v>3893</v>
      </c>
      <c r="E581" s="41" t="s">
        <v>67</v>
      </c>
      <c r="F581" s="181" t="s">
        <v>4613</v>
      </c>
      <c r="G581" s="44" t="s">
        <v>3896</v>
      </c>
      <c r="H581" s="218">
        <f t="shared" si="108"/>
        <v>1.43</v>
      </c>
      <c r="J581" s="217" t="s">
        <v>4615</v>
      </c>
    </row>
    <row r="582" spans="2:10" x14ac:dyDescent="0.2">
      <c r="C582" s="268" t="s">
        <v>3809</v>
      </c>
      <c r="D582" s="268"/>
      <c r="E582" s="268"/>
      <c r="F582" s="268"/>
      <c r="G582" s="268"/>
      <c r="H582" s="219">
        <f>TRUNC((J582*$J$8),2)</f>
        <v>4.1399999999999997</v>
      </c>
      <c r="J582" s="217">
        <v>5.32</v>
      </c>
    </row>
    <row r="583" spans="2:10" x14ac:dyDescent="0.2">
      <c r="C583" s="268" t="s">
        <v>3810</v>
      </c>
      <c r="D583" s="268"/>
      <c r="E583" s="268"/>
      <c r="F583" s="268"/>
      <c r="G583" s="268"/>
      <c r="H583" s="219">
        <f t="shared" ref="H583" si="109">TRUNC((J583*$J$8),2)</f>
        <v>1.85</v>
      </c>
      <c r="J583" s="217">
        <v>2.38</v>
      </c>
    </row>
    <row r="584" spans="2:10" ht="38.25" x14ac:dyDescent="0.2">
      <c r="B584" s="274" t="s">
        <v>129</v>
      </c>
      <c r="C584" s="275">
        <v>91914</v>
      </c>
      <c r="D584" s="176" t="s">
        <v>1915</v>
      </c>
      <c r="E584" s="7" t="s">
        <v>27</v>
      </c>
      <c r="F584" s="273"/>
      <c r="G584" s="273"/>
      <c r="H584" s="178">
        <f>TRUNC(SUM(H588,H589),2)</f>
        <v>12.15</v>
      </c>
    </row>
    <row r="585" spans="2:10" x14ac:dyDescent="0.2">
      <c r="C585" s="208" t="s">
        <v>4616</v>
      </c>
      <c r="D585" s="29" t="s">
        <v>4617</v>
      </c>
      <c r="E585" s="41" t="s">
        <v>27</v>
      </c>
      <c r="F585" s="181" t="s">
        <v>3807</v>
      </c>
      <c r="G585" s="44" t="s">
        <v>4619</v>
      </c>
      <c r="H585" s="218">
        <f t="shared" ref="H585:H587" si="110">TRUNC((J585*$J$8),2)</f>
        <v>1.24</v>
      </c>
      <c r="J585" s="217" t="s">
        <v>4619</v>
      </c>
    </row>
    <row r="586" spans="2:10" x14ac:dyDescent="0.2">
      <c r="C586" s="208" t="s">
        <v>3888</v>
      </c>
      <c r="D586" s="29" t="s">
        <v>3889</v>
      </c>
      <c r="E586" s="41" t="s">
        <v>67</v>
      </c>
      <c r="F586" s="181" t="s">
        <v>4618</v>
      </c>
      <c r="G586" s="44" t="s">
        <v>3895</v>
      </c>
      <c r="H586" s="218">
        <f t="shared" si="110"/>
        <v>4.59</v>
      </c>
      <c r="J586" s="217" t="s">
        <v>4620</v>
      </c>
    </row>
    <row r="587" spans="2:10" x14ac:dyDescent="0.2">
      <c r="C587" s="208" t="s">
        <v>3892</v>
      </c>
      <c r="D587" s="29" t="s">
        <v>3893</v>
      </c>
      <c r="E587" s="41" t="s">
        <v>67</v>
      </c>
      <c r="F587" s="181" t="s">
        <v>4618</v>
      </c>
      <c r="G587" s="44" t="s">
        <v>3896</v>
      </c>
      <c r="H587" s="218">
        <f t="shared" si="110"/>
        <v>6.32</v>
      </c>
      <c r="J587" s="217" t="s">
        <v>4621</v>
      </c>
    </row>
    <row r="588" spans="2:10" x14ac:dyDescent="0.2">
      <c r="C588" s="268" t="s">
        <v>3809</v>
      </c>
      <c r="D588" s="268"/>
      <c r="E588" s="268"/>
      <c r="F588" s="268"/>
      <c r="G588" s="268"/>
      <c r="H588" s="219">
        <f>TRUNC((J588*$J$8),2)</f>
        <v>3.97</v>
      </c>
      <c r="J588" s="217">
        <v>5.0999999999999996</v>
      </c>
    </row>
    <row r="589" spans="2:10" x14ac:dyDescent="0.2">
      <c r="C589" s="268" t="s">
        <v>3810</v>
      </c>
      <c r="D589" s="268"/>
      <c r="E589" s="268"/>
      <c r="F589" s="268"/>
      <c r="G589" s="268"/>
      <c r="H589" s="219">
        <f t="shared" ref="H589" si="111">TRUNC((J589*$J$8),2)</f>
        <v>8.18</v>
      </c>
      <c r="J589" s="217">
        <v>10.49</v>
      </c>
    </row>
    <row r="590" spans="2:10" ht="38.25" x14ac:dyDescent="0.2">
      <c r="B590" s="274" t="s">
        <v>129</v>
      </c>
      <c r="C590" s="275">
        <v>91893</v>
      </c>
      <c r="D590" s="176" t="s">
        <v>1917</v>
      </c>
      <c r="E590" s="7" t="s">
        <v>27</v>
      </c>
      <c r="F590" s="273"/>
      <c r="G590" s="273"/>
      <c r="H590" s="178">
        <f>TRUNC(SUM(H594,H595),2)</f>
        <v>10.76</v>
      </c>
    </row>
    <row r="591" spans="2:10" x14ac:dyDescent="0.2">
      <c r="C591" s="208" t="s">
        <v>4622</v>
      </c>
      <c r="D591" s="29" t="s">
        <v>4623</v>
      </c>
      <c r="E591" s="41" t="s">
        <v>27</v>
      </c>
      <c r="F591" s="181" t="s">
        <v>3807</v>
      </c>
      <c r="G591" s="44" t="s">
        <v>4215</v>
      </c>
      <c r="H591" s="218">
        <f t="shared" ref="H591:H593" si="112">TRUNC((J591*$J$8),2)</f>
        <v>1.87</v>
      </c>
      <c r="J591" s="217" t="s">
        <v>4215</v>
      </c>
    </row>
    <row r="592" spans="2:10" x14ac:dyDescent="0.2">
      <c r="C592" s="208" t="s">
        <v>3888</v>
      </c>
      <c r="D592" s="29" t="s">
        <v>3889</v>
      </c>
      <c r="E592" s="41" t="s">
        <v>67</v>
      </c>
      <c r="F592" s="181" t="s">
        <v>4624</v>
      </c>
      <c r="G592" s="44" t="s">
        <v>3895</v>
      </c>
      <c r="H592" s="218">
        <f t="shared" si="112"/>
        <v>3.73</v>
      </c>
      <c r="J592" s="217" t="s">
        <v>4625</v>
      </c>
    </row>
    <row r="593" spans="2:10" x14ac:dyDescent="0.2">
      <c r="C593" s="208" t="s">
        <v>3892</v>
      </c>
      <c r="D593" s="29" t="s">
        <v>3893</v>
      </c>
      <c r="E593" s="41" t="s">
        <v>67</v>
      </c>
      <c r="F593" s="181" t="s">
        <v>4624</v>
      </c>
      <c r="G593" s="44" t="s">
        <v>3896</v>
      </c>
      <c r="H593" s="218">
        <f t="shared" si="112"/>
        <v>5.14</v>
      </c>
      <c r="J593" s="217" t="s">
        <v>4626</v>
      </c>
    </row>
    <row r="594" spans="2:10" x14ac:dyDescent="0.2">
      <c r="C594" s="268" t="s">
        <v>3809</v>
      </c>
      <c r="D594" s="268"/>
      <c r="E594" s="268"/>
      <c r="F594" s="268"/>
      <c r="G594" s="268"/>
      <c r="H594" s="219">
        <f>TRUNC((J594*$J$8),2)</f>
        <v>4.1100000000000003</v>
      </c>
      <c r="J594" s="217">
        <v>5.27</v>
      </c>
    </row>
    <row r="595" spans="2:10" x14ac:dyDescent="0.2">
      <c r="C595" s="268" t="s">
        <v>3810</v>
      </c>
      <c r="D595" s="268"/>
      <c r="E595" s="268"/>
      <c r="F595" s="268"/>
      <c r="G595" s="268"/>
      <c r="H595" s="219">
        <f t="shared" ref="H595" si="113">TRUNC((J595*$J$8),2)</f>
        <v>6.65</v>
      </c>
      <c r="J595" s="217">
        <v>8.5299999999999994</v>
      </c>
    </row>
    <row r="596" spans="2:10" ht="25.5" x14ac:dyDescent="0.2">
      <c r="B596" s="263" t="s">
        <v>129</v>
      </c>
      <c r="C596" s="175">
        <v>91979</v>
      </c>
      <c r="D596" s="176" t="s">
        <v>1951</v>
      </c>
      <c r="E596" s="177" t="s">
        <v>27</v>
      </c>
      <c r="F596" s="273"/>
      <c r="G596" s="273"/>
      <c r="H596" s="178">
        <f>TRUNC(SUM(H599,H600),2)</f>
        <v>35.51</v>
      </c>
    </row>
    <row r="597" spans="2:10" ht="25.5" x14ac:dyDescent="0.2">
      <c r="C597" s="208" t="s">
        <v>3910</v>
      </c>
      <c r="D597" s="29" t="s">
        <v>3911</v>
      </c>
      <c r="E597" s="41" t="s">
        <v>27</v>
      </c>
      <c r="F597" s="181" t="s">
        <v>3807</v>
      </c>
      <c r="G597" s="44" t="s">
        <v>3914</v>
      </c>
      <c r="H597" s="218">
        <f t="shared" ref="H597:H598" si="114">TRUNC((J597*$J$8),2)</f>
        <v>7.72</v>
      </c>
      <c r="J597" s="217" t="s">
        <v>3914</v>
      </c>
    </row>
    <row r="598" spans="2:10" ht="25.5" x14ac:dyDescent="0.2">
      <c r="C598" s="208" t="s">
        <v>4627</v>
      </c>
      <c r="D598" s="29" t="s">
        <v>4628</v>
      </c>
      <c r="E598" s="41" t="s">
        <v>27</v>
      </c>
      <c r="F598" s="181" t="s">
        <v>3807</v>
      </c>
      <c r="G598" s="44" t="s">
        <v>4629</v>
      </c>
      <c r="H598" s="218">
        <f t="shared" si="114"/>
        <v>27.79</v>
      </c>
      <c r="J598" s="217" t="s">
        <v>4629</v>
      </c>
    </row>
    <row r="599" spans="2:10" x14ac:dyDescent="0.2">
      <c r="C599" s="268" t="s">
        <v>3809</v>
      </c>
      <c r="D599" s="268"/>
      <c r="E599" s="268"/>
      <c r="F599" s="268"/>
      <c r="G599" s="268"/>
      <c r="H599" s="219">
        <f>TRUNC((J599*$J$8),2)</f>
        <v>20.84</v>
      </c>
      <c r="J599" s="217">
        <v>26.73</v>
      </c>
    </row>
    <row r="600" spans="2:10" x14ac:dyDescent="0.2">
      <c r="C600" s="268" t="s">
        <v>3810</v>
      </c>
      <c r="D600" s="268"/>
      <c r="E600" s="268"/>
      <c r="F600" s="268"/>
      <c r="G600" s="268"/>
      <c r="H600" s="219">
        <f t="shared" ref="H600" si="115">TRUNC((J600*$J$8),2)</f>
        <v>14.67</v>
      </c>
      <c r="J600" s="217">
        <v>18.809999999999999</v>
      </c>
    </row>
    <row r="601" spans="2:10" ht="25.5" x14ac:dyDescent="0.2">
      <c r="B601" s="263" t="s">
        <v>129</v>
      </c>
      <c r="C601" s="175">
        <v>91969</v>
      </c>
      <c r="D601" s="176" t="s">
        <v>1954</v>
      </c>
      <c r="E601" s="177" t="s">
        <v>27</v>
      </c>
      <c r="F601" s="273"/>
      <c r="G601" s="273"/>
      <c r="H601" s="178">
        <f>TRUNC(SUM(H604,H605),2)</f>
        <v>56.55</v>
      </c>
    </row>
    <row r="602" spans="2:10" ht="25.5" x14ac:dyDescent="0.2">
      <c r="C602" s="208" t="s">
        <v>3910</v>
      </c>
      <c r="D602" s="29" t="s">
        <v>3911</v>
      </c>
      <c r="E602" s="41" t="s">
        <v>27</v>
      </c>
      <c r="F602" s="181" t="s">
        <v>3807</v>
      </c>
      <c r="G602" s="44" t="s">
        <v>3914</v>
      </c>
      <c r="H602" s="218">
        <f t="shared" ref="H602:H603" si="116">TRUNC((J602*$J$8),2)</f>
        <v>7.72</v>
      </c>
      <c r="J602" s="217" t="s">
        <v>3914</v>
      </c>
    </row>
    <row r="603" spans="2:10" ht="25.5" x14ac:dyDescent="0.2">
      <c r="C603" s="208" t="s">
        <v>4630</v>
      </c>
      <c r="D603" s="29" t="s">
        <v>4631</v>
      </c>
      <c r="E603" s="41" t="s">
        <v>27</v>
      </c>
      <c r="F603" s="181" t="s">
        <v>3807</v>
      </c>
      <c r="G603" s="44" t="s">
        <v>4632</v>
      </c>
      <c r="H603" s="218">
        <f t="shared" si="116"/>
        <v>48.82</v>
      </c>
      <c r="J603" s="217" t="s">
        <v>4632</v>
      </c>
    </row>
    <row r="604" spans="2:10" x14ac:dyDescent="0.2">
      <c r="C604" s="268" t="s">
        <v>3809</v>
      </c>
      <c r="D604" s="268"/>
      <c r="E604" s="268"/>
      <c r="F604" s="268"/>
      <c r="G604" s="268"/>
      <c r="H604" s="219">
        <f>TRUNC((J604*$J$8),2)</f>
        <v>30.17</v>
      </c>
      <c r="J604" s="217">
        <v>38.68</v>
      </c>
    </row>
    <row r="605" spans="2:10" x14ac:dyDescent="0.2">
      <c r="C605" s="268" t="s">
        <v>3810</v>
      </c>
      <c r="D605" s="268"/>
      <c r="E605" s="268"/>
      <c r="F605" s="268"/>
      <c r="G605" s="268"/>
      <c r="H605" s="219">
        <f t="shared" ref="H605" si="117">TRUNC((J605*$J$8),2)</f>
        <v>26.38</v>
      </c>
      <c r="J605" s="217">
        <v>33.83</v>
      </c>
    </row>
    <row r="606" spans="2:10" ht="51" x14ac:dyDescent="0.2">
      <c r="B606" s="274" t="s">
        <v>129</v>
      </c>
      <c r="C606" s="275">
        <v>91170</v>
      </c>
      <c r="D606" s="176" t="s">
        <v>1981</v>
      </c>
      <c r="E606" s="7" t="s">
        <v>50</v>
      </c>
      <c r="F606" s="273"/>
      <c r="G606" s="273"/>
      <c r="H606" s="178">
        <f>TRUNC(SUM(H610,H611),2)</f>
        <v>2.13</v>
      </c>
    </row>
    <row r="607" spans="2:10" ht="25.5" x14ac:dyDescent="0.2">
      <c r="C607" s="208" t="s">
        <v>4633</v>
      </c>
      <c r="D607" s="29" t="s">
        <v>4634</v>
      </c>
      <c r="E607" s="41" t="s">
        <v>27</v>
      </c>
      <c r="F607" s="181" t="s">
        <v>4635</v>
      </c>
      <c r="G607" s="44" t="s">
        <v>4636</v>
      </c>
      <c r="H607" s="218">
        <f t="shared" ref="H607:H609" si="118">TRUNC((J607*$J$8),2)</f>
        <v>0.56000000000000005</v>
      </c>
      <c r="J607" s="217" t="s">
        <v>4637</v>
      </c>
    </row>
    <row r="608" spans="2:10" ht="25.5" x14ac:dyDescent="0.2">
      <c r="C608" s="208" t="s">
        <v>4151</v>
      </c>
      <c r="D608" s="29" t="s">
        <v>4152</v>
      </c>
      <c r="E608" s="41" t="s">
        <v>67</v>
      </c>
      <c r="F608" s="181" t="s">
        <v>4031</v>
      </c>
      <c r="G608" s="44" t="s">
        <v>4156</v>
      </c>
      <c r="H608" s="218">
        <f t="shared" si="118"/>
        <v>0.14000000000000001</v>
      </c>
      <c r="J608" s="217" t="s">
        <v>4638</v>
      </c>
    </row>
    <row r="609" spans="2:10" x14ac:dyDescent="0.2">
      <c r="C609" s="208" t="s">
        <v>4129</v>
      </c>
      <c r="D609" s="29" t="s">
        <v>4130</v>
      </c>
      <c r="E609" s="41" t="s">
        <v>67</v>
      </c>
      <c r="F609" s="181" t="s">
        <v>4382</v>
      </c>
      <c r="G609" s="44" t="s">
        <v>4134</v>
      </c>
      <c r="H609" s="218">
        <f t="shared" si="118"/>
        <v>1.41</v>
      </c>
      <c r="J609" s="217" t="s">
        <v>3961</v>
      </c>
    </row>
    <row r="610" spans="2:10" x14ac:dyDescent="0.2">
      <c r="C610" s="268" t="s">
        <v>3809</v>
      </c>
      <c r="D610" s="268"/>
      <c r="E610" s="268"/>
      <c r="F610" s="268"/>
      <c r="G610" s="268"/>
      <c r="H610" s="219">
        <f>TRUNC((J610*$J$8),2)</f>
        <v>0.87</v>
      </c>
      <c r="J610" s="217">
        <v>1.1200000000000001</v>
      </c>
    </row>
    <row r="611" spans="2:10" x14ac:dyDescent="0.2">
      <c r="C611" s="268" t="s">
        <v>3810</v>
      </c>
      <c r="D611" s="268"/>
      <c r="E611" s="268"/>
      <c r="F611" s="268"/>
      <c r="G611" s="268"/>
      <c r="H611" s="219">
        <f t="shared" ref="H611" si="119">TRUNC((J611*$J$8),2)</f>
        <v>1.26</v>
      </c>
      <c r="J611" s="217">
        <v>1.62</v>
      </c>
    </row>
    <row r="612" spans="2:10" ht="25.5" x14ac:dyDescent="0.2">
      <c r="B612" s="263" t="s">
        <v>129</v>
      </c>
      <c r="C612" s="175">
        <v>96977</v>
      </c>
      <c r="D612" s="176" t="s">
        <v>2029</v>
      </c>
      <c r="E612" s="177" t="s">
        <v>50</v>
      </c>
      <c r="F612" s="273"/>
      <c r="G612" s="273"/>
      <c r="H612" s="178">
        <f>TRUNC(SUM(H616,H617),2)</f>
        <v>43.91</v>
      </c>
    </row>
    <row r="613" spans="2:10" x14ac:dyDescent="0.2">
      <c r="C613" s="208" t="s">
        <v>4639</v>
      </c>
      <c r="D613" s="29" t="s">
        <v>4640</v>
      </c>
      <c r="E613" s="41" t="s">
        <v>50</v>
      </c>
      <c r="F613" s="181" t="s">
        <v>4101</v>
      </c>
      <c r="G613" s="44" t="s">
        <v>4080</v>
      </c>
      <c r="H613" s="218">
        <f t="shared" ref="H613:H615" si="120">TRUNC((J613*$J$8),2)</f>
        <v>42.67</v>
      </c>
      <c r="J613" s="217" t="s">
        <v>4642</v>
      </c>
    </row>
    <row r="614" spans="2:10" x14ac:dyDescent="0.2">
      <c r="C614" s="208" t="s">
        <v>3888</v>
      </c>
      <c r="D614" s="29" t="s">
        <v>3889</v>
      </c>
      <c r="E614" s="41" t="s">
        <v>67</v>
      </c>
      <c r="F614" s="181" t="s">
        <v>4641</v>
      </c>
      <c r="G614" s="44" t="s">
        <v>3895</v>
      </c>
      <c r="H614" s="218">
        <f t="shared" si="120"/>
        <v>0.52</v>
      </c>
      <c r="J614" s="217" t="s">
        <v>4643</v>
      </c>
    </row>
    <row r="615" spans="2:10" x14ac:dyDescent="0.2">
      <c r="C615" s="208" t="s">
        <v>3892</v>
      </c>
      <c r="D615" s="29" t="s">
        <v>3893</v>
      </c>
      <c r="E615" s="41" t="s">
        <v>67</v>
      </c>
      <c r="F615" s="181" t="s">
        <v>4641</v>
      </c>
      <c r="G615" s="44" t="s">
        <v>3896</v>
      </c>
      <c r="H615" s="218">
        <f t="shared" si="120"/>
        <v>0.71</v>
      </c>
      <c r="J615" s="217" t="s">
        <v>3862</v>
      </c>
    </row>
    <row r="616" spans="2:10" x14ac:dyDescent="0.2">
      <c r="C616" s="268" t="s">
        <v>3809</v>
      </c>
      <c r="D616" s="268"/>
      <c r="E616" s="268"/>
      <c r="F616" s="268"/>
      <c r="G616" s="268"/>
      <c r="H616" s="219">
        <f>TRUNC((J616*$J$8),2)</f>
        <v>43</v>
      </c>
      <c r="J616" s="217">
        <v>55.13</v>
      </c>
    </row>
    <row r="617" spans="2:10" x14ac:dyDescent="0.2">
      <c r="C617" s="268" t="s">
        <v>3810</v>
      </c>
      <c r="D617" s="268"/>
      <c r="E617" s="268"/>
      <c r="F617" s="268"/>
      <c r="G617" s="268"/>
      <c r="H617" s="219">
        <f t="shared" ref="H617" si="121">TRUNC((J617*$J$8),2)</f>
        <v>0.91</v>
      </c>
      <c r="J617" s="217">
        <v>1.17</v>
      </c>
    </row>
    <row r="618" spans="2:10" ht="25.5" x14ac:dyDescent="0.2">
      <c r="B618" s="263" t="s">
        <v>129</v>
      </c>
      <c r="C618" s="175">
        <v>96974</v>
      </c>
      <c r="D618" s="176" t="s">
        <v>2031</v>
      </c>
      <c r="E618" s="177" t="s">
        <v>50</v>
      </c>
      <c r="F618" s="273"/>
      <c r="G618" s="273"/>
      <c r="H618" s="178">
        <f>TRUNC(SUM(H623,H624),2)</f>
        <v>61.67</v>
      </c>
    </row>
    <row r="619" spans="2:10" x14ac:dyDescent="0.2">
      <c r="C619" s="208" t="s">
        <v>4639</v>
      </c>
      <c r="D619" s="29" t="s">
        <v>4640</v>
      </c>
      <c r="E619" s="41" t="s">
        <v>50</v>
      </c>
      <c r="F619" s="181" t="s">
        <v>4644</v>
      </c>
      <c r="G619" s="44" t="s">
        <v>4080</v>
      </c>
      <c r="H619" s="218">
        <f t="shared" ref="H619:H622" si="122">TRUNC((J619*$J$8),2)</f>
        <v>40.729999999999997</v>
      </c>
      <c r="J619" s="217" t="s">
        <v>4650</v>
      </c>
    </row>
    <row r="620" spans="2:10" x14ac:dyDescent="0.2">
      <c r="C620" s="208" t="s">
        <v>3888</v>
      </c>
      <c r="D620" s="29" t="s">
        <v>3889</v>
      </c>
      <c r="E620" s="41" t="s">
        <v>67</v>
      </c>
      <c r="F620" s="181" t="s">
        <v>4645</v>
      </c>
      <c r="G620" s="44" t="s">
        <v>3895</v>
      </c>
      <c r="H620" s="218">
        <f t="shared" si="122"/>
        <v>5.0599999999999996</v>
      </c>
      <c r="J620" s="217" t="s">
        <v>4651</v>
      </c>
    </row>
    <row r="621" spans="2:10" x14ac:dyDescent="0.2">
      <c r="C621" s="208" t="s">
        <v>3892</v>
      </c>
      <c r="D621" s="29" t="s">
        <v>3893</v>
      </c>
      <c r="E621" s="41" t="s">
        <v>67</v>
      </c>
      <c r="F621" s="181" t="s">
        <v>4645</v>
      </c>
      <c r="G621" s="44" t="s">
        <v>3896</v>
      </c>
      <c r="H621" s="218">
        <f t="shared" si="122"/>
        <v>6.97</v>
      </c>
      <c r="J621" s="217" t="s">
        <v>4652</v>
      </c>
    </row>
    <row r="622" spans="2:10" ht="25.5" x14ac:dyDescent="0.2">
      <c r="C622" s="208" t="s">
        <v>4646</v>
      </c>
      <c r="D622" s="29" t="s">
        <v>4647</v>
      </c>
      <c r="E622" s="41" t="s">
        <v>27</v>
      </c>
      <c r="F622" s="181" t="s">
        <v>4648</v>
      </c>
      <c r="G622" s="44" t="s">
        <v>4649</v>
      </c>
      <c r="H622" s="218">
        <f t="shared" si="122"/>
        <v>8.91</v>
      </c>
      <c r="J622" s="217" t="s">
        <v>4653</v>
      </c>
    </row>
    <row r="623" spans="2:10" x14ac:dyDescent="0.2">
      <c r="C623" s="268" t="s">
        <v>3809</v>
      </c>
      <c r="D623" s="268"/>
      <c r="E623" s="268"/>
      <c r="F623" s="268"/>
      <c r="G623" s="268"/>
      <c r="H623" s="219">
        <f>TRUNC((J623*$J$8),2)</f>
        <v>48.33</v>
      </c>
      <c r="J623" s="217">
        <v>61.97</v>
      </c>
    </row>
    <row r="624" spans="2:10" x14ac:dyDescent="0.2">
      <c r="C624" s="268" t="s">
        <v>3810</v>
      </c>
      <c r="D624" s="268"/>
      <c r="E624" s="268"/>
      <c r="F624" s="268"/>
      <c r="G624" s="268"/>
      <c r="H624" s="219">
        <f t="shared" ref="H624" si="123">TRUNC((J624*$J$8),2)</f>
        <v>13.34</v>
      </c>
      <c r="J624" s="217">
        <v>17.11</v>
      </c>
    </row>
    <row r="625" spans="2:10" ht="25.5" x14ac:dyDescent="0.2">
      <c r="B625" s="274" t="s">
        <v>129</v>
      </c>
      <c r="C625" s="275">
        <v>97668</v>
      </c>
      <c r="D625" s="176" t="s">
        <v>2038</v>
      </c>
      <c r="E625" s="7" t="s">
        <v>50</v>
      </c>
      <c r="F625" s="273"/>
      <c r="G625" s="273"/>
      <c r="H625" s="178">
        <f>TRUNC(SUM(H629,H630),2)</f>
        <v>8.5399999999999991</v>
      </c>
    </row>
    <row r="626" spans="2:10" ht="25.5" x14ac:dyDescent="0.2">
      <c r="C626" s="208" t="s">
        <v>4654</v>
      </c>
      <c r="D626" s="29" t="s">
        <v>4655</v>
      </c>
      <c r="E626" s="41" t="s">
        <v>50</v>
      </c>
      <c r="F626" s="181" t="s">
        <v>4101</v>
      </c>
      <c r="G626" s="44" t="s">
        <v>4656</v>
      </c>
      <c r="H626" s="218">
        <f t="shared" ref="H626:H628" si="124">TRUNC((J626*$J$8),2)</f>
        <v>5.0599999999999996</v>
      </c>
      <c r="J626" s="217" t="s">
        <v>4651</v>
      </c>
    </row>
    <row r="627" spans="2:10" x14ac:dyDescent="0.2">
      <c r="C627" s="208" t="s">
        <v>3888</v>
      </c>
      <c r="D627" s="29" t="s">
        <v>3889</v>
      </c>
      <c r="E627" s="41" t="s">
        <v>67</v>
      </c>
      <c r="F627" s="181" t="s">
        <v>4657</v>
      </c>
      <c r="G627" s="44" t="s">
        <v>3895</v>
      </c>
      <c r="H627" s="218">
        <f t="shared" si="124"/>
        <v>1.46</v>
      </c>
      <c r="J627" s="217" t="s">
        <v>4658</v>
      </c>
    </row>
    <row r="628" spans="2:10" x14ac:dyDescent="0.2">
      <c r="C628" s="208" t="s">
        <v>3892</v>
      </c>
      <c r="D628" s="29" t="s">
        <v>3893</v>
      </c>
      <c r="E628" s="41" t="s">
        <v>67</v>
      </c>
      <c r="F628" s="181" t="s">
        <v>4657</v>
      </c>
      <c r="G628" s="44" t="s">
        <v>3896</v>
      </c>
      <c r="H628" s="218">
        <f t="shared" si="124"/>
        <v>2.02</v>
      </c>
      <c r="J628" s="217" t="s">
        <v>4659</v>
      </c>
    </row>
    <row r="629" spans="2:10" x14ac:dyDescent="0.2">
      <c r="C629" s="268" t="s">
        <v>3809</v>
      </c>
      <c r="D629" s="268"/>
      <c r="E629" s="268"/>
      <c r="F629" s="268"/>
      <c r="G629" s="268"/>
      <c r="H629" s="219">
        <f>TRUNC((J629*$J$8),2)</f>
        <v>5.94</v>
      </c>
      <c r="J629" s="217">
        <v>7.62</v>
      </c>
    </row>
    <row r="630" spans="2:10" x14ac:dyDescent="0.2">
      <c r="C630" s="268" t="s">
        <v>3810</v>
      </c>
      <c r="D630" s="268"/>
      <c r="E630" s="268"/>
      <c r="F630" s="268"/>
      <c r="G630" s="268"/>
      <c r="H630" s="219">
        <f t="shared" ref="H630" si="125">TRUNC((J630*$J$8),2)</f>
        <v>2.6</v>
      </c>
      <c r="J630" s="217">
        <v>3.34</v>
      </c>
    </row>
    <row r="631" spans="2:10" ht="25.5" x14ac:dyDescent="0.2">
      <c r="B631" s="263" t="s">
        <v>129</v>
      </c>
      <c r="C631" s="175">
        <v>96985</v>
      </c>
      <c r="D631" s="176" t="s">
        <v>2049</v>
      </c>
      <c r="E631" s="177" t="s">
        <v>27</v>
      </c>
      <c r="F631" s="273"/>
      <c r="G631" s="273"/>
      <c r="H631" s="178">
        <f>TRUNC(SUM(H635,H636),2)</f>
        <v>55.29</v>
      </c>
    </row>
    <row r="632" spans="2:10" ht="25.5" x14ac:dyDescent="0.2">
      <c r="C632" s="208" t="s">
        <v>4660</v>
      </c>
      <c r="D632" s="29" t="s">
        <v>4661</v>
      </c>
      <c r="E632" s="41" t="s">
        <v>27</v>
      </c>
      <c r="F632" s="181" t="s">
        <v>3807</v>
      </c>
      <c r="G632" s="44" t="s">
        <v>4662</v>
      </c>
      <c r="H632" s="218">
        <f t="shared" ref="H632:H634" si="126">TRUNC((J632*$J$8),2)</f>
        <v>45.93</v>
      </c>
      <c r="J632" s="217" t="s">
        <v>4662</v>
      </c>
    </row>
    <row r="633" spans="2:10" x14ac:dyDescent="0.2">
      <c r="C633" s="208" t="s">
        <v>3888</v>
      </c>
      <c r="D633" s="29" t="s">
        <v>3889</v>
      </c>
      <c r="E633" s="41" t="s">
        <v>67</v>
      </c>
      <c r="F633" s="181" t="s">
        <v>4663</v>
      </c>
      <c r="G633" s="44" t="s">
        <v>3895</v>
      </c>
      <c r="H633" s="218">
        <f t="shared" si="126"/>
        <v>3.93</v>
      </c>
      <c r="J633" s="217" t="s">
        <v>4664</v>
      </c>
    </row>
    <row r="634" spans="2:10" x14ac:dyDescent="0.2">
      <c r="C634" s="208" t="s">
        <v>3892</v>
      </c>
      <c r="D634" s="29" t="s">
        <v>3893</v>
      </c>
      <c r="E634" s="41" t="s">
        <v>67</v>
      </c>
      <c r="F634" s="181" t="s">
        <v>4663</v>
      </c>
      <c r="G634" s="44" t="s">
        <v>3896</v>
      </c>
      <c r="H634" s="218">
        <f t="shared" si="126"/>
        <v>5.42</v>
      </c>
      <c r="J634" s="217" t="s">
        <v>4665</v>
      </c>
    </row>
    <row r="635" spans="2:10" x14ac:dyDescent="0.2">
      <c r="C635" s="268" t="s">
        <v>3809</v>
      </c>
      <c r="D635" s="268"/>
      <c r="E635" s="268"/>
      <c r="F635" s="268"/>
      <c r="G635" s="268"/>
      <c r="H635" s="219">
        <f>TRUNC((J635*$J$8),2)</f>
        <v>48.3</v>
      </c>
      <c r="J635" s="217">
        <v>61.93</v>
      </c>
    </row>
    <row r="636" spans="2:10" x14ac:dyDescent="0.2">
      <c r="C636" s="268" t="s">
        <v>3810</v>
      </c>
      <c r="D636" s="268"/>
      <c r="E636" s="268"/>
      <c r="F636" s="268"/>
      <c r="G636" s="268"/>
      <c r="H636" s="219">
        <f t="shared" ref="H636" si="127">TRUNC((J636*$J$8),2)</f>
        <v>6.99</v>
      </c>
      <c r="J636" s="217">
        <v>8.9700000000000006</v>
      </c>
    </row>
    <row r="637" spans="2:10" ht="38.25" x14ac:dyDescent="0.2">
      <c r="B637" s="274" t="s">
        <v>129</v>
      </c>
      <c r="C637" s="275">
        <v>102105</v>
      </c>
      <c r="D637" s="176" t="s">
        <v>2090</v>
      </c>
      <c r="E637" s="7" t="s">
        <v>27</v>
      </c>
      <c r="F637" s="273"/>
      <c r="G637" s="273"/>
      <c r="H637" s="178">
        <f>TRUNC(SUM(H642,H643),2)</f>
        <v>13953.49</v>
      </c>
    </row>
    <row r="638" spans="2:10" ht="38.25" x14ac:dyDescent="0.2">
      <c r="C638" s="208" t="s">
        <v>4666</v>
      </c>
      <c r="D638" s="29" t="s">
        <v>4667</v>
      </c>
      <c r="E638" s="41" t="s">
        <v>3853</v>
      </c>
      <c r="F638" s="181" t="s">
        <v>4668</v>
      </c>
      <c r="G638" s="44" t="s">
        <v>4669</v>
      </c>
      <c r="H638" s="218">
        <f t="shared" ref="H638:H641" si="128">TRUNC((J638*$J$8),2)</f>
        <v>52.01</v>
      </c>
      <c r="J638" s="217" t="s">
        <v>4674</v>
      </c>
    </row>
    <row r="639" spans="2:10" ht="38.25" x14ac:dyDescent="0.2">
      <c r="C639" s="208" t="s">
        <v>4670</v>
      </c>
      <c r="D639" s="29" t="s">
        <v>4671</v>
      </c>
      <c r="E639" s="41" t="s">
        <v>27</v>
      </c>
      <c r="F639" s="181" t="s">
        <v>3807</v>
      </c>
      <c r="G639" s="44" t="s">
        <v>4672</v>
      </c>
      <c r="H639" s="218">
        <f t="shared" si="128"/>
        <v>13555.69</v>
      </c>
      <c r="J639" s="217" t="s">
        <v>4672</v>
      </c>
    </row>
    <row r="640" spans="2:10" x14ac:dyDescent="0.2">
      <c r="C640" s="208" t="s">
        <v>3888</v>
      </c>
      <c r="D640" s="29" t="s">
        <v>3889</v>
      </c>
      <c r="E640" s="41" t="s">
        <v>67</v>
      </c>
      <c r="F640" s="181" t="s">
        <v>4673</v>
      </c>
      <c r="G640" s="44" t="s">
        <v>3895</v>
      </c>
      <c r="H640" s="218">
        <f t="shared" si="128"/>
        <v>145.52000000000001</v>
      </c>
      <c r="J640" s="217" t="s">
        <v>4675</v>
      </c>
    </row>
    <row r="641" spans="2:10" x14ac:dyDescent="0.2">
      <c r="C641" s="208" t="s">
        <v>3892</v>
      </c>
      <c r="D641" s="29" t="s">
        <v>3893</v>
      </c>
      <c r="E641" s="41" t="s">
        <v>67</v>
      </c>
      <c r="F641" s="181" t="s">
        <v>4673</v>
      </c>
      <c r="G641" s="44" t="s">
        <v>3896</v>
      </c>
      <c r="H641" s="218">
        <f t="shared" si="128"/>
        <v>200.27</v>
      </c>
      <c r="J641" s="217" t="s">
        <v>4676</v>
      </c>
    </row>
    <row r="642" spans="2:10" x14ac:dyDescent="0.2">
      <c r="C642" s="268" t="s">
        <v>3809</v>
      </c>
      <c r="D642" s="268"/>
      <c r="E642" s="268"/>
      <c r="F642" s="268"/>
      <c r="G642" s="268"/>
      <c r="H642" s="219">
        <f>TRUNC((J642*$J$8),2)</f>
        <v>13691.95</v>
      </c>
      <c r="J642" s="217">
        <v>17553.79</v>
      </c>
    </row>
    <row r="643" spans="2:10" x14ac:dyDescent="0.2">
      <c r="C643" s="268" t="s">
        <v>3810</v>
      </c>
      <c r="D643" s="268"/>
      <c r="E643" s="268"/>
      <c r="F643" s="268"/>
      <c r="G643" s="268"/>
      <c r="H643" s="219">
        <f t="shared" ref="H643" si="129">TRUNC((J643*$J$8),2)</f>
        <v>261.54000000000002</v>
      </c>
      <c r="J643" s="217">
        <v>335.32</v>
      </c>
    </row>
    <row r="644" spans="2:10" ht="25.5" x14ac:dyDescent="0.2">
      <c r="B644" s="263" t="s">
        <v>129</v>
      </c>
      <c r="C644" s="175">
        <v>92867</v>
      </c>
      <c r="D644" s="176" t="s">
        <v>2102</v>
      </c>
      <c r="E644" s="177" t="s">
        <v>27</v>
      </c>
      <c r="F644" s="273"/>
      <c r="G644" s="273"/>
      <c r="H644" s="178">
        <f>TRUNC(SUM(H649,H650),2)</f>
        <v>21.99</v>
      </c>
    </row>
    <row r="645" spans="2:10" x14ac:dyDescent="0.2">
      <c r="C645" s="208" t="s">
        <v>4677</v>
      </c>
      <c r="D645" s="29" t="s">
        <v>4678</v>
      </c>
      <c r="E645" s="41" t="s">
        <v>27</v>
      </c>
      <c r="F645" s="181" t="s">
        <v>3807</v>
      </c>
      <c r="G645" s="44" t="s">
        <v>4679</v>
      </c>
      <c r="H645" s="218">
        <f t="shared" ref="H645:H648" si="130">TRUNC((J645*$J$8),2)</f>
        <v>1.17</v>
      </c>
      <c r="J645" s="217" t="s">
        <v>4679</v>
      </c>
    </row>
    <row r="646" spans="2:10" x14ac:dyDescent="0.2">
      <c r="C646" s="208" t="s">
        <v>3888</v>
      </c>
      <c r="D646" s="29" t="s">
        <v>3889</v>
      </c>
      <c r="E646" s="41" t="s">
        <v>67</v>
      </c>
      <c r="F646" s="181" t="s">
        <v>4680</v>
      </c>
      <c r="G646" s="44" t="s">
        <v>3895</v>
      </c>
      <c r="H646" s="218">
        <f t="shared" si="130"/>
        <v>8.57</v>
      </c>
      <c r="J646" s="217" t="s">
        <v>4681</v>
      </c>
    </row>
    <row r="647" spans="2:10" x14ac:dyDescent="0.2">
      <c r="C647" s="208" t="s">
        <v>3892</v>
      </c>
      <c r="D647" s="29" t="s">
        <v>3893</v>
      </c>
      <c r="E647" s="41" t="s">
        <v>67</v>
      </c>
      <c r="F647" s="181" t="s">
        <v>4680</v>
      </c>
      <c r="G647" s="44" t="s">
        <v>3896</v>
      </c>
      <c r="H647" s="218">
        <f t="shared" si="130"/>
        <v>11.8</v>
      </c>
      <c r="J647" s="217" t="s">
        <v>4682</v>
      </c>
    </row>
    <row r="648" spans="2:10" ht="25.5" x14ac:dyDescent="0.2">
      <c r="C648" s="208" t="s">
        <v>3902</v>
      </c>
      <c r="D648" s="29" t="s">
        <v>3903</v>
      </c>
      <c r="E648" s="41" t="s">
        <v>83</v>
      </c>
      <c r="F648" s="181" t="s">
        <v>3904</v>
      </c>
      <c r="G648" s="44" t="s">
        <v>3906</v>
      </c>
      <c r="H648" s="218">
        <f t="shared" si="130"/>
        <v>0.44</v>
      </c>
      <c r="J648" s="217" t="s">
        <v>3909</v>
      </c>
    </row>
    <row r="649" spans="2:10" x14ac:dyDescent="0.2">
      <c r="C649" s="268" t="s">
        <v>3809</v>
      </c>
      <c r="D649" s="268"/>
      <c r="E649" s="268"/>
      <c r="F649" s="268"/>
      <c r="G649" s="268"/>
      <c r="H649" s="219">
        <f>TRUNC((J649*$J$8),2)</f>
        <v>6.65</v>
      </c>
      <c r="J649" s="217">
        <v>8.5299999999999994</v>
      </c>
    </row>
    <row r="650" spans="2:10" x14ac:dyDescent="0.2">
      <c r="C650" s="268" t="s">
        <v>3810</v>
      </c>
      <c r="D650" s="268"/>
      <c r="E650" s="268"/>
      <c r="F650" s="268"/>
      <c r="G650" s="268"/>
      <c r="H650" s="219">
        <f t="shared" ref="H650" si="131">TRUNC((J650*$J$8),2)</f>
        <v>15.34</v>
      </c>
      <c r="J650" s="217">
        <v>19.670000000000002</v>
      </c>
    </row>
    <row r="651" spans="2:10" ht="25.5" x14ac:dyDescent="0.2">
      <c r="B651" s="263" t="s">
        <v>129</v>
      </c>
      <c r="C651" s="175">
        <v>92869</v>
      </c>
      <c r="D651" s="176" t="s">
        <v>2104</v>
      </c>
      <c r="E651" s="177" t="s">
        <v>27</v>
      </c>
      <c r="F651" s="273"/>
      <c r="G651" s="273"/>
      <c r="H651" s="178">
        <f>TRUNC(SUM(H656,H657),2)</f>
        <v>7.68</v>
      </c>
    </row>
    <row r="652" spans="2:10" x14ac:dyDescent="0.2">
      <c r="C652" s="208" t="s">
        <v>4677</v>
      </c>
      <c r="D652" s="29" t="s">
        <v>4678</v>
      </c>
      <c r="E652" s="41" t="s">
        <v>27</v>
      </c>
      <c r="F652" s="181" t="s">
        <v>3807</v>
      </c>
      <c r="G652" s="44" t="s">
        <v>4679</v>
      </c>
      <c r="H652" s="218">
        <f t="shared" ref="H652:H655" si="132">TRUNC((J652*$J$8),2)</f>
        <v>1.17</v>
      </c>
      <c r="J652" s="217" t="s">
        <v>4679</v>
      </c>
    </row>
    <row r="653" spans="2:10" x14ac:dyDescent="0.2">
      <c r="C653" s="208" t="s">
        <v>3888</v>
      </c>
      <c r="D653" s="29" t="s">
        <v>3889</v>
      </c>
      <c r="E653" s="41" t="s">
        <v>67</v>
      </c>
      <c r="F653" s="181" t="s">
        <v>3916</v>
      </c>
      <c r="G653" s="44" t="s">
        <v>3895</v>
      </c>
      <c r="H653" s="218">
        <f t="shared" si="132"/>
        <v>2.5499999999999998</v>
      </c>
      <c r="J653" s="217" t="s">
        <v>3917</v>
      </c>
    </row>
    <row r="654" spans="2:10" x14ac:dyDescent="0.2">
      <c r="C654" s="208" t="s">
        <v>3892</v>
      </c>
      <c r="D654" s="29" t="s">
        <v>3893</v>
      </c>
      <c r="E654" s="41" t="s">
        <v>67</v>
      </c>
      <c r="F654" s="181" t="s">
        <v>3916</v>
      </c>
      <c r="G654" s="44" t="s">
        <v>3896</v>
      </c>
      <c r="H654" s="218">
        <f t="shared" si="132"/>
        <v>3.51</v>
      </c>
      <c r="J654" s="217" t="s">
        <v>3918</v>
      </c>
    </row>
    <row r="655" spans="2:10" ht="25.5" x14ac:dyDescent="0.2">
      <c r="C655" s="208" t="s">
        <v>3902</v>
      </c>
      <c r="D655" s="29" t="s">
        <v>3903</v>
      </c>
      <c r="E655" s="41" t="s">
        <v>83</v>
      </c>
      <c r="F655" s="181" t="s">
        <v>3904</v>
      </c>
      <c r="G655" s="44" t="s">
        <v>3906</v>
      </c>
      <c r="H655" s="218">
        <f t="shared" si="132"/>
        <v>0.44</v>
      </c>
      <c r="J655" s="217" t="s">
        <v>3909</v>
      </c>
    </row>
    <row r="656" spans="2:10" x14ac:dyDescent="0.2">
      <c r="C656" s="268" t="s">
        <v>3809</v>
      </c>
      <c r="D656" s="268"/>
      <c r="E656" s="268"/>
      <c r="F656" s="268"/>
      <c r="G656" s="268"/>
      <c r="H656" s="219">
        <f>TRUNC((J656*$J$8),2)</f>
        <v>3.04</v>
      </c>
      <c r="J656" s="217">
        <v>3.9</v>
      </c>
    </row>
    <row r="657" spans="2:10" x14ac:dyDescent="0.2">
      <c r="C657" s="268" t="s">
        <v>3810</v>
      </c>
      <c r="D657" s="268"/>
      <c r="E657" s="268"/>
      <c r="F657" s="268"/>
      <c r="G657" s="268"/>
      <c r="H657" s="219">
        <f t="shared" ref="H657" si="133">TRUNC((J657*$J$8),2)</f>
        <v>4.6399999999999997</v>
      </c>
      <c r="J657" s="217">
        <v>5.96</v>
      </c>
    </row>
    <row r="658" spans="2:10" ht="25.5" x14ac:dyDescent="0.2">
      <c r="B658" s="263" t="s">
        <v>129</v>
      </c>
      <c r="C658" s="175">
        <v>98111</v>
      </c>
      <c r="D658" s="176" t="s">
        <v>2119</v>
      </c>
      <c r="E658" s="177" t="s">
        <v>27</v>
      </c>
      <c r="F658" s="273"/>
      <c r="G658" s="273"/>
      <c r="H658" s="178">
        <f>TRUNC(SUM(H663,H664),2)</f>
        <v>37.619999999999997</v>
      </c>
    </row>
    <row r="659" spans="2:10" ht="25.5" x14ac:dyDescent="0.2">
      <c r="C659" s="208" t="s">
        <v>4683</v>
      </c>
      <c r="D659" s="29" t="s">
        <v>4684</v>
      </c>
      <c r="E659" s="41" t="s">
        <v>27</v>
      </c>
      <c r="F659" s="181" t="s">
        <v>3807</v>
      </c>
      <c r="G659" s="44" t="s">
        <v>4685</v>
      </c>
      <c r="H659" s="218">
        <f t="shared" ref="H659:H662" si="134">TRUNC((J659*$J$8),2)</f>
        <v>30.25</v>
      </c>
      <c r="J659" s="217" t="s">
        <v>4685</v>
      </c>
    </row>
    <row r="660" spans="2:10" x14ac:dyDescent="0.2">
      <c r="C660" s="208" t="s">
        <v>3814</v>
      </c>
      <c r="D660" s="29" t="s">
        <v>3815</v>
      </c>
      <c r="E660" s="41" t="s">
        <v>67</v>
      </c>
      <c r="F660" s="181" t="s">
        <v>4686</v>
      </c>
      <c r="G660" s="44" t="s">
        <v>3823</v>
      </c>
      <c r="H660" s="218">
        <f t="shared" si="134"/>
        <v>2.93</v>
      </c>
      <c r="J660" s="217" t="s">
        <v>4377</v>
      </c>
    </row>
    <row r="661" spans="2:10" x14ac:dyDescent="0.2">
      <c r="C661" s="208" t="s">
        <v>3817</v>
      </c>
      <c r="D661" s="29" t="s">
        <v>3818</v>
      </c>
      <c r="E661" s="41" t="s">
        <v>67</v>
      </c>
      <c r="F661" s="181" t="s">
        <v>4687</v>
      </c>
      <c r="G661" s="44" t="s">
        <v>3824</v>
      </c>
      <c r="H661" s="218">
        <f t="shared" si="134"/>
        <v>1.6</v>
      </c>
      <c r="J661" s="217" t="s">
        <v>4122</v>
      </c>
    </row>
    <row r="662" spans="2:10" ht="25.5" x14ac:dyDescent="0.2">
      <c r="C662" s="208" t="s">
        <v>4688</v>
      </c>
      <c r="D662" s="29" t="s">
        <v>4689</v>
      </c>
      <c r="E662" s="41" t="s">
        <v>83</v>
      </c>
      <c r="F662" s="181" t="s">
        <v>4690</v>
      </c>
      <c r="G662" s="44" t="s">
        <v>4691</v>
      </c>
      <c r="H662" s="218">
        <f t="shared" si="134"/>
        <v>2.83</v>
      </c>
      <c r="J662" s="217" t="s">
        <v>4692</v>
      </c>
    </row>
    <row r="663" spans="2:10" x14ac:dyDescent="0.2">
      <c r="C663" s="268" t="s">
        <v>3809</v>
      </c>
      <c r="D663" s="268"/>
      <c r="E663" s="268"/>
      <c r="F663" s="268"/>
      <c r="G663" s="268"/>
      <c r="H663" s="219">
        <f>TRUNC((J663*$J$8),2)</f>
        <v>33.32</v>
      </c>
      <c r="J663" s="217">
        <v>42.73</v>
      </c>
    </row>
    <row r="664" spans="2:10" x14ac:dyDescent="0.2">
      <c r="C664" s="268" t="s">
        <v>3810</v>
      </c>
      <c r="D664" s="268"/>
      <c r="E664" s="268"/>
      <c r="F664" s="268"/>
      <c r="G664" s="268"/>
      <c r="H664" s="219">
        <f t="shared" ref="H664" si="135">TRUNC((J664*$J$8),2)</f>
        <v>4.3</v>
      </c>
      <c r="J664" s="217">
        <v>5.52</v>
      </c>
    </row>
    <row r="665" spans="2:10" ht="25.5" x14ac:dyDescent="0.2">
      <c r="B665" s="263" t="s">
        <v>129</v>
      </c>
      <c r="C665" s="175">
        <v>95728</v>
      </c>
      <c r="D665" s="176" t="s">
        <v>2140</v>
      </c>
      <c r="E665" s="177" t="s">
        <v>50</v>
      </c>
      <c r="F665" s="273"/>
      <c r="G665" s="273"/>
      <c r="H665" s="178">
        <f>TRUNC(SUM(H670,H671),2)</f>
        <v>13</v>
      </c>
    </row>
    <row r="666" spans="2:10" x14ac:dyDescent="0.2">
      <c r="C666" s="208" t="s">
        <v>4693</v>
      </c>
      <c r="D666" s="29" t="s">
        <v>4694</v>
      </c>
      <c r="E666" s="41" t="s">
        <v>50</v>
      </c>
      <c r="F666" s="181" t="s">
        <v>4695</v>
      </c>
      <c r="G666" s="44" t="s">
        <v>4697</v>
      </c>
      <c r="H666" s="218">
        <f t="shared" ref="H666:H669" si="136">TRUNC((J666*$J$8),2)</f>
        <v>3.36</v>
      </c>
      <c r="J666" s="217" t="s">
        <v>4698</v>
      </c>
    </row>
    <row r="667" spans="2:10" x14ac:dyDescent="0.2">
      <c r="C667" s="208" t="s">
        <v>3888</v>
      </c>
      <c r="D667" s="29" t="s">
        <v>3889</v>
      </c>
      <c r="E667" s="41" t="s">
        <v>67</v>
      </c>
      <c r="F667" s="181" t="s">
        <v>4696</v>
      </c>
      <c r="G667" s="44" t="s">
        <v>3895</v>
      </c>
      <c r="H667" s="218">
        <f t="shared" si="136"/>
        <v>3.15</v>
      </c>
      <c r="J667" s="217" t="s">
        <v>4699</v>
      </c>
    </row>
    <row r="668" spans="2:10" x14ac:dyDescent="0.2">
      <c r="C668" s="208" t="s">
        <v>3892</v>
      </c>
      <c r="D668" s="29" t="s">
        <v>3893</v>
      </c>
      <c r="E668" s="41" t="s">
        <v>67</v>
      </c>
      <c r="F668" s="181" t="s">
        <v>4696</v>
      </c>
      <c r="G668" s="44" t="s">
        <v>3896</v>
      </c>
      <c r="H668" s="218">
        <f t="shared" si="136"/>
        <v>4.3499999999999996</v>
      </c>
      <c r="J668" s="217" t="s">
        <v>4700</v>
      </c>
    </row>
    <row r="669" spans="2:10" ht="38.25" x14ac:dyDescent="0.2">
      <c r="C669" s="208" t="s">
        <v>4605</v>
      </c>
      <c r="D669" s="29" t="s">
        <v>4606</v>
      </c>
      <c r="E669" s="41" t="s">
        <v>50</v>
      </c>
      <c r="F669" s="181" t="s">
        <v>3807</v>
      </c>
      <c r="G669" s="44" t="s">
        <v>4607</v>
      </c>
      <c r="H669" s="218">
        <f t="shared" si="136"/>
        <v>2.13</v>
      </c>
      <c r="J669" s="217" t="s">
        <v>4607</v>
      </c>
    </row>
    <row r="670" spans="2:10" x14ac:dyDescent="0.2">
      <c r="C670" s="264" t="s">
        <v>3809</v>
      </c>
      <c r="D670" s="265"/>
      <c r="E670" s="265"/>
      <c r="F670" s="265"/>
      <c r="G670" s="266"/>
      <c r="H670" s="219">
        <f>TRUNC((J670*$J$8),2)</f>
        <v>6.13</v>
      </c>
      <c r="J670" s="217">
        <v>7.87</v>
      </c>
    </row>
    <row r="671" spans="2:10" x14ac:dyDescent="0.2">
      <c r="C671" s="268" t="s">
        <v>3810</v>
      </c>
      <c r="D671" s="268"/>
      <c r="E671" s="268"/>
      <c r="F671" s="268"/>
      <c r="G671" s="268"/>
      <c r="H671" s="219">
        <f t="shared" ref="H671" si="137">TRUNC((J671*$J$8),2)</f>
        <v>6.87</v>
      </c>
      <c r="J671" s="217">
        <v>8.81</v>
      </c>
    </row>
    <row r="672" spans="2:10" x14ac:dyDescent="0.2">
      <c r="B672" s="263" t="s">
        <v>129</v>
      </c>
      <c r="C672" s="175">
        <v>96989</v>
      </c>
      <c r="D672" s="176" t="s">
        <v>2164</v>
      </c>
      <c r="E672" s="177" t="s">
        <v>27</v>
      </c>
      <c r="F672" s="273"/>
      <c r="G672" s="273"/>
      <c r="H672" s="178">
        <f>TRUNC(SUM(H676,H677),2)</f>
        <v>102.22</v>
      </c>
    </row>
    <row r="673" spans="2:10" ht="25.5" x14ac:dyDescent="0.2">
      <c r="C673" s="208" t="s">
        <v>4701</v>
      </c>
      <c r="D673" s="29" t="s">
        <v>4702</v>
      </c>
      <c r="E673" s="41" t="s">
        <v>27</v>
      </c>
      <c r="F673" s="181" t="s">
        <v>3807</v>
      </c>
      <c r="G673" s="44" t="s">
        <v>4703</v>
      </c>
      <c r="H673" s="218">
        <f t="shared" ref="H673:H675" si="138">TRUNC((J673*$J$8),2)</f>
        <v>97.56</v>
      </c>
      <c r="J673" s="217" t="s">
        <v>4703</v>
      </c>
    </row>
    <row r="674" spans="2:10" x14ac:dyDescent="0.2">
      <c r="C674" s="208" t="s">
        <v>3888</v>
      </c>
      <c r="D674" s="29" t="s">
        <v>3889</v>
      </c>
      <c r="E674" s="41" t="s">
        <v>67</v>
      </c>
      <c r="F674" s="181" t="s">
        <v>4704</v>
      </c>
      <c r="G674" s="44" t="s">
        <v>3895</v>
      </c>
      <c r="H674" s="218">
        <f t="shared" si="138"/>
        <v>1.96</v>
      </c>
      <c r="J674" s="217" t="s">
        <v>4705</v>
      </c>
    </row>
    <row r="675" spans="2:10" x14ac:dyDescent="0.2">
      <c r="C675" s="208" t="s">
        <v>3892</v>
      </c>
      <c r="D675" s="29" t="s">
        <v>3893</v>
      </c>
      <c r="E675" s="41" t="s">
        <v>67</v>
      </c>
      <c r="F675" s="181" t="s">
        <v>4704</v>
      </c>
      <c r="G675" s="44" t="s">
        <v>3896</v>
      </c>
      <c r="H675" s="218">
        <f t="shared" si="138"/>
        <v>2.7</v>
      </c>
      <c r="J675" s="217" t="s">
        <v>4706</v>
      </c>
    </row>
    <row r="676" spans="2:10" x14ac:dyDescent="0.2">
      <c r="C676" s="264" t="s">
        <v>3809</v>
      </c>
      <c r="D676" s="265"/>
      <c r="E676" s="265"/>
      <c r="F676" s="265"/>
      <c r="G676" s="266"/>
      <c r="H676" s="219">
        <f>TRUNC((J676*$J$8),2)</f>
        <v>98.75</v>
      </c>
      <c r="J676" s="217">
        <v>126.61</v>
      </c>
    </row>
    <row r="677" spans="2:10" x14ac:dyDescent="0.2">
      <c r="C677" s="268" t="s">
        <v>3810</v>
      </c>
      <c r="D677" s="268"/>
      <c r="E677" s="268"/>
      <c r="F677" s="268"/>
      <c r="G677" s="268"/>
      <c r="H677" s="219">
        <f t="shared" ref="H677" si="139">TRUNC((J677*$J$8),2)</f>
        <v>3.47</v>
      </c>
      <c r="J677" s="217">
        <v>4.46</v>
      </c>
    </row>
    <row r="678" spans="2:10" ht="25.5" x14ac:dyDescent="0.2">
      <c r="B678" s="263" t="s">
        <v>129</v>
      </c>
      <c r="C678" s="175">
        <v>93667</v>
      </c>
      <c r="D678" s="176" t="s">
        <v>2180</v>
      </c>
      <c r="E678" s="177" t="s">
        <v>27</v>
      </c>
      <c r="F678" s="273"/>
      <c r="G678" s="273"/>
      <c r="H678" s="178">
        <f>TRUNC(SUM(H683,H684),2)</f>
        <v>51.75</v>
      </c>
    </row>
    <row r="679" spans="2:10" ht="25.5" x14ac:dyDescent="0.2">
      <c r="C679" s="208" t="s">
        <v>3962</v>
      </c>
      <c r="D679" s="29" t="s">
        <v>3963</v>
      </c>
      <c r="E679" s="41" t="s">
        <v>27</v>
      </c>
      <c r="F679" s="181" t="s">
        <v>3944</v>
      </c>
      <c r="G679" s="44" t="s">
        <v>3966</v>
      </c>
      <c r="H679" s="218">
        <f t="shared" ref="H679:H682" si="140">TRUNC((J679*$J$8),2)</f>
        <v>2.2599999999999998</v>
      </c>
      <c r="J679" s="217" t="s">
        <v>4708</v>
      </c>
    </row>
    <row r="680" spans="2:10" x14ac:dyDescent="0.2">
      <c r="C680" s="208" t="s">
        <v>3945</v>
      </c>
      <c r="D680" s="29" t="s">
        <v>3946</v>
      </c>
      <c r="E680" s="41" t="s">
        <v>27</v>
      </c>
      <c r="F680" s="181" t="s">
        <v>3807</v>
      </c>
      <c r="G680" s="44" t="s">
        <v>3949</v>
      </c>
      <c r="H680" s="218">
        <f t="shared" si="140"/>
        <v>45.59</v>
      </c>
      <c r="J680" s="217" t="s">
        <v>3949</v>
      </c>
    </row>
    <row r="681" spans="2:10" x14ac:dyDescent="0.2">
      <c r="C681" s="208" t="s">
        <v>3888</v>
      </c>
      <c r="D681" s="29" t="s">
        <v>3889</v>
      </c>
      <c r="E681" s="41" t="s">
        <v>67</v>
      </c>
      <c r="F681" s="181" t="s">
        <v>4707</v>
      </c>
      <c r="G681" s="44" t="s">
        <v>3895</v>
      </c>
      <c r="H681" s="218">
        <f t="shared" si="140"/>
        <v>1.63</v>
      </c>
      <c r="J681" s="217" t="s">
        <v>4709</v>
      </c>
    </row>
    <row r="682" spans="2:10" x14ac:dyDescent="0.2">
      <c r="C682" s="208" t="s">
        <v>3892</v>
      </c>
      <c r="D682" s="29" t="s">
        <v>3893</v>
      </c>
      <c r="E682" s="41" t="s">
        <v>67</v>
      </c>
      <c r="F682" s="181" t="s">
        <v>4707</v>
      </c>
      <c r="G682" s="44" t="s">
        <v>3896</v>
      </c>
      <c r="H682" s="218">
        <f t="shared" si="140"/>
        <v>2.2599999999999998</v>
      </c>
      <c r="J682" s="217" t="s">
        <v>4710</v>
      </c>
    </row>
    <row r="683" spans="2:10" x14ac:dyDescent="0.2">
      <c r="C683" s="264" t="s">
        <v>3809</v>
      </c>
      <c r="D683" s="265"/>
      <c r="E683" s="265"/>
      <c r="F683" s="265"/>
      <c r="G683" s="266"/>
      <c r="H683" s="219">
        <f>TRUNC((J683*$J$8),2)</f>
        <v>48.85</v>
      </c>
      <c r="J683" s="217">
        <v>62.64</v>
      </c>
    </row>
    <row r="684" spans="2:10" x14ac:dyDescent="0.2">
      <c r="C684" s="268" t="s">
        <v>3810</v>
      </c>
      <c r="D684" s="268"/>
      <c r="E684" s="268"/>
      <c r="F684" s="268"/>
      <c r="G684" s="268"/>
      <c r="H684" s="219">
        <f t="shared" ref="H684" si="141">TRUNC((J684*$J$8),2)</f>
        <v>2.9</v>
      </c>
      <c r="J684" s="217">
        <v>3.72</v>
      </c>
    </row>
    <row r="685" spans="2:10" ht="25.5" x14ac:dyDescent="0.2">
      <c r="B685" s="263" t="s">
        <v>129</v>
      </c>
      <c r="C685" s="175">
        <v>92980</v>
      </c>
      <c r="D685" s="176" t="s">
        <v>2194</v>
      </c>
      <c r="E685" s="177" t="s">
        <v>50</v>
      </c>
      <c r="F685" s="273"/>
      <c r="G685" s="273"/>
      <c r="H685" s="178">
        <f>TRUNC(SUM(H690,H691),2)</f>
        <v>7.67</v>
      </c>
    </row>
    <row r="686" spans="2:10" ht="38.25" x14ac:dyDescent="0.2">
      <c r="C686" s="208" t="s">
        <v>4711</v>
      </c>
      <c r="D686" s="29" t="s">
        <v>4712</v>
      </c>
      <c r="E686" s="41" t="s">
        <v>50</v>
      </c>
      <c r="F686" s="181" t="s">
        <v>4587</v>
      </c>
      <c r="G686" s="44" t="s">
        <v>4713</v>
      </c>
      <c r="H686" s="218">
        <f t="shared" ref="H686:H689" si="142">TRUNC((J686*$J$8),2)</f>
        <v>7.33</v>
      </c>
      <c r="J686" s="217" t="s">
        <v>4714</v>
      </c>
    </row>
    <row r="687" spans="2:10" x14ac:dyDescent="0.2">
      <c r="C687" s="208" t="s">
        <v>3922</v>
      </c>
      <c r="D687" s="29" t="s">
        <v>3923</v>
      </c>
      <c r="E687" s="41" t="s">
        <v>27</v>
      </c>
      <c r="F687" s="181" t="s">
        <v>4031</v>
      </c>
      <c r="G687" s="44" t="s">
        <v>3927</v>
      </c>
      <c r="H687" s="218">
        <f t="shared" si="142"/>
        <v>0.02</v>
      </c>
      <c r="J687" s="217" t="s">
        <v>4015</v>
      </c>
    </row>
    <row r="688" spans="2:10" x14ac:dyDescent="0.2">
      <c r="C688" s="208" t="s">
        <v>3888</v>
      </c>
      <c r="D688" s="29" t="s">
        <v>3889</v>
      </c>
      <c r="E688" s="41" t="s">
        <v>67</v>
      </c>
      <c r="F688" s="181" t="s">
        <v>4368</v>
      </c>
      <c r="G688" s="44" t="s">
        <v>3895</v>
      </c>
      <c r="H688" s="218">
        <f t="shared" si="142"/>
        <v>0.13</v>
      </c>
      <c r="J688" s="217" t="s">
        <v>4019</v>
      </c>
    </row>
    <row r="689" spans="2:10" x14ac:dyDescent="0.2">
      <c r="C689" s="208" t="s">
        <v>3892</v>
      </c>
      <c r="D689" s="29" t="s">
        <v>3893</v>
      </c>
      <c r="E689" s="41" t="s">
        <v>67</v>
      </c>
      <c r="F689" s="181" t="s">
        <v>4368</v>
      </c>
      <c r="G689" s="44" t="s">
        <v>3896</v>
      </c>
      <c r="H689" s="218">
        <f t="shared" si="142"/>
        <v>0.18</v>
      </c>
      <c r="J689" s="217" t="s">
        <v>4590</v>
      </c>
    </row>
    <row r="690" spans="2:10" x14ac:dyDescent="0.2">
      <c r="C690" s="264" t="s">
        <v>3809</v>
      </c>
      <c r="D690" s="265"/>
      <c r="E690" s="265"/>
      <c r="F690" s="265"/>
      <c r="G690" s="266"/>
      <c r="H690" s="219">
        <f>TRUNC((J690*$J$8),2)</f>
        <v>7.44</v>
      </c>
      <c r="J690" s="217">
        <v>9.5500000000000007</v>
      </c>
    </row>
    <row r="691" spans="2:10" x14ac:dyDescent="0.2">
      <c r="C691" s="268" t="s">
        <v>3810</v>
      </c>
      <c r="D691" s="268"/>
      <c r="E691" s="268"/>
      <c r="F691" s="268"/>
      <c r="G691" s="268"/>
      <c r="H691" s="219">
        <f t="shared" ref="H691" si="143">TRUNC((J691*$J$8),2)</f>
        <v>0.23</v>
      </c>
      <c r="J691" s="217">
        <v>0.3</v>
      </c>
    </row>
    <row r="692" spans="2:10" ht="38.25" x14ac:dyDescent="0.2">
      <c r="B692" s="274" t="s">
        <v>129</v>
      </c>
      <c r="C692" s="275">
        <v>94663</v>
      </c>
      <c r="D692" s="176" t="s">
        <v>2305</v>
      </c>
      <c r="E692" s="7" t="s">
        <v>27</v>
      </c>
      <c r="F692" s="273"/>
      <c r="G692" s="273"/>
      <c r="H692" s="178">
        <f>TRUNC(SUM(H699,H700),2)</f>
        <v>10.75</v>
      </c>
    </row>
    <row r="693" spans="2:10" x14ac:dyDescent="0.2">
      <c r="C693" s="208" t="s">
        <v>4715</v>
      </c>
      <c r="D693" s="29" t="s">
        <v>4716</v>
      </c>
      <c r="E693" s="41" t="s">
        <v>27</v>
      </c>
      <c r="F693" s="181" t="s">
        <v>3807</v>
      </c>
      <c r="G693" s="44" t="s">
        <v>4717</v>
      </c>
      <c r="H693" s="218">
        <f t="shared" ref="H693:H698" si="144">TRUNC((J693*$J$8),2)</f>
        <v>4.62</v>
      </c>
      <c r="J693" s="217" t="s">
        <v>4717</v>
      </c>
    </row>
    <row r="694" spans="2:10" x14ac:dyDescent="0.2">
      <c r="C694" s="208" t="s">
        <v>4718</v>
      </c>
      <c r="D694" s="29" t="s">
        <v>4719</v>
      </c>
      <c r="E694" s="41" t="s">
        <v>27</v>
      </c>
      <c r="F694" s="181" t="s">
        <v>4102</v>
      </c>
      <c r="G694" s="44" t="s">
        <v>4720</v>
      </c>
      <c r="H694" s="218">
        <f t="shared" si="144"/>
        <v>1.1000000000000001</v>
      </c>
      <c r="J694" s="217" t="s">
        <v>4724</v>
      </c>
    </row>
    <row r="695" spans="2:10" x14ac:dyDescent="0.2">
      <c r="C695" s="208" t="s">
        <v>4185</v>
      </c>
      <c r="D695" s="29" t="s">
        <v>4186</v>
      </c>
      <c r="E695" s="41" t="s">
        <v>27</v>
      </c>
      <c r="F695" s="181" t="s">
        <v>4721</v>
      </c>
      <c r="G695" s="44" t="s">
        <v>4191</v>
      </c>
      <c r="H695" s="218">
        <f t="shared" si="144"/>
        <v>0.97</v>
      </c>
      <c r="J695" s="217" t="s">
        <v>4456</v>
      </c>
    </row>
    <row r="696" spans="2:10" x14ac:dyDescent="0.2">
      <c r="C696" s="208" t="s">
        <v>4162</v>
      </c>
      <c r="D696" s="29" t="s">
        <v>4163</v>
      </c>
      <c r="E696" s="41" t="s">
        <v>27</v>
      </c>
      <c r="F696" s="181" t="s">
        <v>4722</v>
      </c>
      <c r="G696" s="44" t="s">
        <v>4167</v>
      </c>
      <c r="H696" s="218">
        <f t="shared" si="144"/>
        <v>0.01</v>
      </c>
      <c r="J696" s="217" t="s">
        <v>3929</v>
      </c>
    </row>
    <row r="697" spans="2:10" ht="25.5" x14ac:dyDescent="0.2">
      <c r="C697" s="208" t="s">
        <v>4151</v>
      </c>
      <c r="D697" s="29" t="s">
        <v>4152</v>
      </c>
      <c r="E697" s="41" t="s">
        <v>67</v>
      </c>
      <c r="F697" s="181" t="s">
        <v>4723</v>
      </c>
      <c r="G697" s="44" t="s">
        <v>4156</v>
      </c>
      <c r="H697" s="218">
        <f t="shared" si="144"/>
        <v>1.69</v>
      </c>
      <c r="J697" s="217" t="s">
        <v>4725</v>
      </c>
    </row>
    <row r="698" spans="2:10" x14ac:dyDescent="0.2">
      <c r="C698" s="208" t="s">
        <v>4129</v>
      </c>
      <c r="D698" s="29" t="s">
        <v>4130</v>
      </c>
      <c r="E698" s="41" t="s">
        <v>67</v>
      </c>
      <c r="F698" s="181" t="s">
        <v>4723</v>
      </c>
      <c r="G698" s="44" t="s">
        <v>4134</v>
      </c>
      <c r="H698" s="218">
        <f t="shared" si="144"/>
        <v>2.34</v>
      </c>
      <c r="J698" s="217" t="s">
        <v>4726</v>
      </c>
    </row>
    <row r="699" spans="2:10" x14ac:dyDescent="0.2">
      <c r="C699" s="264" t="s">
        <v>3809</v>
      </c>
      <c r="D699" s="265"/>
      <c r="E699" s="265"/>
      <c r="F699" s="265"/>
      <c r="G699" s="266"/>
      <c r="H699" s="219">
        <f>TRUNC((J699*$J$8),2)</f>
        <v>7.67</v>
      </c>
      <c r="J699" s="217">
        <v>9.84</v>
      </c>
    </row>
    <row r="700" spans="2:10" x14ac:dyDescent="0.2">
      <c r="C700" s="268" t="s">
        <v>3810</v>
      </c>
      <c r="D700" s="268"/>
      <c r="E700" s="268"/>
      <c r="F700" s="268"/>
      <c r="G700" s="268"/>
      <c r="H700" s="219">
        <f t="shared" ref="H700" si="145">TRUNC((J700*$J$8),2)</f>
        <v>3.08</v>
      </c>
      <c r="J700" s="217">
        <v>3.96</v>
      </c>
    </row>
    <row r="701" spans="2:10" ht="38.25" x14ac:dyDescent="0.2">
      <c r="B701" s="274" t="s">
        <v>129</v>
      </c>
      <c r="C701" s="275">
        <v>94667</v>
      </c>
      <c r="D701" s="176" t="s">
        <v>2307</v>
      </c>
      <c r="E701" s="7" t="s">
        <v>27</v>
      </c>
      <c r="F701" s="273"/>
      <c r="G701" s="273"/>
      <c r="H701" s="178">
        <f>TRUNC(SUM(H708,H709),2)</f>
        <v>31.89</v>
      </c>
    </row>
    <row r="702" spans="2:10" x14ac:dyDescent="0.2">
      <c r="C702" s="208" t="s">
        <v>4727</v>
      </c>
      <c r="D702" s="29" t="s">
        <v>4728</v>
      </c>
      <c r="E702" s="41" t="s">
        <v>27</v>
      </c>
      <c r="F702" s="181" t="s">
        <v>3807</v>
      </c>
      <c r="G702" s="44" t="s">
        <v>4729</v>
      </c>
      <c r="H702" s="218">
        <f t="shared" ref="H702:H707" si="146">TRUNC((J702*$J$8),2)</f>
        <v>20.72</v>
      </c>
      <c r="J702" s="217" t="s">
        <v>4729</v>
      </c>
    </row>
    <row r="703" spans="2:10" x14ac:dyDescent="0.2">
      <c r="C703" s="208" t="s">
        <v>4718</v>
      </c>
      <c r="D703" s="29" t="s">
        <v>4719</v>
      </c>
      <c r="E703" s="41" t="s">
        <v>27</v>
      </c>
      <c r="F703" s="181" t="s">
        <v>4730</v>
      </c>
      <c r="G703" s="44" t="s">
        <v>4720</v>
      </c>
      <c r="H703" s="218">
        <f t="shared" si="146"/>
        <v>2.41</v>
      </c>
      <c r="J703" s="217" t="s">
        <v>4733</v>
      </c>
    </row>
    <row r="704" spans="2:10" x14ac:dyDescent="0.2">
      <c r="C704" s="208" t="s">
        <v>4185</v>
      </c>
      <c r="D704" s="29" t="s">
        <v>4186</v>
      </c>
      <c r="E704" s="41" t="s">
        <v>27</v>
      </c>
      <c r="F704" s="181" t="s">
        <v>4731</v>
      </c>
      <c r="G704" s="44" t="s">
        <v>4191</v>
      </c>
      <c r="H704" s="218">
        <f t="shared" si="146"/>
        <v>2.2200000000000002</v>
      </c>
      <c r="J704" s="217" t="s">
        <v>4734</v>
      </c>
    </row>
    <row r="705" spans="2:10" x14ac:dyDescent="0.2">
      <c r="C705" s="208" t="s">
        <v>4162</v>
      </c>
      <c r="D705" s="29" t="s">
        <v>4163</v>
      </c>
      <c r="E705" s="41" t="s">
        <v>27</v>
      </c>
      <c r="F705" s="181" t="s">
        <v>4721</v>
      </c>
      <c r="G705" s="44" t="s">
        <v>4167</v>
      </c>
      <c r="H705" s="218">
        <f t="shared" si="146"/>
        <v>0.02</v>
      </c>
      <c r="J705" s="217" t="s">
        <v>4015</v>
      </c>
    </row>
    <row r="706" spans="2:10" ht="25.5" x14ac:dyDescent="0.2">
      <c r="C706" s="208" t="s">
        <v>4151</v>
      </c>
      <c r="D706" s="29" t="s">
        <v>4152</v>
      </c>
      <c r="E706" s="41" t="s">
        <v>67</v>
      </c>
      <c r="F706" s="181" t="s">
        <v>4732</v>
      </c>
      <c r="G706" s="44" t="s">
        <v>4156</v>
      </c>
      <c r="H706" s="218">
        <f t="shared" si="146"/>
        <v>2.73</v>
      </c>
      <c r="J706" s="217" t="s">
        <v>4360</v>
      </c>
    </row>
    <row r="707" spans="2:10" x14ac:dyDescent="0.2">
      <c r="C707" s="208" t="s">
        <v>4129</v>
      </c>
      <c r="D707" s="29" t="s">
        <v>4130</v>
      </c>
      <c r="E707" s="41" t="s">
        <v>67</v>
      </c>
      <c r="F707" s="181" t="s">
        <v>4732</v>
      </c>
      <c r="G707" s="44" t="s">
        <v>4134</v>
      </c>
      <c r="H707" s="218">
        <f t="shared" si="146"/>
        <v>3.79</v>
      </c>
      <c r="J707" s="217" t="s">
        <v>4577</v>
      </c>
    </row>
    <row r="708" spans="2:10" x14ac:dyDescent="0.2">
      <c r="C708" s="264" t="s">
        <v>3809</v>
      </c>
      <c r="D708" s="265"/>
      <c r="E708" s="265"/>
      <c r="F708" s="265"/>
      <c r="G708" s="266"/>
      <c r="H708" s="219">
        <f>TRUNC((J708*$J$8),2)</f>
        <v>26.91</v>
      </c>
      <c r="J708" s="217">
        <v>34.51</v>
      </c>
    </row>
    <row r="709" spans="2:10" x14ac:dyDescent="0.2">
      <c r="C709" s="268" t="s">
        <v>3810</v>
      </c>
      <c r="D709" s="268"/>
      <c r="E709" s="268"/>
      <c r="F709" s="268"/>
      <c r="G709" s="268"/>
      <c r="H709" s="219">
        <f t="shared" ref="H709" si="147">TRUNC((J709*$J$8),2)</f>
        <v>4.9800000000000004</v>
      </c>
      <c r="J709" s="217">
        <v>6.39</v>
      </c>
    </row>
    <row r="710" spans="2:10" ht="25.5" x14ac:dyDescent="0.2">
      <c r="B710" s="263" t="s">
        <v>129</v>
      </c>
      <c r="C710" s="175">
        <v>89517</v>
      </c>
      <c r="D710" s="176" t="s">
        <v>2328</v>
      </c>
      <c r="E710" s="177" t="s">
        <v>27</v>
      </c>
      <c r="F710" s="273"/>
      <c r="G710" s="273"/>
      <c r="H710" s="178">
        <f>TRUNC(SUM(H717,H718),2)</f>
        <v>66.08</v>
      </c>
    </row>
    <row r="711" spans="2:10" x14ac:dyDescent="0.2">
      <c r="C711" s="208" t="s">
        <v>4180</v>
      </c>
      <c r="D711" s="29" t="s">
        <v>4181</v>
      </c>
      <c r="E711" s="41" t="s">
        <v>27</v>
      </c>
      <c r="F711" s="181" t="s">
        <v>4735</v>
      </c>
      <c r="G711" s="44" t="s">
        <v>4190</v>
      </c>
      <c r="H711" s="218">
        <f t="shared" ref="H711:H716" si="148">TRUNC((J711*$J$8),2)</f>
        <v>1.24</v>
      </c>
      <c r="J711" s="217" t="s">
        <v>4619</v>
      </c>
    </row>
    <row r="712" spans="2:10" ht="25.5" x14ac:dyDescent="0.2">
      <c r="C712" s="208" t="s">
        <v>4736</v>
      </c>
      <c r="D712" s="29" t="s">
        <v>4737</v>
      </c>
      <c r="E712" s="41" t="s">
        <v>27</v>
      </c>
      <c r="F712" s="181" t="s">
        <v>3807</v>
      </c>
      <c r="G712" s="44" t="s">
        <v>4738</v>
      </c>
      <c r="H712" s="218">
        <f t="shared" si="148"/>
        <v>55.55</v>
      </c>
      <c r="J712" s="217" t="s">
        <v>4738</v>
      </c>
    </row>
    <row r="713" spans="2:10" x14ac:dyDescent="0.2">
      <c r="C713" s="208" t="s">
        <v>4185</v>
      </c>
      <c r="D713" s="29" t="s">
        <v>4186</v>
      </c>
      <c r="E713" s="41" t="s">
        <v>27</v>
      </c>
      <c r="F713" s="181" t="s">
        <v>4472</v>
      </c>
      <c r="G713" s="44" t="s">
        <v>4191</v>
      </c>
      <c r="H713" s="218">
        <f t="shared" si="148"/>
        <v>2.71</v>
      </c>
      <c r="J713" s="217" t="s">
        <v>4741</v>
      </c>
    </row>
    <row r="714" spans="2:10" x14ac:dyDescent="0.2">
      <c r="C714" s="208" t="s">
        <v>4162</v>
      </c>
      <c r="D714" s="29" t="s">
        <v>4163</v>
      </c>
      <c r="E714" s="41" t="s">
        <v>27</v>
      </c>
      <c r="F714" s="181" t="s">
        <v>4739</v>
      </c>
      <c r="G714" s="44" t="s">
        <v>4167</v>
      </c>
      <c r="H714" s="218">
        <f t="shared" si="148"/>
        <v>0.03</v>
      </c>
      <c r="J714" s="217" t="s">
        <v>4251</v>
      </c>
    </row>
    <row r="715" spans="2:10" ht="25.5" x14ac:dyDescent="0.2">
      <c r="C715" s="208" t="s">
        <v>4151</v>
      </c>
      <c r="D715" s="29" t="s">
        <v>4152</v>
      </c>
      <c r="E715" s="41" t="s">
        <v>67</v>
      </c>
      <c r="F715" s="181" t="s">
        <v>4740</v>
      </c>
      <c r="G715" s="44" t="s">
        <v>4156</v>
      </c>
      <c r="H715" s="218">
        <f t="shared" si="148"/>
        <v>2.73</v>
      </c>
      <c r="J715" s="217" t="s">
        <v>4742</v>
      </c>
    </row>
    <row r="716" spans="2:10" x14ac:dyDescent="0.2">
      <c r="C716" s="208" t="s">
        <v>4129</v>
      </c>
      <c r="D716" s="29" t="s">
        <v>4130</v>
      </c>
      <c r="E716" s="41" t="s">
        <v>67</v>
      </c>
      <c r="F716" s="181" t="s">
        <v>4740</v>
      </c>
      <c r="G716" s="44" t="s">
        <v>4134</v>
      </c>
      <c r="H716" s="218">
        <f t="shared" si="148"/>
        <v>3.8</v>
      </c>
      <c r="J716" s="217" t="s">
        <v>4743</v>
      </c>
    </row>
    <row r="717" spans="2:10" x14ac:dyDescent="0.2">
      <c r="C717" s="264" t="s">
        <v>3809</v>
      </c>
      <c r="D717" s="265"/>
      <c r="E717" s="265"/>
      <c r="F717" s="265"/>
      <c r="G717" s="266"/>
      <c r="H717" s="219">
        <f>TRUNC((J717*$J$8),2)</f>
        <v>61.09</v>
      </c>
      <c r="J717" s="217">
        <v>78.33</v>
      </c>
    </row>
    <row r="718" spans="2:10" x14ac:dyDescent="0.2">
      <c r="C718" s="268" t="s">
        <v>3810</v>
      </c>
      <c r="D718" s="268"/>
      <c r="E718" s="268"/>
      <c r="F718" s="268"/>
      <c r="G718" s="268"/>
      <c r="H718" s="219">
        <f t="shared" ref="H718" si="149">TRUNC((J718*$J$8),2)</f>
        <v>4.99</v>
      </c>
      <c r="J718" s="217">
        <v>6.4</v>
      </c>
    </row>
    <row r="719" spans="2:10" ht="38.25" x14ac:dyDescent="0.2">
      <c r="B719" s="274" t="s">
        <v>129</v>
      </c>
      <c r="C719" s="275">
        <v>89707</v>
      </c>
      <c r="D719" s="176" t="s">
        <v>2332</v>
      </c>
      <c r="E719" s="7" t="s">
        <v>27</v>
      </c>
      <c r="F719" s="273"/>
      <c r="G719" s="273"/>
      <c r="H719" s="178">
        <f>TRUNC(SUM(H726,H727),2)</f>
        <v>23.76</v>
      </c>
    </row>
    <row r="720" spans="2:10" x14ac:dyDescent="0.2">
      <c r="C720" s="208" t="s">
        <v>4180</v>
      </c>
      <c r="D720" s="29" t="s">
        <v>4181</v>
      </c>
      <c r="E720" s="41" t="s">
        <v>27</v>
      </c>
      <c r="F720" s="181" t="s">
        <v>4744</v>
      </c>
      <c r="G720" s="44" t="s">
        <v>4190</v>
      </c>
      <c r="H720" s="218">
        <f t="shared" ref="H720:H725" si="150">TRUNC((J720*$J$8),2)</f>
        <v>1.39</v>
      </c>
      <c r="J720" s="217" t="s">
        <v>4205</v>
      </c>
    </row>
    <row r="721" spans="2:10" x14ac:dyDescent="0.2">
      <c r="C721" s="208" t="s">
        <v>4745</v>
      </c>
      <c r="D721" s="29" t="s">
        <v>4746</v>
      </c>
      <c r="E721" s="41" t="s">
        <v>27</v>
      </c>
      <c r="F721" s="181" t="s">
        <v>3807</v>
      </c>
      <c r="G721" s="44" t="s">
        <v>4747</v>
      </c>
      <c r="H721" s="218">
        <f t="shared" si="150"/>
        <v>16.62</v>
      </c>
      <c r="J721" s="217" t="s">
        <v>4747</v>
      </c>
    </row>
    <row r="722" spans="2:10" x14ac:dyDescent="0.2">
      <c r="C722" s="208" t="s">
        <v>4185</v>
      </c>
      <c r="D722" s="29" t="s">
        <v>4186</v>
      </c>
      <c r="E722" s="41" t="s">
        <v>27</v>
      </c>
      <c r="F722" s="181" t="s">
        <v>4748</v>
      </c>
      <c r="G722" s="44" t="s">
        <v>4191</v>
      </c>
      <c r="H722" s="218">
        <f t="shared" si="150"/>
        <v>2.38</v>
      </c>
      <c r="J722" s="217" t="s">
        <v>4751</v>
      </c>
    </row>
    <row r="723" spans="2:10" x14ac:dyDescent="0.2">
      <c r="C723" s="208" t="s">
        <v>4162</v>
      </c>
      <c r="D723" s="29" t="s">
        <v>4163</v>
      </c>
      <c r="E723" s="41" t="s">
        <v>27</v>
      </c>
      <c r="F723" s="181" t="s">
        <v>4749</v>
      </c>
      <c r="G723" s="44" t="s">
        <v>4167</v>
      </c>
      <c r="H723" s="218">
        <f t="shared" si="150"/>
        <v>0.02</v>
      </c>
      <c r="J723" s="217" t="s">
        <v>4015</v>
      </c>
    </row>
    <row r="724" spans="2:10" ht="25.5" x14ac:dyDescent="0.2">
      <c r="C724" s="208" t="s">
        <v>4151</v>
      </c>
      <c r="D724" s="29" t="s">
        <v>4152</v>
      </c>
      <c r="E724" s="41" t="s">
        <v>67</v>
      </c>
      <c r="F724" s="181" t="s">
        <v>4750</v>
      </c>
      <c r="G724" s="44" t="s">
        <v>4156</v>
      </c>
      <c r="H724" s="218">
        <f t="shared" si="150"/>
        <v>5.92</v>
      </c>
      <c r="J724" s="217" t="s">
        <v>4752</v>
      </c>
    </row>
    <row r="725" spans="2:10" x14ac:dyDescent="0.2">
      <c r="C725" s="208" t="s">
        <v>4129</v>
      </c>
      <c r="D725" s="29" t="s">
        <v>4130</v>
      </c>
      <c r="E725" s="41" t="s">
        <v>67</v>
      </c>
      <c r="F725" s="181" t="s">
        <v>4750</v>
      </c>
      <c r="G725" s="44" t="s">
        <v>4134</v>
      </c>
      <c r="H725" s="218">
        <f t="shared" si="150"/>
        <v>8.2100000000000009</v>
      </c>
      <c r="J725" s="217" t="s">
        <v>4753</v>
      </c>
    </row>
    <row r="726" spans="2:10" x14ac:dyDescent="0.2">
      <c r="C726" s="264" t="s">
        <v>3809</v>
      </c>
      <c r="D726" s="265"/>
      <c r="E726" s="265"/>
      <c r="F726" s="265"/>
      <c r="G726" s="266"/>
      <c r="H726" s="219">
        <f>TRUNC((J726*$J$8),2)</f>
        <v>23.76</v>
      </c>
      <c r="J726" s="217">
        <v>30.47</v>
      </c>
    </row>
    <row r="727" spans="2:10" x14ac:dyDescent="0.2">
      <c r="C727" s="268" t="s">
        <v>3810</v>
      </c>
      <c r="D727" s="268"/>
      <c r="E727" s="268"/>
      <c r="F727" s="268"/>
      <c r="G727" s="268"/>
      <c r="H727" s="219">
        <f t="shared" ref="H727" si="151">TRUNC((J727*$J$8),2)</f>
        <v>0</v>
      </c>
    </row>
    <row r="728" spans="2:10" ht="38.25" x14ac:dyDescent="0.2">
      <c r="B728" s="274" t="s">
        <v>129</v>
      </c>
      <c r="C728" s="275">
        <v>89709</v>
      </c>
      <c r="D728" s="176" t="s">
        <v>2334</v>
      </c>
      <c r="E728" s="7" t="s">
        <v>27</v>
      </c>
      <c r="F728" s="273"/>
      <c r="G728" s="273"/>
      <c r="H728" s="178">
        <f>TRUNC(SUM(H735,H736),2)</f>
        <v>14.87</v>
      </c>
    </row>
    <row r="729" spans="2:10" x14ac:dyDescent="0.2">
      <c r="C729" s="208" t="s">
        <v>4180</v>
      </c>
      <c r="D729" s="29" t="s">
        <v>4181</v>
      </c>
      <c r="E729" s="41" t="s">
        <v>27</v>
      </c>
      <c r="F729" s="181" t="s">
        <v>4754</v>
      </c>
      <c r="G729" s="44" t="s">
        <v>4190</v>
      </c>
      <c r="H729" s="218">
        <f t="shared" ref="H729:H734" si="152">TRUNC((J729*$J$8),2)</f>
        <v>0.23</v>
      </c>
      <c r="J729" s="217" t="s">
        <v>4521</v>
      </c>
    </row>
    <row r="730" spans="2:10" x14ac:dyDescent="0.2">
      <c r="C730" s="208" t="s">
        <v>4755</v>
      </c>
      <c r="D730" s="29" t="s">
        <v>4756</v>
      </c>
      <c r="E730" s="41" t="s">
        <v>27</v>
      </c>
      <c r="F730" s="181" t="s">
        <v>3807</v>
      </c>
      <c r="G730" s="44" t="s">
        <v>4757</v>
      </c>
      <c r="H730" s="218">
        <f t="shared" si="152"/>
        <v>8.33</v>
      </c>
      <c r="J730" s="217" t="s">
        <v>4757</v>
      </c>
    </row>
    <row r="731" spans="2:10" x14ac:dyDescent="0.2">
      <c r="C731" s="208" t="s">
        <v>4185</v>
      </c>
      <c r="D731" s="29" t="s">
        <v>4186</v>
      </c>
      <c r="E731" s="41" t="s">
        <v>27</v>
      </c>
      <c r="F731" s="181" t="s">
        <v>4758</v>
      </c>
      <c r="G731" s="44" t="s">
        <v>4191</v>
      </c>
      <c r="H731" s="218">
        <f t="shared" si="152"/>
        <v>0.4</v>
      </c>
      <c r="J731" s="217" t="s">
        <v>4761</v>
      </c>
    </row>
    <row r="732" spans="2:10" x14ac:dyDescent="0.2">
      <c r="C732" s="208" t="s">
        <v>4162</v>
      </c>
      <c r="D732" s="29" t="s">
        <v>4163</v>
      </c>
      <c r="E732" s="41" t="s">
        <v>27</v>
      </c>
      <c r="F732" s="181" t="s">
        <v>4759</v>
      </c>
      <c r="G732" s="44" t="s">
        <v>4167</v>
      </c>
      <c r="H732" s="218">
        <f t="shared" si="152"/>
        <v>0.05</v>
      </c>
      <c r="J732" s="217" t="s">
        <v>4144</v>
      </c>
    </row>
    <row r="733" spans="2:10" ht="25.5" x14ac:dyDescent="0.2">
      <c r="C733" s="208" t="s">
        <v>4151</v>
      </c>
      <c r="D733" s="29" t="s">
        <v>4152</v>
      </c>
      <c r="E733" s="41" t="s">
        <v>67</v>
      </c>
      <c r="F733" s="181" t="s">
        <v>4760</v>
      </c>
      <c r="G733" s="44" t="s">
        <v>4156</v>
      </c>
      <c r="H733" s="218">
        <f t="shared" si="152"/>
        <v>2.44</v>
      </c>
      <c r="J733" s="217" t="s">
        <v>4762</v>
      </c>
    </row>
    <row r="734" spans="2:10" x14ac:dyDescent="0.2">
      <c r="C734" s="208" t="s">
        <v>4129</v>
      </c>
      <c r="D734" s="29" t="s">
        <v>4130</v>
      </c>
      <c r="E734" s="41" t="s">
        <v>67</v>
      </c>
      <c r="F734" s="181" t="s">
        <v>4760</v>
      </c>
      <c r="G734" s="44" t="s">
        <v>4134</v>
      </c>
      <c r="H734" s="218">
        <f t="shared" si="152"/>
        <v>3.4</v>
      </c>
      <c r="J734" s="217" t="s">
        <v>4763</v>
      </c>
    </row>
    <row r="735" spans="2:10" x14ac:dyDescent="0.2">
      <c r="C735" s="264" t="s">
        <v>3809</v>
      </c>
      <c r="D735" s="265"/>
      <c r="E735" s="265"/>
      <c r="F735" s="265"/>
      <c r="G735" s="266"/>
      <c r="H735" s="219">
        <f>TRUNC((J735*$J$8),2)</f>
        <v>10.4</v>
      </c>
      <c r="J735" s="217">
        <v>13.34</v>
      </c>
    </row>
    <row r="736" spans="2:10" x14ac:dyDescent="0.2">
      <c r="C736" s="268" t="s">
        <v>3810</v>
      </c>
      <c r="D736" s="268"/>
      <c r="E736" s="268"/>
      <c r="F736" s="268"/>
      <c r="G736" s="268"/>
      <c r="H736" s="219">
        <f t="shared" ref="H736" si="153">TRUNC((J736*$J$8),2)</f>
        <v>4.47</v>
      </c>
      <c r="J736" s="217">
        <v>5.74</v>
      </c>
    </row>
    <row r="737" spans="2:10" ht="38.25" x14ac:dyDescent="0.25">
      <c r="B737" s="274" t="s">
        <v>129</v>
      </c>
      <c r="C737" s="275">
        <v>92377</v>
      </c>
      <c r="D737" s="176" t="s">
        <v>2407</v>
      </c>
      <c r="E737" s="7" t="s">
        <v>27</v>
      </c>
      <c r="F737" s="282"/>
      <c r="G737" s="283"/>
      <c r="H737" s="178">
        <f>TRUNC(SUM(H743,H744),2)</f>
        <v>70.62</v>
      </c>
    </row>
    <row r="738" spans="2:10" x14ac:dyDescent="0.2">
      <c r="C738" s="208" t="s">
        <v>4146</v>
      </c>
      <c r="D738" s="29" t="s">
        <v>4147</v>
      </c>
      <c r="E738" s="41" t="s">
        <v>27</v>
      </c>
      <c r="F738" s="181" t="s">
        <v>4233</v>
      </c>
      <c r="G738" s="44" t="s">
        <v>4154</v>
      </c>
      <c r="H738" s="218">
        <f t="shared" ref="H738:H742" si="154">TRUNC((J738*$J$8),2)</f>
        <v>0.31</v>
      </c>
      <c r="J738" s="217" t="s">
        <v>4772</v>
      </c>
    </row>
    <row r="739" spans="2:10" x14ac:dyDescent="0.2">
      <c r="C739" s="208" t="s">
        <v>4764</v>
      </c>
      <c r="D739" s="29" t="s">
        <v>4765</v>
      </c>
      <c r="E739" s="41" t="s">
        <v>27</v>
      </c>
      <c r="F739" s="181" t="s">
        <v>3807</v>
      </c>
      <c r="G739" s="44" t="s">
        <v>4766</v>
      </c>
      <c r="H739" s="218">
        <f t="shared" si="154"/>
        <v>43.99</v>
      </c>
      <c r="J739" s="217" t="s">
        <v>4766</v>
      </c>
    </row>
    <row r="740" spans="2:10" x14ac:dyDescent="0.2">
      <c r="C740" s="208" t="s">
        <v>4767</v>
      </c>
      <c r="D740" s="29" t="s">
        <v>4768</v>
      </c>
      <c r="E740" s="41" t="s">
        <v>4024</v>
      </c>
      <c r="F740" s="181" t="s">
        <v>4769</v>
      </c>
      <c r="G740" s="44" t="s">
        <v>4770</v>
      </c>
      <c r="H740" s="218">
        <f t="shared" si="154"/>
        <v>0.21</v>
      </c>
      <c r="J740" s="217" t="s">
        <v>4773</v>
      </c>
    </row>
    <row r="741" spans="2:10" ht="25.5" x14ac:dyDescent="0.2">
      <c r="C741" s="208" t="s">
        <v>4151</v>
      </c>
      <c r="D741" s="29" t="s">
        <v>4152</v>
      </c>
      <c r="E741" s="41" t="s">
        <v>67</v>
      </c>
      <c r="F741" s="181" t="s">
        <v>4771</v>
      </c>
      <c r="G741" s="44" t="s">
        <v>4156</v>
      </c>
      <c r="H741" s="218">
        <f t="shared" si="154"/>
        <v>10.93</v>
      </c>
      <c r="J741" s="217" t="s">
        <v>4774</v>
      </c>
    </row>
    <row r="742" spans="2:10" x14ac:dyDescent="0.2">
      <c r="C742" s="208" t="s">
        <v>4129</v>
      </c>
      <c r="D742" s="29" t="s">
        <v>4130</v>
      </c>
      <c r="E742" s="41" t="s">
        <v>67</v>
      </c>
      <c r="F742" s="181" t="s">
        <v>4771</v>
      </c>
      <c r="G742" s="44" t="s">
        <v>4134</v>
      </c>
      <c r="H742" s="218">
        <f t="shared" si="154"/>
        <v>15.17</v>
      </c>
      <c r="J742" s="217" t="s">
        <v>4775</v>
      </c>
    </row>
    <row r="743" spans="2:10" x14ac:dyDescent="0.2">
      <c r="C743" s="264" t="s">
        <v>3809</v>
      </c>
      <c r="D743" s="265"/>
      <c r="E743" s="265"/>
      <c r="F743" s="265"/>
      <c r="G743" s="266"/>
      <c r="H743" s="219">
        <f>TRUNC((J743*$J$8),2)</f>
        <v>50.67</v>
      </c>
      <c r="J743" s="217">
        <v>64.97</v>
      </c>
    </row>
    <row r="744" spans="2:10" x14ac:dyDescent="0.2">
      <c r="C744" s="268" t="s">
        <v>3810</v>
      </c>
      <c r="D744" s="268"/>
      <c r="E744" s="268"/>
      <c r="F744" s="268"/>
      <c r="G744" s="268"/>
      <c r="H744" s="219">
        <f t="shared" ref="H744" si="155">TRUNC((J744*$J$8),2)</f>
        <v>19.95</v>
      </c>
      <c r="J744" s="217">
        <v>25.58</v>
      </c>
    </row>
    <row r="745" spans="2:10" ht="51" x14ac:dyDescent="0.2">
      <c r="B745" s="274" t="s">
        <v>129</v>
      </c>
      <c r="C745" s="275">
        <v>94789</v>
      </c>
      <c r="D745" s="176" t="s">
        <v>2428</v>
      </c>
      <c r="E745" s="7" t="s">
        <v>27</v>
      </c>
      <c r="F745" s="273"/>
      <c r="G745" s="273"/>
      <c r="H745" s="178">
        <f>TRUNC(SUM(H752,H753),2)</f>
        <v>232.43</v>
      </c>
    </row>
    <row r="746" spans="2:10" ht="25.5" x14ac:dyDescent="0.2">
      <c r="C746" s="208" t="s">
        <v>4776</v>
      </c>
      <c r="D746" s="29" t="s">
        <v>4777</v>
      </c>
      <c r="E746" s="41" t="s">
        <v>27</v>
      </c>
      <c r="F746" s="181" t="s">
        <v>3807</v>
      </c>
      <c r="G746" s="44" t="s">
        <v>4778</v>
      </c>
      <c r="H746" s="218">
        <f t="shared" ref="H746:H751" si="156">TRUNC((J746*$J$8),2)</f>
        <v>215.6</v>
      </c>
      <c r="J746" s="217" t="s">
        <v>4778</v>
      </c>
    </row>
    <row r="747" spans="2:10" x14ac:dyDescent="0.2">
      <c r="C747" s="208" t="s">
        <v>4718</v>
      </c>
      <c r="D747" s="29" t="s">
        <v>4719</v>
      </c>
      <c r="E747" s="41" t="s">
        <v>27</v>
      </c>
      <c r="F747" s="181" t="s">
        <v>4779</v>
      </c>
      <c r="G747" s="44" t="s">
        <v>4720</v>
      </c>
      <c r="H747" s="218">
        <f t="shared" si="156"/>
        <v>3.03</v>
      </c>
      <c r="J747" s="217" t="s">
        <v>4783</v>
      </c>
    </row>
    <row r="748" spans="2:10" x14ac:dyDescent="0.2">
      <c r="C748" s="208" t="s">
        <v>4185</v>
      </c>
      <c r="D748" s="29" t="s">
        <v>4186</v>
      </c>
      <c r="E748" s="41" t="s">
        <v>27</v>
      </c>
      <c r="F748" s="181" t="s">
        <v>4780</v>
      </c>
      <c r="G748" s="44" t="s">
        <v>4191</v>
      </c>
      <c r="H748" s="218">
        <f t="shared" si="156"/>
        <v>2.82</v>
      </c>
      <c r="J748" s="217" t="s">
        <v>4475</v>
      </c>
    </row>
    <row r="749" spans="2:10" x14ac:dyDescent="0.2">
      <c r="C749" s="208" t="s">
        <v>4162</v>
      </c>
      <c r="D749" s="29" t="s">
        <v>4163</v>
      </c>
      <c r="E749" s="41" t="s">
        <v>27</v>
      </c>
      <c r="F749" s="181" t="s">
        <v>4781</v>
      </c>
      <c r="G749" s="44" t="s">
        <v>4167</v>
      </c>
      <c r="H749" s="218">
        <f t="shared" si="156"/>
        <v>0.04</v>
      </c>
      <c r="J749" s="217" t="s">
        <v>4086</v>
      </c>
    </row>
    <row r="750" spans="2:10" ht="25.5" x14ac:dyDescent="0.2">
      <c r="C750" s="208" t="s">
        <v>4151</v>
      </c>
      <c r="D750" s="29" t="s">
        <v>4152</v>
      </c>
      <c r="E750" s="41" t="s">
        <v>67</v>
      </c>
      <c r="F750" s="181" t="s">
        <v>4782</v>
      </c>
      <c r="G750" s="44" t="s">
        <v>4156</v>
      </c>
      <c r="H750" s="218">
        <f t="shared" si="156"/>
        <v>4.57</v>
      </c>
      <c r="J750" s="217" t="s">
        <v>4784</v>
      </c>
    </row>
    <row r="751" spans="2:10" x14ac:dyDescent="0.2">
      <c r="C751" s="208" t="s">
        <v>4129</v>
      </c>
      <c r="D751" s="29" t="s">
        <v>4130</v>
      </c>
      <c r="E751" s="41" t="s">
        <v>67</v>
      </c>
      <c r="F751" s="181" t="s">
        <v>4782</v>
      </c>
      <c r="G751" s="44" t="s">
        <v>4134</v>
      </c>
      <c r="H751" s="218">
        <f t="shared" si="156"/>
        <v>6.34</v>
      </c>
      <c r="J751" s="217" t="s">
        <v>4785</v>
      </c>
    </row>
    <row r="752" spans="2:10" x14ac:dyDescent="0.2">
      <c r="C752" s="264" t="s">
        <v>3809</v>
      </c>
      <c r="D752" s="265"/>
      <c r="E752" s="265"/>
      <c r="F752" s="265"/>
      <c r="G752" s="266"/>
      <c r="H752" s="219">
        <f>TRUNC((J752*$J$8),2)</f>
        <v>224.1</v>
      </c>
      <c r="J752" s="217">
        <v>287.31</v>
      </c>
    </row>
    <row r="753" spans="2:10" x14ac:dyDescent="0.2">
      <c r="C753" s="268" t="s">
        <v>3810</v>
      </c>
      <c r="D753" s="268"/>
      <c r="E753" s="268"/>
      <c r="F753" s="268"/>
      <c r="G753" s="268"/>
      <c r="H753" s="219">
        <f t="shared" ref="H753" si="157">TRUNC((J753*$J$8),2)</f>
        <v>8.33</v>
      </c>
      <c r="J753" s="217">
        <v>10.68</v>
      </c>
    </row>
    <row r="754" spans="2:10" ht="25.5" x14ac:dyDescent="0.2">
      <c r="B754" s="263" t="s">
        <v>129</v>
      </c>
      <c r="C754" s="175">
        <v>97599</v>
      </c>
      <c r="D754" s="176" t="s">
        <v>2445</v>
      </c>
      <c r="E754" s="177" t="s">
        <v>27</v>
      </c>
      <c r="F754" s="273"/>
      <c r="G754" s="273"/>
      <c r="H754" s="178">
        <f>TRUNC(SUM(H758,H759),2)</f>
        <v>20.65</v>
      </c>
    </row>
    <row r="755" spans="2:10" ht="25.5" x14ac:dyDescent="0.2">
      <c r="C755" s="208" t="s">
        <v>4786</v>
      </c>
      <c r="D755" s="29" t="s">
        <v>4787</v>
      </c>
      <c r="E755" s="41" t="s">
        <v>27</v>
      </c>
      <c r="F755" s="181" t="s">
        <v>3807</v>
      </c>
      <c r="G755" s="44" t="s">
        <v>4788</v>
      </c>
      <c r="H755" s="218">
        <f t="shared" ref="H755:H757" si="158">TRUNC((J755*$J$8),2)</f>
        <v>15.65</v>
      </c>
      <c r="J755" s="217" t="s">
        <v>4788</v>
      </c>
    </row>
    <row r="756" spans="2:10" x14ac:dyDescent="0.2">
      <c r="C756" s="208" t="s">
        <v>3888</v>
      </c>
      <c r="D756" s="29" t="s">
        <v>3889</v>
      </c>
      <c r="E756" s="41" t="s">
        <v>67</v>
      </c>
      <c r="F756" s="181" t="s">
        <v>4789</v>
      </c>
      <c r="G756" s="44" t="s">
        <v>3895</v>
      </c>
      <c r="H756" s="218">
        <f t="shared" si="158"/>
        <v>1.1599999999999999</v>
      </c>
      <c r="J756" s="217" t="s">
        <v>4791</v>
      </c>
    </row>
    <row r="757" spans="2:10" x14ac:dyDescent="0.2">
      <c r="C757" s="208" t="s">
        <v>3892</v>
      </c>
      <c r="D757" s="29" t="s">
        <v>3893</v>
      </c>
      <c r="E757" s="41" t="s">
        <v>67</v>
      </c>
      <c r="F757" s="181" t="s">
        <v>4790</v>
      </c>
      <c r="G757" s="44" t="s">
        <v>3896</v>
      </c>
      <c r="H757" s="218">
        <f t="shared" si="158"/>
        <v>3.84</v>
      </c>
      <c r="J757" s="217" t="s">
        <v>4792</v>
      </c>
    </row>
    <row r="758" spans="2:10" x14ac:dyDescent="0.2">
      <c r="C758" s="264" t="s">
        <v>3809</v>
      </c>
      <c r="D758" s="265"/>
      <c r="E758" s="265"/>
      <c r="F758" s="265"/>
      <c r="G758" s="266"/>
      <c r="H758" s="219">
        <f>TRUNC((J758*$J$8),2)</f>
        <v>16.850000000000001</v>
      </c>
      <c r="J758" s="217">
        <v>21.61</v>
      </c>
    </row>
    <row r="759" spans="2:10" x14ac:dyDescent="0.2">
      <c r="C759" s="268" t="s">
        <v>3810</v>
      </c>
      <c r="D759" s="268"/>
      <c r="E759" s="268"/>
      <c r="F759" s="268"/>
      <c r="G759" s="268"/>
      <c r="H759" s="219">
        <f t="shared" ref="H759" si="159">TRUNC((J759*$J$8),2)</f>
        <v>3.8</v>
      </c>
      <c r="J759" s="217">
        <v>4.88</v>
      </c>
    </row>
  </sheetData>
  <autoFilter ref="B9:H759" xr:uid="{CA1471CC-2679-45A7-AD37-CE980182AC0D}"/>
  <mergeCells count="215">
    <mergeCell ref="C744:G744"/>
    <mergeCell ref="C752:G752"/>
    <mergeCell ref="C753:G753"/>
    <mergeCell ref="C758:G758"/>
    <mergeCell ref="C759:G759"/>
    <mergeCell ref="C726:G726"/>
    <mergeCell ref="C727:G727"/>
    <mergeCell ref="C735:G735"/>
    <mergeCell ref="C736:G736"/>
    <mergeCell ref="C743:G743"/>
    <mergeCell ref="C700:G700"/>
    <mergeCell ref="C708:G708"/>
    <mergeCell ref="C709:G709"/>
    <mergeCell ref="C717:G717"/>
    <mergeCell ref="C718:G718"/>
    <mergeCell ref="C683:G683"/>
    <mergeCell ref="C684:G684"/>
    <mergeCell ref="C690:G690"/>
    <mergeCell ref="C691:G691"/>
    <mergeCell ref="C699:G699"/>
    <mergeCell ref="C664:G664"/>
    <mergeCell ref="C670:G670"/>
    <mergeCell ref="C671:G671"/>
    <mergeCell ref="C676:G676"/>
    <mergeCell ref="C677:G677"/>
    <mergeCell ref="C649:G649"/>
    <mergeCell ref="C650:G650"/>
    <mergeCell ref="C656:G656"/>
    <mergeCell ref="C657:G657"/>
    <mergeCell ref="C663:G663"/>
    <mergeCell ref="C630:G630"/>
    <mergeCell ref="C635:G635"/>
    <mergeCell ref="C636:G636"/>
    <mergeCell ref="C642:G642"/>
    <mergeCell ref="C643:G643"/>
    <mergeCell ref="C616:G616"/>
    <mergeCell ref="C617:G617"/>
    <mergeCell ref="C623:G623"/>
    <mergeCell ref="C624:G624"/>
    <mergeCell ref="C629:G629"/>
    <mergeCell ref="C600:G600"/>
    <mergeCell ref="C604:G604"/>
    <mergeCell ref="C605:G605"/>
    <mergeCell ref="C610:G610"/>
    <mergeCell ref="C611:G611"/>
    <mergeCell ref="C588:G588"/>
    <mergeCell ref="C589:G589"/>
    <mergeCell ref="C594:G594"/>
    <mergeCell ref="C595:G595"/>
    <mergeCell ref="C599:G599"/>
    <mergeCell ref="C570:G570"/>
    <mergeCell ref="C576:G576"/>
    <mergeCell ref="C577:G577"/>
    <mergeCell ref="C582:G582"/>
    <mergeCell ref="C583:G583"/>
    <mergeCell ref="C555:G555"/>
    <mergeCell ref="C556:G556"/>
    <mergeCell ref="C562:G562"/>
    <mergeCell ref="C563:G563"/>
    <mergeCell ref="C569:G569"/>
    <mergeCell ref="C535:G535"/>
    <mergeCell ref="C541:G541"/>
    <mergeCell ref="C542:G542"/>
    <mergeCell ref="C548:G548"/>
    <mergeCell ref="C549:G549"/>
    <mergeCell ref="C520:G520"/>
    <mergeCell ref="C521:G521"/>
    <mergeCell ref="C527:G527"/>
    <mergeCell ref="C528:G528"/>
    <mergeCell ref="C534:G534"/>
    <mergeCell ref="C502:G502"/>
    <mergeCell ref="C507:G507"/>
    <mergeCell ref="C508:G508"/>
    <mergeCell ref="C515:G515"/>
    <mergeCell ref="C516:G516"/>
    <mergeCell ref="C485:G485"/>
    <mergeCell ref="C486:G486"/>
    <mergeCell ref="C495:G495"/>
    <mergeCell ref="C496:G496"/>
    <mergeCell ref="C501:G501"/>
    <mergeCell ref="C463:G463"/>
    <mergeCell ref="C471:G471"/>
    <mergeCell ref="C472:G472"/>
    <mergeCell ref="C479:G479"/>
    <mergeCell ref="C480:G480"/>
    <mergeCell ref="C444:G444"/>
    <mergeCell ref="C445:G445"/>
    <mergeCell ref="C453:G453"/>
    <mergeCell ref="C454:G454"/>
    <mergeCell ref="C462:G462"/>
    <mergeCell ref="C425:G425"/>
    <mergeCell ref="C430:G430"/>
    <mergeCell ref="C431:G431"/>
    <mergeCell ref="C437:G437"/>
    <mergeCell ref="C438:G438"/>
    <mergeCell ref="C406:G406"/>
    <mergeCell ref="C407:G407"/>
    <mergeCell ref="C415:G415"/>
    <mergeCell ref="C416:G416"/>
    <mergeCell ref="C424:G424"/>
    <mergeCell ref="C389:G389"/>
    <mergeCell ref="C394:G394"/>
    <mergeCell ref="C395:G395"/>
    <mergeCell ref="C401:G401"/>
    <mergeCell ref="C402:G402"/>
    <mergeCell ref="C374:G374"/>
    <mergeCell ref="C375:G375"/>
    <mergeCell ref="C381:G381"/>
    <mergeCell ref="C382:G382"/>
    <mergeCell ref="C388:G388"/>
    <mergeCell ref="C354:G354"/>
    <mergeCell ref="C360:G360"/>
    <mergeCell ref="C361:G361"/>
    <mergeCell ref="C367:G367"/>
    <mergeCell ref="C368:G368"/>
    <mergeCell ref="C341:G341"/>
    <mergeCell ref="C342:G342"/>
    <mergeCell ref="C347:G347"/>
    <mergeCell ref="C348:G348"/>
    <mergeCell ref="C353:G353"/>
    <mergeCell ref="C318:G318"/>
    <mergeCell ref="C324:G324"/>
    <mergeCell ref="C325:G325"/>
    <mergeCell ref="C335:G335"/>
    <mergeCell ref="C336:G336"/>
    <mergeCell ref="C303:G303"/>
    <mergeCell ref="C304:G304"/>
    <mergeCell ref="C310:G310"/>
    <mergeCell ref="C311:G311"/>
    <mergeCell ref="C317:G317"/>
    <mergeCell ref="C282:G282"/>
    <mergeCell ref="C289:G289"/>
    <mergeCell ref="C290:G290"/>
    <mergeCell ref="C296:G296"/>
    <mergeCell ref="C297:G297"/>
    <mergeCell ref="C260:G260"/>
    <mergeCell ref="C261:G261"/>
    <mergeCell ref="C266:G266"/>
    <mergeCell ref="C267:G267"/>
    <mergeCell ref="C281:G281"/>
    <mergeCell ref="C48:G48"/>
    <mergeCell ref="G1:H1"/>
    <mergeCell ref="G3:H3"/>
    <mergeCell ref="G5:H5"/>
    <mergeCell ref="C16:G16"/>
    <mergeCell ref="C17:G17"/>
    <mergeCell ref="C22:G22"/>
    <mergeCell ref="G7:H7"/>
    <mergeCell ref="B8:H8"/>
    <mergeCell ref="B5:C5"/>
    <mergeCell ref="B7:C7"/>
    <mergeCell ref="E5:F5"/>
    <mergeCell ref="E7:F7"/>
    <mergeCell ref="B1:F1"/>
    <mergeCell ref="B3:F3"/>
    <mergeCell ref="C23:G23"/>
    <mergeCell ref="C32:G32"/>
    <mergeCell ref="C33:G33"/>
    <mergeCell ref="C40:G40"/>
    <mergeCell ref="C41:G41"/>
    <mergeCell ref="C87:G87"/>
    <mergeCell ref="C49:G49"/>
    <mergeCell ref="C54:G54"/>
    <mergeCell ref="C55:G55"/>
    <mergeCell ref="C61:G61"/>
    <mergeCell ref="C62:G62"/>
    <mergeCell ref="C66:G66"/>
    <mergeCell ref="C67:G67"/>
    <mergeCell ref="C73:G73"/>
    <mergeCell ref="C74:G74"/>
    <mergeCell ref="C80:G80"/>
    <mergeCell ref="C81:G81"/>
    <mergeCell ref="C139:G139"/>
    <mergeCell ref="C88:G88"/>
    <mergeCell ref="C94:G94"/>
    <mergeCell ref="C95:G95"/>
    <mergeCell ref="C101:G101"/>
    <mergeCell ref="C102:G102"/>
    <mergeCell ref="C108:G108"/>
    <mergeCell ref="C109:G109"/>
    <mergeCell ref="C122:G122"/>
    <mergeCell ref="C123:G123"/>
    <mergeCell ref="C131:G131"/>
    <mergeCell ref="C132:G132"/>
    <mergeCell ref="C182:G182"/>
    <mergeCell ref="C140:G140"/>
    <mergeCell ref="C150:G150"/>
    <mergeCell ref="C151:G151"/>
    <mergeCell ref="C156:G156"/>
    <mergeCell ref="C157:G157"/>
    <mergeCell ref="C163:G163"/>
    <mergeCell ref="C164:G164"/>
    <mergeCell ref="C170:G170"/>
    <mergeCell ref="C171:G171"/>
    <mergeCell ref="C175:G175"/>
    <mergeCell ref="C176:G176"/>
    <mergeCell ref="C226:G226"/>
    <mergeCell ref="C183:G183"/>
    <mergeCell ref="C189:G189"/>
    <mergeCell ref="C190:G190"/>
    <mergeCell ref="C196:G196"/>
    <mergeCell ref="C197:G197"/>
    <mergeCell ref="C203:G203"/>
    <mergeCell ref="C204:G204"/>
    <mergeCell ref="C210:G210"/>
    <mergeCell ref="C211:G211"/>
    <mergeCell ref="C217:G217"/>
    <mergeCell ref="C218:G218"/>
    <mergeCell ref="C254:G254"/>
    <mergeCell ref="C227:G227"/>
    <mergeCell ref="C235:G235"/>
    <mergeCell ref="C236:G236"/>
    <mergeCell ref="C244:G244"/>
    <mergeCell ref="C245:G245"/>
    <mergeCell ref="C253:G25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5F5CF-962E-49A3-B004-9E02CC54672C}">
  <dimension ref="B1:L721"/>
  <sheetViews>
    <sheetView tabSelected="1" workbookViewId="0">
      <selection activeCell="N12" sqref="N12"/>
    </sheetView>
  </sheetViews>
  <sheetFormatPr defaultRowHeight="12.75" x14ac:dyDescent="0.2"/>
  <cols>
    <col min="1" max="1" width="9.140625" style="311"/>
    <col min="2" max="2" width="9.140625" style="309"/>
    <col min="3" max="3" width="15.7109375" style="310" customWidth="1"/>
    <col min="4" max="4" width="14.140625" style="310" bestFit="1" customWidth="1"/>
    <col min="5" max="5" width="74.28515625" style="311" customWidth="1"/>
    <col min="6" max="6" width="9.140625" style="311"/>
    <col min="7" max="7" width="10.42578125" style="310" customWidth="1"/>
    <col min="8" max="8" width="20.5703125" style="312" customWidth="1"/>
    <col min="9" max="9" width="24.42578125" style="312" customWidth="1"/>
    <col min="10" max="10" width="9.140625" style="311"/>
    <col min="11" max="12" width="7.85546875" style="289" hidden="1" customWidth="1"/>
    <col min="13" max="16384" width="9.140625" style="311"/>
  </cols>
  <sheetData>
    <row r="1" spans="2:12" ht="26.25" customHeight="1" x14ac:dyDescent="0.2">
      <c r="B1" s="247" t="s">
        <v>0</v>
      </c>
      <c r="C1" s="248"/>
      <c r="D1" s="248"/>
      <c r="E1" s="248"/>
      <c r="F1" s="248"/>
      <c r="G1" s="248"/>
      <c r="H1" s="249"/>
      <c r="I1" s="344" t="s">
        <v>1</v>
      </c>
    </row>
    <row r="2" spans="2:12" ht="5.25" customHeight="1" x14ac:dyDescent="0.2">
      <c r="B2" s="253"/>
      <c r="C2" s="251"/>
      <c r="D2" s="251"/>
      <c r="E2" s="251"/>
      <c r="F2" s="252"/>
      <c r="G2" s="311"/>
      <c r="H2" s="311"/>
      <c r="I2" s="188"/>
    </row>
    <row r="3" spans="2:12" ht="26.25" customHeight="1" x14ac:dyDescent="0.2">
      <c r="B3" s="247" t="s">
        <v>2</v>
      </c>
      <c r="C3" s="248"/>
      <c r="D3" s="248"/>
      <c r="E3" s="248"/>
      <c r="F3" s="248"/>
      <c r="G3" s="248"/>
      <c r="H3" s="249"/>
      <c r="I3" s="344" t="s">
        <v>3</v>
      </c>
    </row>
    <row r="4" spans="2:12" ht="5.25" customHeight="1" x14ac:dyDescent="0.2">
      <c r="B4" s="253"/>
      <c r="C4" s="251"/>
      <c r="D4" s="251"/>
      <c r="E4" s="251"/>
      <c r="F4" s="252"/>
      <c r="G4" s="311"/>
      <c r="H4" s="311"/>
      <c r="I4" s="188"/>
    </row>
    <row r="5" spans="2:12" ht="25.5" customHeight="1" x14ac:dyDescent="0.2">
      <c r="B5" s="247" t="s">
        <v>4</v>
      </c>
      <c r="C5" s="248"/>
      <c r="D5" s="249"/>
      <c r="E5" s="343" t="s">
        <v>5</v>
      </c>
      <c r="F5" s="257" t="s">
        <v>3785</v>
      </c>
      <c r="G5" s="345"/>
      <c r="H5" s="258"/>
      <c r="I5" s="347" t="s">
        <v>4988</v>
      </c>
    </row>
    <row r="6" spans="2:12" ht="5.25" customHeight="1" x14ac:dyDescent="0.2">
      <c r="B6" s="253"/>
      <c r="C6" s="259"/>
      <c r="D6" s="311"/>
      <c r="E6" s="251"/>
      <c r="F6" s="253"/>
      <c r="G6" s="311"/>
      <c r="H6" s="311"/>
      <c r="I6" s="188"/>
    </row>
    <row r="7" spans="2:12" ht="25.5" customHeight="1" x14ac:dyDescent="0.2">
      <c r="B7" s="247" t="s">
        <v>8</v>
      </c>
      <c r="C7" s="248"/>
      <c r="D7" s="249"/>
      <c r="E7" s="343" t="s">
        <v>9</v>
      </c>
      <c r="F7" s="260" t="s">
        <v>10</v>
      </c>
      <c r="G7" s="346"/>
      <c r="H7" s="261"/>
      <c r="I7" s="344" t="s">
        <v>11</v>
      </c>
      <c r="K7" s="289">
        <v>0.78</v>
      </c>
    </row>
    <row r="8" spans="2:12" ht="26.25" customHeight="1" x14ac:dyDescent="0.2">
      <c r="B8" s="342" t="s">
        <v>4987</v>
      </c>
      <c r="C8" s="342"/>
      <c r="D8" s="342"/>
      <c r="E8" s="342"/>
      <c r="F8" s="342"/>
      <c r="G8" s="342"/>
      <c r="H8" s="342"/>
      <c r="I8" s="342"/>
      <c r="K8" s="311"/>
    </row>
    <row r="9" spans="2:12" ht="28.5" customHeight="1" x14ac:dyDescent="0.2">
      <c r="B9" s="313">
        <v>2</v>
      </c>
      <c r="C9" s="300" t="s">
        <v>4795</v>
      </c>
      <c r="D9" s="300" t="s">
        <v>4796</v>
      </c>
      <c r="E9" s="300" t="s">
        <v>4797</v>
      </c>
      <c r="F9" s="300" t="s">
        <v>4798</v>
      </c>
      <c r="G9" s="300" t="s">
        <v>4799</v>
      </c>
      <c r="H9" s="301" t="s">
        <v>4800</v>
      </c>
      <c r="I9" s="332" t="s">
        <v>4801</v>
      </c>
      <c r="K9" s="290"/>
      <c r="L9" s="291"/>
    </row>
    <row r="10" spans="2:12" x14ac:dyDescent="0.2">
      <c r="B10" s="314"/>
      <c r="C10" s="303"/>
      <c r="D10" s="303"/>
      <c r="E10" s="303"/>
      <c r="F10" s="303"/>
      <c r="G10" s="303"/>
      <c r="H10" s="302" t="s">
        <v>4802</v>
      </c>
      <c r="I10" s="332" t="s">
        <v>4802</v>
      </c>
      <c r="K10" s="291"/>
      <c r="L10" s="291"/>
    </row>
    <row r="11" spans="2:12" ht="38.25" x14ac:dyDescent="0.2">
      <c r="B11" s="315"/>
      <c r="C11" s="287" t="s">
        <v>227</v>
      </c>
      <c r="D11" s="287" t="s">
        <v>338</v>
      </c>
      <c r="E11" s="316" t="s">
        <v>4920</v>
      </c>
      <c r="F11" s="287" t="s">
        <v>35</v>
      </c>
      <c r="G11" s="287" t="s">
        <v>4803</v>
      </c>
      <c r="H11" s="286" t="s">
        <v>4803</v>
      </c>
      <c r="I11" s="333">
        <f>TRUNC((L11*$K$7),2)</f>
        <v>10.67</v>
      </c>
      <c r="K11" s="291" t="s">
        <v>4803</v>
      </c>
      <c r="L11" s="292">
        <v>13.69</v>
      </c>
    </row>
    <row r="12" spans="2:12" x14ac:dyDescent="0.2">
      <c r="B12" s="317"/>
      <c r="C12" s="304" t="s">
        <v>4804</v>
      </c>
      <c r="D12" s="318">
        <v>5</v>
      </c>
      <c r="E12" s="29" t="s">
        <v>2509</v>
      </c>
      <c r="F12" s="30" t="s">
        <v>4805</v>
      </c>
      <c r="G12" s="326">
        <v>4.1000000000000002E-2</v>
      </c>
      <c r="H12" s="320">
        <f>TRUNC((K12*$K$7),2)</f>
        <v>9.7200000000000006</v>
      </c>
      <c r="I12" s="334">
        <f>TRUNC((L12*$K$7),2)</f>
        <v>0.39</v>
      </c>
      <c r="K12" s="293">
        <v>12.47</v>
      </c>
      <c r="L12" s="293">
        <v>0.51</v>
      </c>
    </row>
    <row r="13" spans="2:12" x14ac:dyDescent="0.2">
      <c r="B13" s="317"/>
      <c r="C13" s="304" t="s">
        <v>4804</v>
      </c>
      <c r="D13" s="318">
        <v>6</v>
      </c>
      <c r="E13" s="29" t="s">
        <v>2568</v>
      </c>
      <c r="F13" s="30" t="s">
        <v>4805</v>
      </c>
      <c r="G13" s="326">
        <v>2.5000000000000001E-2</v>
      </c>
      <c r="H13" s="320">
        <f>TRUNC((K13*$K$7),2)</f>
        <v>16.22</v>
      </c>
      <c r="I13" s="334">
        <f>TRUNC((L13*$K$7),2)</f>
        <v>0.4</v>
      </c>
      <c r="K13" s="293">
        <v>20.8</v>
      </c>
      <c r="L13" s="293">
        <v>0.52</v>
      </c>
    </row>
    <row r="14" spans="2:12" ht="12.75" customHeight="1" x14ac:dyDescent="0.2">
      <c r="B14" s="317"/>
      <c r="C14" s="329" t="s">
        <v>4806</v>
      </c>
      <c r="D14" s="330"/>
      <c r="E14" s="330"/>
      <c r="F14" s="330"/>
      <c r="G14" s="330"/>
      <c r="H14" s="330"/>
      <c r="I14" s="335">
        <f>TRUNC((L14*$K$7),2)</f>
        <v>0.8</v>
      </c>
      <c r="K14" s="291"/>
      <c r="L14" s="292">
        <v>1.03</v>
      </c>
    </row>
    <row r="15" spans="2:12" ht="51" x14ac:dyDescent="0.2">
      <c r="B15" s="317"/>
      <c r="C15" s="299" t="s">
        <v>4807</v>
      </c>
      <c r="D15" s="321">
        <v>21141</v>
      </c>
      <c r="E15" s="29" t="s">
        <v>4956</v>
      </c>
      <c r="F15" s="41" t="s">
        <v>35</v>
      </c>
      <c r="G15" s="327">
        <v>1.03</v>
      </c>
      <c r="H15" s="320">
        <f>TRUNC((K15*$K$7),2)</f>
        <v>9.2899999999999991</v>
      </c>
      <c r="I15" s="336">
        <f>TRUNC((L15*$K$7),2)</f>
        <v>9.57</v>
      </c>
      <c r="K15" s="294">
        <v>11.92</v>
      </c>
      <c r="L15" s="294">
        <v>12.28</v>
      </c>
    </row>
    <row r="16" spans="2:12" x14ac:dyDescent="0.2">
      <c r="B16" s="317"/>
      <c r="C16" s="304" t="s">
        <v>4804</v>
      </c>
      <c r="D16" s="318">
        <v>102</v>
      </c>
      <c r="E16" s="29" t="s">
        <v>2562</v>
      </c>
      <c r="F16" s="30" t="s">
        <v>4808</v>
      </c>
      <c r="G16" s="326">
        <v>1.4999999999999999E-2</v>
      </c>
      <c r="H16" s="320">
        <f>TRUNC((K16*$K$7),2)</f>
        <v>19.899999999999999</v>
      </c>
      <c r="I16" s="334">
        <f>TRUNC((L16*$K$7),2)</f>
        <v>0.28999999999999998</v>
      </c>
      <c r="K16" s="293">
        <v>25.52</v>
      </c>
      <c r="L16" s="293">
        <v>0.38</v>
      </c>
    </row>
    <row r="17" spans="2:12" ht="12.75" customHeight="1" x14ac:dyDescent="0.2">
      <c r="B17" s="317"/>
      <c r="C17" s="329" t="s">
        <v>4809</v>
      </c>
      <c r="D17" s="330"/>
      <c r="E17" s="330"/>
      <c r="F17" s="330"/>
      <c r="G17" s="330"/>
      <c r="H17" s="330"/>
      <c r="I17" s="335">
        <f>TRUNC((L17*$K$7),2)</f>
        <v>9.8699999999999992</v>
      </c>
      <c r="K17" s="291"/>
      <c r="L17" s="292">
        <v>12.66</v>
      </c>
    </row>
    <row r="18" spans="2:12" ht="28.5" customHeight="1" x14ac:dyDescent="0.2">
      <c r="B18" s="313">
        <v>10</v>
      </c>
      <c r="C18" s="300" t="s">
        <v>4795</v>
      </c>
      <c r="D18" s="300" t="s">
        <v>4796</v>
      </c>
      <c r="E18" s="300" t="s">
        <v>4797</v>
      </c>
      <c r="F18" s="300" t="s">
        <v>4798</v>
      </c>
      <c r="G18" s="300" t="s">
        <v>4799</v>
      </c>
      <c r="H18" s="301" t="s">
        <v>4800</v>
      </c>
      <c r="I18" s="332" t="s">
        <v>4801</v>
      </c>
      <c r="K18" s="290"/>
      <c r="L18" s="291"/>
    </row>
    <row r="19" spans="2:12" x14ac:dyDescent="0.2">
      <c r="B19" s="314"/>
      <c r="C19" s="303"/>
      <c r="D19" s="303"/>
      <c r="E19" s="303"/>
      <c r="F19" s="303"/>
      <c r="G19" s="303"/>
      <c r="H19" s="302" t="s">
        <v>4802</v>
      </c>
      <c r="I19" s="332" t="s">
        <v>4802</v>
      </c>
      <c r="K19" s="291"/>
      <c r="L19" s="291"/>
    </row>
    <row r="20" spans="2:12" ht="25.5" x14ac:dyDescent="0.2">
      <c r="B20" s="315"/>
      <c r="C20" s="287" t="s">
        <v>227</v>
      </c>
      <c r="D20" s="287" t="s">
        <v>1699</v>
      </c>
      <c r="E20" s="316" t="s">
        <v>4921</v>
      </c>
      <c r="F20" s="287" t="s">
        <v>35</v>
      </c>
      <c r="G20" s="322"/>
      <c r="H20" s="286" t="s">
        <v>4803</v>
      </c>
      <c r="I20" s="333">
        <f>TRUNC((L20*$K$7),2)</f>
        <v>4.53</v>
      </c>
      <c r="K20" s="291" t="s">
        <v>4803</v>
      </c>
      <c r="L20" s="292">
        <v>5.82</v>
      </c>
    </row>
    <row r="21" spans="2:12" ht="12.75" customHeight="1" x14ac:dyDescent="0.2">
      <c r="B21" s="317"/>
      <c r="C21" s="329" t="s">
        <v>4806</v>
      </c>
      <c r="D21" s="330"/>
      <c r="E21" s="330"/>
      <c r="F21" s="330"/>
      <c r="G21" s="330"/>
      <c r="H21" s="330"/>
      <c r="I21" s="335">
        <f>TRUNC((L21*$K$7),2)</f>
        <v>0</v>
      </c>
      <c r="K21" s="291"/>
      <c r="L21" s="292">
        <v>0</v>
      </c>
    </row>
    <row r="22" spans="2:12" ht="25.5" x14ac:dyDescent="0.2">
      <c r="B22" s="317"/>
      <c r="C22" s="304" t="s">
        <v>31</v>
      </c>
      <c r="D22" s="323">
        <v>20106</v>
      </c>
      <c r="E22" s="29" t="s">
        <v>4957</v>
      </c>
      <c r="F22" s="30" t="s">
        <v>4810</v>
      </c>
      <c r="G22" s="326">
        <v>1</v>
      </c>
      <c r="H22" s="320">
        <f>TRUNC((K22*$K$7),2)</f>
        <v>4.53</v>
      </c>
      <c r="I22" s="334">
        <f>TRUNC((L22*$K$7),2)</f>
        <v>4.53</v>
      </c>
      <c r="K22" s="293">
        <v>5.82</v>
      </c>
      <c r="L22" s="293">
        <v>5.82</v>
      </c>
    </row>
    <row r="23" spans="2:12" ht="12.75" customHeight="1" x14ac:dyDescent="0.2">
      <c r="B23" s="317"/>
      <c r="C23" s="329" t="s">
        <v>4809</v>
      </c>
      <c r="D23" s="330"/>
      <c r="E23" s="330"/>
      <c r="F23" s="330"/>
      <c r="G23" s="330"/>
      <c r="H23" s="330"/>
      <c r="I23" s="335">
        <f>TRUNC((L23*$K$7),2)</f>
        <v>4.53</v>
      </c>
      <c r="K23" s="291"/>
      <c r="L23" s="292">
        <v>5.82</v>
      </c>
    </row>
    <row r="24" spans="2:12" ht="28.5" customHeight="1" x14ac:dyDescent="0.2">
      <c r="B24" s="313">
        <v>17</v>
      </c>
      <c r="C24" s="300" t="s">
        <v>4795</v>
      </c>
      <c r="D24" s="300" t="s">
        <v>4796</v>
      </c>
      <c r="E24" s="300" t="s">
        <v>4797</v>
      </c>
      <c r="F24" s="300" t="s">
        <v>4798</v>
      </c>
      <c r="G24" s="300" t="s">
        <v>4799</v>
      </c>
      <c r="H24" s="301" t="s">
        <v>4800</v>
      </c>
      <c r="I24" s="332" t="s">
        <v>4801</v>
      </c>
      <c r="K24" s="290"/>
      <c r="L24" s="291"/>
    </row>
    <row r="25" spans="2:12" x14ac:dyDescent="0.2">
      <c r="B25" s="314"/>
      <c r="C25" s="303"/>
      <c r="D25" s="303"/>
      <c r="E25" s="303"/>
      <c r="F25" s="303"/>
      <c r="G25" s="303"/>
      <c r="H25" s="302" t="s">
        <v>4802</v>
      </c>
      <c r="I25" s="332" t="s">
        <v>4802</v>
      </c>
      <c r="K25" s="291"/>
      <c r="L25" s="291"/>
    </row>
    <row r="26" spans="2:12" ht="25.5" x14ac:dyDescent="0.2">
      <c r="B26" s="315"/>
      <c r="C26" s="287" t="s">
        <v>227</v>
      </c>
      <c r="D26" s="287" t="s">
        <v>2411</v>
      </c>
      <c r="E26" s="316" t="s">
        <v>4922</v>
      </c>
      <c r="F26" s="287" t="s">
        <v>27</v>
      </c>
      <c r="G26" s="322"/>
      <c r="H26" s="286" t="s">
        <v>4803</v>
      </c>
      <c r="I26" s="333">
        <f>TRUNC((L26*$K$7),2)</f>
        <v>164.86</v>
      </c>
      <c r="K26" s="291" t="s">
        <v>4803</v>
      </c>
      <c r="L26" s="292">
        <v>211.37</v>
      </c>
    </row>
    <row r="27" spans="2:12" x14ac:dyDescent="0.2">
      <c r="B27" s="317"/>
      <c r="C27" s="304" t="s">
        <v>4804</v>
      </c>
      <c r="D27" s="318">
        <v>8</v>
      </c>
      <c r="E27" s="29" t="s">
        <v>2566</v>
      </c>
      <c r="F27" s="30" t="s">
        <v>4805</v>
      </c>
      <c r="G27" s="326">
        <v>0.16</v>
      </c>
      <c r="H27" s="320">
        <f>TRUNC((K27*$K$7),2)</f>
        <v>11.34</v>
      </c>
      <c r="I27" s="334">
        <f>TRUNC((L27*$K$7),2)</f>
        <v>1.81</v>
      </c>
      <c r="K27" s="293">
        <v>14.54</v>
      </c>
      <c r="L27" s="293">
        <v>2.33</v>
      </c>
    </row>
    <row r="28" spans="2:12" x14ac:dyDescent="0.2">
      <c r="B28" s="317"/>
      <c r="C28" s="304" t="s">
        <v>4804</v>
      </c>
      <c r="D28" s="318">
        <v>11</v>
      </c>
      <c r="E28" s="29" t="s">
        <v>2686</v>
      </c>
      <c r="F28" s="30" t="s">
        <v>4805</v>
      </c>
      <c r="G28" s="326">
        <v>0.16</v>
      </c>
      <c r="H28" s="320">
        <f>TRUNC((K28*$K$7),2)</f>
        <v>16.22</v>
      </c>
      <c r="I28" s="334">
        <f>TRUNC((L28*$K$7),2)</f>
        <v>2.59</v>
      </c>
      <c r="K28" s="293">
        <v>20.8</v>
      </c>
      <c r="L28" s="293">
        <v>3.33</v>
      </c>
    </row>
    <row r="29" spans="2:12" ht="12.75" customHeight="1" x14ac:dyDescent="0.2">
      <c r="B29" s="317"/>
      <c r="C29" s="329" t="s">
        <v>4806</v>
      </c>
      <c r="D29" s="330"/>
      <c r="E29" s="330"/>
      <c r="F29" s="330"/>
      <c r="G29" s="330"/>
      <c r="H29" s="330"/>
      <c r="I29" s="335">
        <f>TRUNC((L29*$K$7),2)</f>
        <v>4.41</v>
      </c>
      <c r="K29" s="291"/>
      <c r="L29" s="292">
        <v>5.66</v>
      </c>
    </row>
    <row r="30" spans="2:12" ht="25.5" x14ac:dyDescent="0.2">
      <c r="B30" s="317"/>
      <c r="C30" s="304" t="s">
        <v>4807</v>
      </c>
      <c r="D30" s="323">
        <v>20972</v>
      </c>
      <c r="E30" s="29" t="s">
        <v>4958</v>
      </c>
      <c r="F30" s="30" t="s">
        <v>27</v>
      </c>
      <c r="G30" s="326">
        <v>1</v>
      </c>
      <c r="H30" s="320">
        <f>TRUNC((K30*$K$7),2)</f>
        <v>160.44999999999999</v>
      </c>
      <c r="I30" s="334">
        <f>TRUNC((L30*$K$7),2)</f>
        <v>160.44999999999999</v>
      </c>
      <c r="K30" s="293">
        <v>205.71</v>
      </c>
      <c r="L30" s="293">
        <v>205.71</v>
      </c>
    </row>
    <row r="31" spans="2:12" ht="12.75" customHeight="1" x14ac:dyDescent="0.2">
      <c r="B31" s="317"/>
      <c r="C31" s="329" t="s">
        <v>4809</v>
      </c>
      <c r="D31" s="330"/>
      <c r="E31" s="330"/>
      <c r="F31" s="330"/>
      <c r="G31" s="330"/>
      <c r="H31" s="330"/>
      <c r="I31" s="335">
        <f>TRUNC((L31*$K$7),2)</f>
        <v>160.44999999999999</v>
      </c>
      <c r="K31" s="291"/>
      <c r="L31" s="292">
        <v>205.71</v>
      </c>
    </row>
    <row r="32" spans="2:12" ht="28.5" customHeight="1" x14ac:dyDescent="0.2">
      <c r="B32" s="313">
        <v>18</v>
      </c>
      <c r="C32" s="300" t="s">
        <v>4795</v>
      </c>
      <c r="D32" s="300" t="s">
        <v>4796</v>
      </c>
      <c r="E32" s="300" t="s">
        <v>4797</v>
      </c>
      <c r="F32" s="300" t="s">
        <v>4798</v>
      </c>
      <c r="G32" s="300" t="s">
        <v>4799</v>
      </c>
      <c r="H32" s="301" t="s">
        <v>4800</v>
      </c>
      <c r="I32" s="332" t="s">
        <v>4801</v>
      </c>
      <c r="K32" s="290"/>
      <c r="L32" s="291"/>
    </row>
    <row r="33" spans="2:12" x14ac:dyDescent="0.2">
      <c r="B33" s="314"/>
      <c r="C33" s="303"/>
      <c r="D33" s="303"/>
      <c r="E33" s="303"/>
      <c r="F33" s="303"/>
      <c r="G33" s="303"/>
      <c r="H33" s="302" t="s">
        <v>4802</v>
      </c>
      <c r="I33" s="332" t="s">
        <v>4802</v>
      </c>
      <c r="K33" s="291"/>
      <c r="L33" s="291"/>
    </row>
    <row r="34" spans="2:12" ht="25.5" x14ac:dyDescent="0.2">
      <c r="B34" s="315"/>
      <c r="C34" s="287" t="s">
        <v>227</v>
      </c>
      <c r="D34" s="287" t="s">
        <v>2414</v>
      </c>
      <c r="E34" s="316" t="s">
        <v>4923</v>
      </c>
      <c r="F34" s="287" t="s">
        <v>27</v>
      </c>
      <c r="G34" s="322"/>
      <c r="H34" s="286" t="s">
        <v>4803</v>
      </c>
      <c r="I34" s="333">
        <f>TRUNC((L34*$K$7),2)</f>
        <v>23.82</v>
      </c>
      <c r="K34" s="291" t="s">
        <v>4803</v>
      </c>
      <c r="L34" s="292">
        <v>30.54</v>
      </c>
    </row>
    <row r="35" spans="2:12" x14ac:dyDescent="0.2">
      <c r="B35" s="317"/>
      <c r="C35" s="304" t="s">
        <v>4804</v>
      </c>
      <c r="D35" s="318">
        <v>11</v>
      </c>
      <c r="E35" s="29" t="s">
        <v>2686</v>
      </c>
      <c r="F35" s="30" t="s">
        <v>4805</v>
      </c>
      <c r="G35" s="326">
        <v>0.15</v>
      </c>
      <c r="H35" s="320">
        <f>TRUNC((K35*$K$7),2)</f>
        <v>16.22</v>
      </c>
      <c r="I35" s="334">
        <f>TRUNC((L35*$K$7),2)</f>
        <v>2.4300000000000002</v>
      </c>
      <c r="K35" s="293">
        <v>20.8</v>
      </c>
      <c r="L35" s="293">
        <v>3.12</v>
      </c>
    </row>
    <row r="36" spans="2:12" ht="12.75" customHeight="1" x14ac:dyDescent="0.2">
      <c r="B36" s="317"/>
      <c r="C36" s="329" t="s">
        <v>4806</v>
      </c>
      <c r="D36" s="330"/>
      <c r="E36" s="330"/>
      <c r="F36" s="330"/>
      <c r="G36" s="330"/>
      <c r="H36" s="330"/>
      <c r="I36" s="335">
        <f>TRUNC((L36*$K$7),2)</f>
        <v>2.4300000000000002</v>
      </c>
      <c r="K36" s="291"/>
      <c r="L36" s="292">
        <v>3.12</v>
      </c>
    </row>
    <row r="37" spans="2:12" ht="25.5" x14ac:dyDescent="0.2">
      <c r="B37" s="317"/>
      <c r="C37" s="304" t="s">
        <v>4807</v>
      </c>
      <c r="D37" s="323">
        <v>20971</v>
      </c>
      <c r="E37" s="29" t="s">
        <v>4959</v>
      </c>
      <c r="F37" s="30" t="s">
        <v>27</v>
      </c>
      <c r="G37" s="326">
        <v>1</v>
      </c>
      <c r="H37" s="320">
        <f>TRUNC((K37*$K$7),2)</f>
        <v>21.38</v>
      </c>
      <c r="I37" s="334">
        <f>TRUNC((L37*$K$7),2)</f>
        <v>21.38</v>
      </c>
      <c r="K37" s="293">
        <v>27.42</v>
      </c>
      <c r="L37" s="293">
        <v>27.42</v>
      </c>
    </row>
    <row r="38" spans="2:12" ht="12.75" customHeight="1" x14ac:dyDescent="0.2">
      <c r="B38" s="317"/>
      <c r="C38" s="329" t="s">
        <v>4809</v>
      </c>
      <c r="D38" s="330"/>
      <c r="E38" s="330"/>
      <c r="F38" s="330"/>
      <c r="G38" s="330"/>
      <c r="H38" s="330"/>
      <c r="I38" s="335">
        <f>TRUNC((L38*$K$7),2)</f>
        <v>21.38</v>
      </c>
      <c r="K38" s="291"/>
      <c r="L38" s="292">
        <v>27.42</v>
      </c>
    </row>
    <row r="39" spans="2:12" ht="28.5" customHeight="1" x14ac:dyDescent="0.2">
      <c r="B39" s="313">
        <v>22</v>
      </c>
      <c r="C39" s="300" t="s">
        <v>4795</v>
      </c>
      <c r="D39" s="300" t="s">
        <v>4796</v>
      </c>
      <c r="E39" s="300" t="s">
        <v>4797</v>
      </c>
      <c r="F39" s="300" t="s">
        <v>4798</v>
      </c>
      <c r="G39" s="300" t="s">
        <v>4799</v>
      </c>
      <c r="H39" s="301" t="s">
        <v>4800</v>
      </c>
      <c r="I39" s="332" t="s">
        <v>4801</v>
      </c>
      <c r="K39" s="290"/>
      <c r="L39" s="291"/>
    </row>
    <row r="40" spans="2:12" x14ac:dyDescent="0.2">
      <c r="B40" s="314"/>
      <c r="C40" s="303"/>
      <c r="D40" s="303"/>
      <c r="E40" s="303"/>
      <c r="F40" s="303"/>
      <c r="G40" s="303"/>
      <c r="H40" s="302" t="s">
        <v>4802</v>
      </c>
      <c r="I40" s="332" t="s">
        <v>4802</v>
      </c>
      <c r="K40" s="291"/>
      <c r="L40" s="291"/>
    </row>
    <row r="41" spans="2:12" x14ac:dyDescent="0.2">
      <c r="B41" s="315"/>
      <c r="C41" s="287" t="s">
        <v>227</v>
      </c>
      <c r="D41" s="287" t="s">
        <v>2430</v>
      </c>
      <c r="E41" s="307" t="s">
        <v>2431</v>
      </c>
      <c r="F41" s="287" t="s">
        <v>27</v>
      </c>
      <c r="G41" s="322"/>
      <c r="H41" s="286" t="s">
        <v>4803</v>
      </c>
      <c r="I41" s="333">
        <f>TRUNC((L41*$K$7),2)</f>
        <v>220.38</v>
      </c>
      <c r="K41" s="291" t="s">
        <v>4803</v>
      </c>
      <c r="L41" s="292">
        <v>282.54000000000002</v>
      </c>
    </row>
    <row r="42" spans="2:12" x14ac:dyDescent="0.2">
      <c r="B42" s="317"/>
      <c r="C42" s="304" t="s">
        <v>4804</v>
      </c>
      <c r="D42" s="318">
        <v>11</v>
      </c>
      <c r="E42" s="29" t="s">
        <v>2686</v>
      </c>
      <c r="F42" s="30" t="s">
        <v>4805</v>
      </c>
      <c r="G42" s="326">
        <v>0.15</v>
      </c>
      <c r="H42" s="320">
        <f>TRUNC((K42*$K$7),2)</f>
        <v>16.22</v>
      </c>
      <c r="I42" s="334">
        <f>TRUNC((L42*$K$7),2)</f>
        <v>2.4300000000000002</v>
      </c>
      <c r="K42" s="293">
        <v>20.8</v>
      </c>
      <c r="L42" s="293">
        <v>3.12</v>
      </c>
    </row>
    <row r="43" spans="2:12" ht="12.75" customHeight="1" x14ac:dyDescent="0.2">
      <c r="B43" s="317"/>
      <c r="C43" s="329" t="s">
        <v>4806</v>
      </c>
      <c r="D43" s="330"/>
      <c r="E43" s="330"/>
      <c r="F43" s="330"/>
      <c r="G43" s="330"/>
      <c r="H43" s="330"/>
      <c r="I43" s="335">
        <f>TRUNC((L43*$K$7),2)</f>
        <v>2.4300000000000002</v>
      </c>
      <c r="K43" s="291"/>
      <c r="L43" s="292">
        <v>3.12</v>
      </c>
    </row>
    <row r="44" spans="2:12" ht="25.5" x14ac:dyDescent="0.2">
      <c r="B44" s="317"/>
      <c r="C44" s="304" t="s">
        <v>4807</v>
      </c>
      <c r="D44" s="323">
        <v>14112</v>
      </c>
      <c r="E44" s="29" t="s">
        <v>4960</v>
      </c>
      <c r="F44" s="30" t="s">
        <v>27</v>
      </c>
      <c r="G44" s="326">
        <v>1</v>
      </c>
      <c r="H44" s="320">
        <f>TRUNC((K44*$K$7),2)</f>
        <v>217.94</v>
      </c>
      <c r="I44" s="334">
        <f>TRUNC((L44*$K$7),2)</f>
        <v>217.94</v>
      </c>
      <c r="K44" s="293">
        <v>279.42</v>
      </c>
      <c r="L44" s="293">
        <v>279.42</v>
      </c>
    </row>
    <row r="45" spans="2:12" ht="12.75" customHeight="1" x14ac:dyDescent="0.2">
      <c r="B45" s="317"/>
      <c r="C45" s="329" t="s">
        <v>4809</v>
      </c>
      <c r="D45" s="330"/>
      <c r="E45" s="330"/>
      <c r="F45" s="330"/>
      <c r="G45" s="330"/>
      <c r="H45" s="330"/>
      <c r="I45" s="335">
        <f>TRUNC((L45*$K$7),2)</f>
        <v>217.94</v>
      </c>
      <c r="K45" s="291"/>
      <c r="L45" s="292">
        <v>279.42</v>
      </c>
    </row>
    <row r="46" spans="2:12" ht="28.5" customHeight="1" x14ac:dyDescent="0.2">
      <c r="B46" s="313">
        <v>24</v>
      </c>
      <c r="C46" s="300" t="s">
        <v>4795</v>
      </c>
      <c r="D46" s="300" t="s">
        <v>4796</v>
      </c>
      <c r="E46" s="300" t="s">
        <v>4797</v>
      </c>
      <c r="F46" s="300" t="s">
        <v>4798</v>
      </c>
      <c r="G46" s="300" t="s">
        <v>4799</v>
      </c>
      <c r="H46" s="301" t="s">
        <v>4800</v>
      </c>
      <c r="I46" s="332" t="s">
        <v>4801</v>
      </c>
      <c r="K46" s="290"/>
      <c r="L46" s="291"/>
    </row>
    <row r="47" spans="2:12" x14ac:dyDescent="0.2">
      <c r="B47" s="314"/>
      <c r="C47" s="303"/>
      <c r="D47" s="303"/>
      <c r="E47" s="303"/>
      <c r="F47" s="303"/>
      <c r="G47" s="303"/>
      <c r="H47" s="302" t="s">
        <v>4802</v>
      </c>
      <c r="I47" s="332" t="s">
        <v>4802</v>
      </c>
      <c r="K47" s="291"/>
      <c r="L47" s="291"/>
    </row>
    <row r="48" spans="2:12" x14ac:dyDescent="0.2">
      <c r="B48" s="315"/>
      <c r="C48" s="287" t="s">
        <v>227</v>
      </c>
      <c r="D48" s="287" t="s">
        <v>2449</v>
      </c>
      <c r="E48" s="307" t="s">
        <v>2450</v>
      </c>
      <c r="F48" s="287" t="s">
        <v>27</v>
      </c>
      <c r="G48" s="322"/>
      <c r="H48" s="286" t="s">
        <v>4803</v>
      </c>
      <c r="I48" s="333">
        <f>TRUNC((L48*$K$7),2)</f>
        <v>25.06</v>
      </c>
      <c r="K48" s="291" t="s">
        <v>4803</v>
      </c>
      <c r="L48" s="292">
        <v>32.130000000000003</v>
      </c>
    </row>
    <row r="49" spans="2:12" x14ac:dyDescent="0.2">
      <c r="B49" s="317"/>
      <c r="C49" s="304" t="s">
        <v>4804</v>
      </c>
      <c r="D49" s="318">
        <v>5</v>
      </c>
      <c r="E49" s="29" t="s">
        <v>2509</v>
      </c>
      <c r="F49" s="30" t="s">
        <v>4805</v>
      </c>
      <c r="G49" s="326">
        <v>0.09</v>
      </c>
      <c r="H49" s="320">
        <f>TRUNC((K49*$K$7),2)</f>
        <v>9.7200000000000006</v>
      </c>
      <c r="I49" s="334">
        <f>TRUNC((L49*$K$7),2)</f>
        <v>0.87</v>
      </c>
      <c r="K49" s="293">
        <v>12.47</v>
      </c>
      <c r="L49" s="293">
        <v>1.1200000000000001</v>
      </c>
    </row>
    <row r="50" spans="2:12" ht="12.75" customHeight="1" x14ac:dyDescent="0.2">
      <c r="B50" s="317"/>
      <c r="C50" s="329" t="s">
        <v>4806</v>
      </c>
      <c r="D50" s="330"/>
      <c r="E50" s="330"/>
      <c r="F50" s="330"/>
      <c r="G50" s="330"/>
      <c r="H50" s="330"/>
      <c r="I50" s="335">
        <f>TRUNC((L50*$K$7),2)</f>
        <v>0.87</v>
      </c>
      <c r="K50" s="291"/>
      <c r="L50" s="292">
        <v>1.1200000000000001</v>
      </c>
    </row>
    <row r="51" spans="2:12" x14ac:dyDescent="0.2">
      <c r="B51" s="317"/>
      <c r="C51" s="304" t="s">
        <v>4804</v>
      </c>
      <c r="D51" s="323">
        <v>3070</v>
      </c>
      <c r="E51" s="29" t="s">
        <v>210</v>
      </c>
      <c r="F51" s="30" t="s">
        <v>4811</v>
      </c>
      <c r="G51" s="326">
        <v>2</v>
      </c>
      <c r="H51" s="320">
        <f>TRUNC((K51*$K$7),2)</f>
        <v>0.13</v>
      </c>
      <c r="I51" s="334">
        <f>TRUNC((L51*$K$7),2)</f>
        <v>0.26</v>
      </c>
      <c r="K51" s="293">
        <v>0.17</v>
      </c>
      <c r="L51" s="293">
        <v>0.34</v>
      </c>
    </row>
    <row r="52" spans="2:12" x14ac:dyDescent="0.2">
      <c r="B52" s="317"/>
      <c r="C52" s="304" t="s">
        <v>4804</v>
      </c>
      <c r="D52" s="323">
        <v>3393</v>
      </c>
      <c r="E52" s="29" t="s">
        <v>212</v>
      </c>
      <c r="F52" s="30" t="s">
        <v>4811</v>
      </c>
      <c r="G52" s="326">
        <v>2</v>
      </c>
      <c r="H52" s="320">
        <f>TRUNC((K52*$K$7),2)</f>
        <v>0.09</v>
      </c>
      <c r="I52" s="334">
        <f>TRUNC((L52*$K$7),2)</f>
        <v>0.18</v>
      </c>
      <c r="K52" s="293">
        <v>0.12</v>
      </c>
      <c r="L52" s="293">
        <v>0.24</v>
      </c>
    </row>
    <row r="53" spans="2:12" ht="51" x14ac:dyDescent="0.2">
      <c r="B53" s="317"/>
      <c r="C53" s="299" t="s">
        <v>4807</v>
      </c>
      <c r="D53" s="321">
        <v>37556</v>
      </c>
      <c r="E53" s="29" t="s">
        <v>4961</v>
      </c>
      <c r="F53" s="41" t="s">
        <v>27</v>
      </c>
      <c r="G53" s="327">
        <v>1</v>
      </c>
      <c r="H53" s="320">
        <f>TRUNC((K53*$K$7),2)</f>
        <v>23.73</v>
      </c>
      <c r="I53" s="336">
        <f>TRUNC((L53*$K$7),2)</f>
        <v>23.73</v>
      </c>
      <c r="K53" s="294">
        <v>30.43</v>
      </c>
      <c r="L53" s="294">
        <v>30.43</v>
      </c>
    </row>
    <row r="54" spans="2:12" ht="12.75" customHeight="1" x14ac:dyDescent="0.2">
      <c r="B54" s="317"/>
      <c r="C54" s="329" t="s">
        <v>4809</v>
      </c>
      <c r="D54" s="330"/>
      <c r="E54" s="330"/>
      <c r="F54" s="330"/>
      <c r="G54" s="330"/>
      <c r="H54" s="330"/>
      <c r="I54" s="335">
        <f>TRUNC((L54*$K$7),2)</f>
        <v>24.18</v>
      </c>
      <c r="K54" s="291"/>
      <c r="L54" s="292">
        <v>31.01</v>
      </c>
    </row>
    <row r="55" spans="2:12" ht="28.5" customHeight="1" x14ac:dyDescent="0.2">
      <c r="B55" s="313">
        <v>25</v>
      </c>
      <c r="C55" s="300" t="s">
        <v>4795</v>
      </c>
      <c r="D55" s="300" t="s">
        <v>4796</v>
      </c>
      <c r="E55" s="300" t="s">
        <v>4797</v>
      </c>
      <c r="F55" s="300" t="s">
        <v>4798</v>
      </c>
      <c r="G55" s="300" t="s">
        <v>4799</v>
      </c>
      <c r="H55" s="301" t="s">
        <v>4800</v>
      </c>
      <c r="I55" s="332" t="s">
        <v>4801</v>
      </c>
      <c r="K55" s="290"/>
      <c r="L55" s="291"/>
    </row>
    <row r="56" spans="2:12" x14ac:dyDescent="0.2">
      <c r="B56" s="314"/>
      <c r="C56" s="303"/>
      <c r="D56" s="303"/>
      <c r="E56" s="303"/>
      <c r="F56" s="303"/>
      <c r="G56" s="303"/>
      <c r="H56" s="302" t="s">
        <v>4802</v>
      </c>
      <c r="I56" s="332" t="s">
        <v>4802</v>
      </c>
      <c r="K56" s="291"/>
      <c r="L56" s="291"/>
    </row>
    <row r="57" spans="2:12" x14ac:dyDescent="0.2">
      <c r="B57" s="315"/>
      <c r="C57" s="287" t="s">
        <v>227</v>
      </c>
      <c r="D57" s="287" t="s">
        <v>2452</v>
      </c>
      <c r="E57" s="307" t="s">
        <v>2453</v>
      </c>
      <c r="F57" s="287" t="s">
        <v>27</v>
      </c>
      <c r="G57" s="322"/>
      <c r="H57" s="286" t="s">
        <v>4803</v>
      </c>
      <c r="I57" s="333">
        <f>TRUNC((L57*$K$7),2)</f>
        <v>25.06</v>
      </c>
      <c r="K57" s="291" t="s">
        <v>4803</v>
      </c>
      <c r="L57" s="292">
        <v>32.130000000000003</v>
      </c>
    </row>
    <row r="58" spans="2:12" x14ac:dyDescent="0.2">
      <c r="B58" s="317"/>
      <c r="C58" s="304" t="s">
        <v>4804</v>
      </c>
      <c r="D58" s="318">
        <v>5</v>
      </c>
      <c r="E58" s="29" t="s">
        <v>2509</v>
      </c>
      <c r="F58" s="30" t="s">
        <v>4805</v>
      </c>
      <c r="G58" s="326">
        <v>0.09</v>
      </c>
      <c r="H58" s="320">
        <f>TRUNC((K58*$K$7),2)</f>
        <v>9.7200000000000006</v>
      </c>
      <c r="I58" s="334">
        <f>TRUNC((L58*$K$7),2)</f>
        <v>0.87</v>
      </c>
      <c r="K58" s="293">
        <v>12.47</v>
      </c>
      <c r="L58" s="293">
        <v>1.1200000000000001</v>
      </c>
    </row>
    <row r="59" spans="2:12" ht="12.75" customHeight="1" x14ac:dyDescent="0.2">
      <c r="B59" s="317"/>
      <c r="C59" s="329" t="s">
        <v>4806</v>
      </c>
      <c r="D59" s="330"/>
      <c r="E59" s="330"/>
      <c r="F59" s="330"/>
      <c r="G59" s="330"/>
      <c r="H59" s="330"/>
      <c r="I59" s="335">
        <f>TRUNC((L59*$K$7),2)</f>
        <v>0.87</v>
      </c>
      <c r="K59" s="291"/>
      <c r="L59" s="292">
        <v>1.1200000000000001</v>
      </c>
    </row>
    <row r="60" spans="2:12" x14ac:dyDescent="0.2">
      <c r="B60" s="317"/>
      <c r="C60" s="304" t="s">
        <v>4804</v>
      </c>
      <c r="D60" s="323">
        <v>3070</v>
      </c>
      <c r="E60" s="29" t="s">
        <v>210</v>
      </c>
      <c r="F60" s="30" t="s">
        <v>4811</v>
      </c>
      <c r="G60" s="326">
        <v>2</v>
      </c>
      <c r="H60" s="320">
        <f>TRUNC((K60*$K$7),2)</f>
        <v>0.13</v>
      </c>
      <c r="I60" s="334">
        <f>TRUNC((L60*$K$7),2)</f>
        <v>0.26</v>
      </c>
      <c r="K60" s="293">
        <v>0.17</v>
      </c>
      <c r="L60" s="293">
        <v>0.34</v>
      </c>
    </row>
    <row r="61" spans="2:12" x14ac:dyDescent="0.2">
      <c r="B61" s="317"/>
      <c r="C61" s="304" t="s">
        <v>4804</v>
      </c>
      <c r="D61" s="323">
        <v>3393</v>
      </c>
      <c r="E61" s="29" t="s">
        <v>212</v>
      </c>
      <c r="F61" s="30" t="s">
        <v>4811</v>
      </c>
      <c r="G61" s="326">
        <v>2</v>
      </c>
      <c r="H61" s="320">
        <f>TRUNC((K61*$K$7),2)</f>
        <v>0.09</v>
      </c>
      <c r="I61" s="334">
        <f>TRUNC((L61*$K$7),2)</f>
        <v>0.18</v>
      </c>
      <c r="K61" s="293">
        <v>0.12</v>
      </c>
      <c r="L61" s="293">
        <v>0.24</v>
      </c>
    </row>
    <row r="62" spans="2:12" ht="51" x14ac:dyDescent="0.2">
      <c r="B62" s="317"/>
      <c r="C62" s="299" t="s">
        <v>4807</v>
      </c>
      <c r="D62" s="321">
        <v>37556</v>
      </c>
      <c r="E62" s="29" t="s">
        <v>4961</v>
      </c>
      <c r="F62" s="41" t="s">
        <v>27</v>
      </c>
      <c r="G62" s="327">
        <v>1</v>
      </c>
      <c r="H62" s="320">
        <f>TRUNC((K62*$K$7),2)</f>
        <v>23.73</v>
      </c>
      <c r="I62" s="336">
        <f>TRUNC((L62*$K$7),2)</f>
        <v>23.73</v>
      </c>
      <c r="K62" s="294">
        <v>30.43</v>
      </c>
      <c r="L62" s="294">
        <v>30.43</v>
      </c>
    </row>
    <row r="63" spans="2:12" ht="12.75" customHeight="1" x14ac:dyDescent="0.2">
      <c r="B63" s="317"/>
      <c r="C63" s="329" t="s">
        <v>4809</v>
      </c>
      <c r="D63" s="330"/>
      <c r="E63" s="330"/>
      <c r="F63" s="330"/>
      <c r="G63" s="330"/>
      <c r="H63" s="330"/>
      <c r="I63" s="335">
        <f>TRUNC((L63*$K$7),2)</f>
        <v>24.18</v>
      </c>
      <c r="K63" s="291"/>
      <c r="L63" s="292">
        <v>31.01</v>
      </c>
    </row>
    <row r="64" spans="2:12" ht="28.5" customHeight="1" x14ac:dyDescent="0.2">
      <c r="B64" s="313">
        <v>30</v>
      </c>
      <c r="C64" s="300" t="s">
        <v>4795</v>
      </c>
      <c r="D64" s="300" t="s">
        <v>4796</v>
      </c>
      <c r="E64" s="300" t="s">
        <v>4797</v>
      </c>
      <c r="F64" s="300" t="s">
        <v>4798</v>
      </c>
      <c r="G64" s="300" t="s">
        <v>4799</v>
      </c>
      <c r="H64" s="301" t="s">
        <v>4800</v>
      </c>
      <c r="I64" s="332" t="s">
        <v>4801</v>
      </c>
      <c r="K64" s="290"/>
      <c r="L64" s="291"/>
    </row>
    <row r="65" spans="2:12" x14ac:dyDescent="0.2">
      <c r="B65" s="314"/>
      <c r="C65" s="303"/>
      <c r="D65" s="303"/>
      <c r="E65" s="303"/>
      <c r="F65" s="303"/>
      <c r="G65" s="303"/>
      <c r="H65" s="302" t="s">
        <v>4802</v>
      </c>
      <c r="I65" s="332" t="s">
        <v>4802</v>
      </c>
      <c r="K65" s="291"/>
      <c r="L65" s="291"/>
    </row>
    <row r="66" spans="2:12" x14ac:dyDescent="0.2">
      <c r="B66" s="315"/>
      <c r="C66" s="287" t="s">
        <v>227</v>
      </c>
      <c r="D66" s="287" t="s">
        <v>2422</v>
      </c>
      <c r="E66" s="307" t="s">
        <v>2423</v>
      </c>
      <c r="F66" s="287" t="s">
        <v>27</v>
      </c>
      <c r="G66" s="322"/>
      <c r="H66" s="331"/>
      <c r="I66" s="333">
        <f>TRUNC((L66*$K$7),2)</f>
        <v>100.29</v>
      </c>
      <c r="K66" s="290"/>
      <c r="L66" s="292">
        <v>128.58000000000001</v>
      </c>
    </row>
    <row r="67" spans="2:12" x14ac:dyDescent="0.2">
      <c r="B67" s="317"/>
      <c r="C67" s="304" t="s">
        <v>4804</v>
      </c>
      <c r="D67" s="318">
        <v>8</v>
      </c>
      <c r="E67" s="29" t="s">
        <v>2566</v>
      </c>
      <c r="F67" s="30" t="s">
        <v>4805</v>
      </c>
      <c r="G67" s="326">
        <v>0.92</v>
      </c>
      <c r="H67" s="320">
        <f>TRUNC((K67*$K$7),2)</f>
        <v>11.34</v>
      </c>
      <c r="I67" s="334">
        <f>TRUNC((L67*$K$7),2)</f>
        <v>10.43</v>
      </c>
      <c r="K67" s="293">
        <v>14.54</v>
      </c>
      <c r="L67" s="293">
        <v>13.38</v>
      </c>
    </row>
    <row r="68" spans="2:12" x14ac:dyDescent="0.2">
      <c r="B68" s="317"/>
      <c r="C68" s="304" t="s">
        <v>4804</v>
      </c>
      <c r="D68" s="318">
        <v>11</v>
      </c>
      <c r="E68" s="29" t="s">
        <v>2686</v>
      </c>
      <c r="F68" s="30" t="s">
        <v>4805</v>
      </c>
      <c r="G68" s="326">
        <v>0.92</v>
      </c>
      <c r="H68" s="320">
        <f>TRUNC((K68*$K$7),2)</f>
        <v>16.22</v>
      </c>
      <c r="I68" s="334">
        <f>TRUNC((L68*$K$7),2)</f>
        <v>14.92</v>
      </c>
      <c r="K68" s="293">
        <v>20.8</v>
      </c>
      <c r="L68" s="293">
        <v>19.14</v>
      </c>
    </row>
    <row r="69" spans="2:12" ht="12.75" customHeight="1" x14ac:dyDescent="0.2">
      <c r="B69" s="317"/>
      <c r="C69" s="329" t="s">
        <v>4806</v>
      </c>
      <c r="D69" s="330"/>
      <c r="E69" s="330"/>
      <c r="F69" s="330"/>
      <c r="G69" s="330"/>
      <c r="H69" s="330"/>
      <c r="I69" s="335">
        <f>TRUNC((L69*$K$7),2)</f>
        <v>25.36</v>
      </c>
      <c r="K69" s="291"/>
      <c r="L69" s="292">
        <v>32.520000000000003</v>
      </c>
    </row>
    <row r="70" spans="2:12" x14ac:dyDescent="0.2">
      <c r="B70" s="317"/>
      <c r="C70" s="304" t="s">
        <v>4807</v>
      </c>
      <c r="D70" s="323">
        <v>3470</v>
      </c>
      <c r="E70" s="29" t="s">
        <v>4812</v>
      </c>
      <c r="F70" s="30" t="s">
        <v>27</v>
      </c>
      <c r="G70" s="326">
        <v>1</v>
      </c>
      <c r="H70" s="320">
        <f>TRUNC((K70*$K$7),2)</f>
        <v>74.25</v>
      </c>
      <c r="I70" s="334">
        <f>TRUNC((L70*$K$7),2)</f>
        <v>74.25</v>
      </c>
      <c r="K70" s="293">
        <v>95.2</v>
      </c>
      <c r="L70" s="293">
        <v>95.2</v>
      </c>
    </row>
    <row r="71" spans="2:12" x14ac:dyDescent="0.2">
      <c r="C71" s="305" t="s">
        <v>4804</v>
      </c>
      <c r="D71" s="304" t="s">
        <v>4813</v>
      </c>
      <c r="E71" s="29" t="s">
        <v>2907</v>
      </c>
      <c r="F71" s="30" t="s">
        <v>4814</v>
      </c>
      <c r="G71" s="328">
        <v>2</v>
      </c>
      <c r="H71" s="320">
        <f>TRUNC((K71*$K$7),2)</f>
        <v>0.33</v>
      </c>
      <c r="I71" s="334">
        <f>TRUNC((L71*$K$7),2)</f>
        <v>0.67</v>
      </c>
      <c r="K71" s="293">
        <v>0.43</v>
      </c>
      <c r="L71" s="293">
        <v>0.86</v>
      </c>
    </row>
    <row r="72" spans="2:12" ht="12.75" customHeight="1" x14ac:dyDescent="0.2">
      <c r="C72" s="329" t="s">
        <v>4809</v>
      </c>
      <c r="D72" s="330"/>
      <c r="E72" s="330"/>
      <c r="F72" s="330"/>
      <c r="G72" s="330"/>
      <c r="H72" s="330"/>
      <c r="I72" s="335">
        <f>TRUNC((L72*$K$7),2)</f>
        <v>74.92</v>
      </c>
      <c r="K72" s="291"/>
      <c r="L72" s="292">
        <v>96.06</v>
      </c>
    </row>
    <row r="73" spans="2:12" ht="28.5" customHeight="1" x14ac:dyDescent="0.2">
      <c r="B73" s="313">
        <v>31</v>
      </c>
      <c r="C73" s="300" t="s">
        <v>4795</v>
      </c>
      <c r="D73" s="300" t="s">
        <v>4796</v>
      </c>
      <c r="E73" s="300" t="s">
        <v>4797</v>
      </c>
      <c r="F73" s="300" t="s">
        <v>4798</v>
      </c>
      <c r="G73" s="300" t="s">
        <v>4799</v>
      </c>
      <c r="H73" s="301" t="s">
        <v>4800</v>
      </c>
      <c r="I73" s="332" t="s">
        <v>4801</v>
      </c>
      <c r="K73" s="290"/>
      <c r="L73" s="291"/>
    </row>
    <row r="74" spans="2:12" x14ac:dyDescent="0.2">
      <c r="B74" s="314"/>
      <c r="C74" s="303"/>
      <c r="D74" s="303"/>
      <c r="E74" s="303"/>
      <c r="F74" s="303"/>
      <c r="G74" s="303"/>
      <c r="H74" s="302" t="s">
        <v>4802</v>
      </c>
      <c r="I74" s="332" t="s">
        <v>4802</v>
      </c>
      <c r="K74" s="291"/>
      <c r="L74" s="291"/>
    </row>
    <row r="75" spans="2:12" ht="25.5" x14ac:dyDescent="0.2">
      <c r="B75" s="315"/>
      <c r="C75" s="287" t="s">
        <v>227</v>
      </c>
      <c r="D75" s="287" t="s">
        <v>268</v>
      </c>
      <c r="E75" s="316" t="s">
        <v>4924</v>
      </c>
      <c r="F75" s="287" t="s">
        <v>50</v>
      </c>
      <c r="G75" s="322"/>
      <c r="H75" s="331"/>
      <c r="I75" s="333">
        <f>TRUNC((L75*$K$7),2)</f>
        <v>45.2</v>
      </c>
      <c r="K75" s="290"/>
      <c r="L75" s="292">
        <v>57.95</v>
      </c>
    </row>
    <row r="76" spans="2:12" x14ac:dyDescent="0.2">
      <c r="B76" s="317"/>
      <c r="C76" s="304" t="s">
        <v>4804</v>
      </c>
      <c r="D76" s="318">
        <v>5</v>
      </c>
      <c r="E76" s="29" t="s">
        <v>2509</v>
      </c>
      <c r="F76" s="30" t="s">
        <v>4805</v>
      </c>
      <c r="G76" s="326">
        <v>0.50849999999999995</v>
      </c>
      <c r="H76" s="320">
        <f>TRUNC((K76*$K$7),2)</f>
        <v>9.7200000000000006</v>
      </c>
      <c r="I76" s="334">
        <f>TRUNC((L76*$K$7),2)</f>
        <v>4.9400000000000004</v>
      </c>
      <c r="K76" s="293">
        <v>12.47</v>
      </c>
      <c r="L76" s="293">
        <v>6.34</v>
      </c>
    </row>
    <row r="77" spans="2:12" x14ac:dyDescent="0.2">
      <c r="B77" s="317"/>
      <c r="C77" s="304" t="s">
        <v>4804</v>
      </c>
      <c r="D77" s="318">
        <v>4</v>
      </c>
      <c r="E77" s="29" t="s">
        <v>2505</v>
      </c>
      <c r="F77" s="30" t="s">
        <v>4805</v>
      </c>
      <c r="G77" s="326">
        <v>0.2278</v>
      </c>
      <c r="H77" s="320">
        <f>TRUNC((K77*$K$7),2)</f>
        <v>16.22</v>
      </c>
      <c r="I77" s="334">
        <f>TRUNC((L77*$K$7),2)</f>
        <v>3.69</v>
      </c>
      <c r="K77" s="293">
        <v>20.8</v>
      </c>
      <c r="L77" s="293">
        <v>4.74</v>
      </c>
    </row>
    <row r="78" spans="2:12" x14ac:dyDescent="0.2">
      <c r="B78" s="317"/>
      <c r="C78" s="304" t="s">
        <v>4804</v>
      </c>
      <c r="D78" s="318">
        <v>32</v>
      </c>
      <c r="E78" s="29" t="s">
        <v>4815</v>
      </c>
      <c r="F78" s="30" t="s">
        <v>4805</v>
      </c>
      <c r="G78" s="326">
        <v>3.6499999999999998E-2</v>
      </c>
      <c r="H78" s="320">
        <f>TRUNC((K78*$K$7),2)</f>
        <v>11.68</v>
      </c>
      <c r="I78" s="334">
        <f>TRUNC((L78*$K$7),2)</f>
        <v>0.42</v>
      </c>
      <c r="K78" s="293">
        <v>14.98</v>
      </c>
      <c r="L78" s="293">
        <v>0.55000000000000004</v>
      </c>
    </row>
    <row r="79" spans="2:12" x14ac:dyDescent="0.2">
      <c r="B79" s="317"/>
      <c r="C79" s="304" t="s">
        <v>4804</v>
      </c>
      <c r="D79" s="318">
        <v>8</v>
      </c>
      <c r="E79" s="29" t="s">
        <v>2566</v>
      </c>
      <c r="F79" s="30" t="s">
        <v>4805</v>
      </c>
      <c r="G79" s="326">
        <v>0.17269999999999999</v>
      </c>
      <c r="H79" s="320">
        <f>TRUNC((K79*$K$7),2)</f>
        <v>11.34</v>
      </c>
      <c r="I79" s="334">
        <f>TRUNC((L79*$K$7),2)</f>
        <v>1.95</v>
      </c>
      <c r="K79" s="293">
        <v>14.54</v>
      </c>
      <c r="L79" s="293">
        <v>2.5099999999999998</v>
      </c>
    </row>
    <row r="80" spans="2:12" x14ac:dyDescent="0.2">
      <c r="B80" s="317"/>
      <c r="C80" s="304" t="s">
        <v>4804</v>
      </c>
      <c r="D80" s="318">
        <v>6</v>
      </c>
      <c r="E80" s="29" t="s">
        <v>2568</v>
      </c>
      <c r="F80" s="30" t="s">
        <v>4805</v>
      </c>
      <c r="G80" s="326">
        <v>0.1145</v>
      </c>
      <c r="H80" s="320">
        <f>TRUNC((K80*$K$7),2)</f>
        <v>16.22</v>
      </c>
      <c r="I80" s="334">
        <f>TRUNC((L80*$K$7),2)</f>
        <v>1.85</v>
      </c>
      <c r="K80" s="293">
        <v>20.8</v>
      </c>
      <c r="L80" s="293">
        <v>2.38</v>
      </c>
    </row>
    <row r="81" spans="2:12" x14ac:dyDescent="0.2">
      <c r="B81" s="317"/>
      <c r="C81" s="304" t="s">
        <v>4804</v>
      </c>
      <c r="D81" s="318">
        <v>10</v>
      </c>
      <c r="E81" s="29" t="s">
        <v>2564</v>
      </c>
      <c r="F81" s="30" t="s">
        <v>4805</v>
      </c>
      <c r="G81" s="326">
        <v>5.5500000000000001E-2</v>
      </c>
      <c r="H81" s="320">
        <f>TRUNC((K81*$K$7),2)</f>
        <v>16.22</v>
      </c>
      <c r="I81" s="334">
        <f>TRUNC((L81*$K$7),2)</f>
        <v>0.89</v>
      </c>
      <c r="K81" s="293">
        <v>20.8</v>
      </c>
      <c r="L81" s="293">
        <v>1.1499999999999999</v>
      </c>
    </row>
    <row r="82" spans="2:12" ht="12.75" customHeight="1" x14ac:dyDescent="0.2">
      <c r="B82" s="317"/>
      <c r="C82" s="329" t="s">
        <v>4806</v>
      </c>
      <c r="D82" s="330"/>
      <c r="E82" s="330"/>
      <c r="F82" s="330"/>
      <c r="G82" s="330"/>
      <c r="H82" s="330"/>
      <c r="I82" s="335">
        <f>TRUNC((L82*$K$7),2)</f>
        <v>13.78</v>
      </c>
      <c r="K82" s="291"/>
      <c r="L82" s="292">
        <v>17.670000000000002</v>
      </c>
    </row>
    <row r="83" spans="2:12" x14ac:dyDescent="0.2">
      <c r="B83" s="317"/>
      <c r="C83" s="304" t="s">
        <v>4804</v>
      </c>
      <c r="D83" s="318">
        <v>104</v>
      </c>
      <c r="E83" s="29" t="s">
        <v>4816</v>
      </c>
      <c r="F83" s="30" t="s">
        <v>4817</v>
      </c>
      <c r="G83" s="326">
        <v>2.24E-2</v>
      </c>
      <c r="H83" s="320">
        <f>TRUNC((K83*$K$7),2)</f>
        <v>143.88999999999999</v>
      </c>
      <c r="I83" s="334">
        <f>TRUNC((L83*$K$7),2)</f>
        <v>3.22</v>
      </c>
      <c r="K83" s="293">
        <v>184.48</v>
      </c>
      <c r="L83" s="293">
        <v>4.1399999999999997</v>
      </c>
    </row>
    <row r="84" spans="2:12" x14ac:dyDescent="0.2">
      <c r="B84" s="317"/>
      <c r="C84" s="304" t="s">
        <v>4804</v>
      </c>
      <c r="D84" s="318">
        <v>102</v>
      </c>
      <c r="E84" s="29" t="s">
        <v>2562</v>
      </c>
      <c r="F84" s="30" t="s">
        <v>4808</v>
      </c>
      <c r="G84" s="326">
        <v>2.98E-2</v>
      </c>
      <c r="H84" s="320">
        <f>TRUNC((K84*$K$7),2)</f>
        <v>19.899999999999999</v>
      </c>
      <c r="I84" s="334">
        <f>TRUNC((L84*$K$7),2)</f>
        <v>0.59</v>
      </c>
      <c r="K84" s="293">
        <v>25.52</v>
      </c>
      <c r="L84" s="293">
        <v>0.76</v>
      </c>
    </row>
    <row r="85" spans="2:12" x14ac:dyDescent="0.2">
      <c r="B85" s="317"/>
      <c r="C85" s="304" t="s">
        <v>4804</v>
      </c>
      <c r="D85" s="323">
        <v>2426</v>
      </c>
      <c r="E85" s="29" t="s">
        <v>2556</v>
      </c>
      <c r="F85" s="30" t="s">
        <v>4808</v>
      </c>
      <c r="G85" s="326">
        <v>2.5999999999999999E-3</v>
      </c>
      <c r="H85" s="320">
        <f>TRUNC((K85*$K$7),2)</f>
        <v>17.13</v>
      </c>
      <c r="I85" s="334">
        <f>TRUNC((L85*$K$7),2)</f>
        <v>0.04</v>
      </c>
      <c r="K85" s="293">
        <v>21.97</v>
      </c>
      <c r="L85" s="293">
        <v>0.06</v>
      </c>
    </row>
    <row r="86" spans="2:12" x14ac:dyDescent="0.2">
      <c r="B86" s="317"/>
      <c r="C86" s="304" t="s">
        <v>4804</v>
      </c>
      <c r="D86" s="323">
        <v>2448</v>
      </c>
      <c r="E86" s="29" t="s">
        <v>2558</v>
      </c>
      <c r="F86" s="30" t="s">
        <v>4808</v>
      </c>
      <c r="G86" s="326">
        <v>0.50470000000000004</v>
      </c>
      <c r="H86" s="320">
        <f>TRUNC((K86*$K$7),2)</f>
        <v>9.33</v>
      </c>
      <c r="I86" s="334">
        <f>TRUNC((L86*$K$7),2)</f>
        <v>4.71</v>
      </c>
      <c r="K86" s="293">
        <v>11.97</v>
      </c>
      <c r="L86" s="293">
        <v>6.04</v>
      </c>
    </row>
    <row r="87" spans="2:12" x14ac:dyDescent="0.2">
      <c r="B87" s="317"/>
      <c r="C87" s="304" t="s">
        <v>4804</v>
      </c>
      <c r="D87" s="323">
        <v>2437</v>
      </c>
      <c r="E87" s="29" t="s">
        <v>2999</v>
      </c>
      <c r="F87" s="30" t="s">
        <v>4808</v>
      </c>
      <c r="G87" s="326">
        <v>0.33</v>
      </c>
      <c r="H87" s="320">
        <f>TRUNC((K87*$K$7),2)</f>
        <v>6.89</v>
      </c>
      <c r="I87" s="334">
        <f>TRUNC((L87*$K$7),2)</f>
        <v>2.27</v>
      </c>
      <c r="K87" s="293">
        <v>8.84</v>
      </c>
      <c r="L87" s="293">
        <v>2.92</v>
      </c>
    </row>
    <row r="88" spans="2:12" x14ac:dyDescent="0.2">
      <c r="B88" s="317"/>
      <c r="C88" s="304" t="s">
        <v>4804</v>
      </c>
      <c r="D88" s="323">
        <v>2438</v>
      </c>
      <c r="E88" s="29" t="s">
        <v>2560</v>
      </c>
      <c r="F88" s="30" t="s">
        <v>4808</v>
      </c>
      <c r="G88" s="326">
        <v>0.80459999999999998</v>
      </c>
      <c r="H88" s="320">
        <f>TRUNC((K88*$K$7),2)</f>
        <v>6.77</v>
      </c>
      <c r="I88" s="334">
        <f>TRUNC((L88*$K$7),2)</f>
        <v>5.45</v>
      </c>
      <c r="K88" s="293">
        <v>8.69</v>
      </c>
      <c r="L88" s="293">
        <v>6.99</v>
      </c>
    </row>
    <row r="89" spans="2:12" x14ac:dyDescent="0.2">
      <c r="B89" s="317"/>
      <c r="C89" s="304" t="s">
        <v>4804</v>
      </c>
      <c r="D89" s="323">
        <v>2386</v>
      </c>
      <c r="E89" s="29" t="s">
        <v>2533</v>
      </c>
      <c r="F89" s="30" t="s">
        <v>4817</v>
      </c>
      <c r="G89" s="326">
        <v>1.67E-2</v>
      </c>
      <c r="H89" s="320">
        <f>TRUNC((K89*$K$7),2)</f>
        <v>111.76</v>
      </c>
      <c r="I89" s="334">
        <f>TRUNC((L89*$K$7),2)</f>
        <v>1.87</v>
      </c>
      <c r="K89" s="293">
        <v>143.29</v>
      </c>
      <c r="L89" s="293">
        <v>2.4</v>
      </c>
    </row>
    <row r="90" spans="2:12" x14ac:dyDescent="0.2">
      <c r="B90" s="317"/>
      <c r="C90" s="304" t="s">
        <v>4804</v>
      </c>
      <c r="D90" s="323">
        <v>2497</v>
      </c>
      <c r="E90" s="29" t="s">
        <v>2531</v>
      </c>
      <c r="F90" s="30" t="s">
        <v>4817</v>
      </c>
      <c r="G90" s="326">
        <v>1.67E-2</v>
      </c>
      <c r="H90" s="320">
        <f>TRUNC((K90*$K$7),2)</f>
        <v>109.88</v>
      </c>
      <c r="I90" s="334">
        <f>TRUNC((L90*$K$7),2)</f>
        <v>1.84</v>
      </c>
      <c r="K90" s="293">
        <v>140.88</v>
      </c>
      <c r="L90" s="293">
        <v>2.36</v>
      </c>
    </row>
    <row r="91" spans="2:12" x14ac:dyDescent="0.2">
      <c r="B91" s="317"/>
      <c r="C91" s="304" t="s">
        <v>4804</v>
      </c>
      <c r="D91" s="323">
        <v>1221</v>
      </c>
      <c r="E91" s="29" t="s">
        <v>2542</v>
      </c>
      <c r="F91" s="30" t="s">
        <v>4808</v>
      </c>
      <c r="G91" s="326">
        <v>0.67579999999999996</v>
      </c>
      <c r="H91" s="320">
        <f>TRUNC((K91*$K$7),2)</f>
        <v>0.77</v>
      </c>
      <c r="I91" s="334">
        <f>TRUNC((L91*$K$7),2)</f>
        <v>0.52</v>
      </c>
      <c r="K91" s="293">
        <v>0.99</v>
      </c>
      <c r="L91" s="293">
        <v>0.67</v>
      </c>
    </row>
    <row r="92" spans="2:12" x14ac:dyDescent="0.2">
      <c r="B92" s="317"/>
      <c r="C92" s="304" t="s">
        <v>4804</v>
      </c>
      <c r="D92" s="323">
        <v>1215</v>
      </c>
      <c r="E92" s="29" t="s">
        <v>2492</v>
      </c>
      <c r="F92" s="30" t="s">
        <v>4808</v>
      </c>
      <c r="G92" s="326">
        <v>6.6745999999999999</v>
      </c>
      <c r="H92" s="320">
        <f>TRUNC((K92*$K$7),2)</f>
        <v>0.5</v>
      </c>
      <c r="I92" s="334">
        <f>TRUNC((L92*$K$7),2)</f>
        <v>3.38</v>
      </c>
      <c r="K92" s="293">
        <v>0.65</v>
      </c>
      <c r="L92" s="293">
        <v>4.34</v>
      </c>
    </row>
    <row r="93" spans="2:12" x14ac:dyDescent="0.2">
      <c r="B93" s="317"/>
      <c r="C93" s="304" t="s">
        <v>4804</v>
      </c>
      <c r="D93" s="323">
        <v>2034</v>
      </c>
      <c r="E93" s="29" t="s">
        <v>2937</v>
      </c>
      <c r="F93" s="30" t="s">
        <v>4811</v>
      </c>
      <c r="G93" s="326">
        <v>8.3698999999999995</v>
      </c>
      <c r="H93" s="320">
        <f>TRUNC((K93*$K$7),2)</f>
        <v>0.54</v>
      </c>
      <c r="I93" s="334">
        <f>TRUNC((L93*$K$7),2)</f>
        <v>4.57</v>
      </c>
      <c r="K93" s="293">
        <v>0.7</v>
      </c>
      <c r="L93" s="293">
        <v>5.86</v>
      </c>
    </row>
    <row r="94" spans="2:12" x14ac:dyDescent="0.2">
      <c r="B94" s="317"/>
      <c r="C94" s="304" t="s">
        <v>4804</v>
      </c>
      <c r="D94" s="323">
        <v>2023</v>
      </c>
      <c r="E94" s="29" t="s">
        <v>2536</v>
      </c>
      <c r="F94" s="30" t="s">
        <v>4814</v>
      </c>
      <c r="G94" s="326">
        <v>0.1774</v>
      </c>
      <c r="H94" s="320">
        <f>TRUNC((K94*$K$7),2)</f>
        <v>11.31</v>
      </c>
      <c r="I94" s="334">
        <f>TRUNC((L94*$K$7),2)</f>
        <v>2</v>
      </c>
      <c r="K94" s="293">
        <v>14.5</v>
      </c>
      <c r="L94" s="293">
        <v>2.57</v>
      </c>
    </row>
    <row r="95" spans="2:12" x14ac:dyDescent="0.2">
      <c r="B95" s="317"/>
      <c r="C95" s="304" t="s">
        <v>4804</v>
      </c>
      <c r="D95" s="323">
        <v>1861</v>
      </c>
      <c r="E95" s="29" t="s">
        <v>2548</v>
      </c>
      <c r="F95" s="30" t="s">
        <v>4808</v>
      </c>
      <c r="G95" s="326">
        <v>1.2800000000000001E-2</v>
      </c>
      <c r="H95" s="320">
        <f>TRUNC((K95*$K$7),2)</f>
        <v>19.649999999999999</v>
      </c>
      <c r="I95" s="334">
        <f>TRUNC((L95*$K$7),2)</f>
        <v>0.24</v>
      </c>
      <c r="K95" s="293">
        <v>25.2</v>
      </c>
      <c r="L95" s="293">
        <v>0.32</v>
      </c>
    </row>
    <row r="96" spans="2:12" x14ac:dyDescent="0.2">
      <c r="B96" s="317"/>
      <c r="C96" s="304" t="s">
        <v>4804</v>
      </c>
      <c r="D96" s="323">
        <v>1858</v>
      </c>
      <c r="E96" s="29" t="s">
        <v>2550</v>
      </c>
      <c r="F96" s="30" t="s">
        <v>4814</v>
      </c>
      <c r="G96" s="326">
        <v>0.1138</v>
      </c>
      <c r="H96" s="320">
        <f>TRUNC((K96*$K$7),2)</f>
        <v>5.85</v>
      </c>
      <c r="I96" s="334">
        <f>TRUNC((L96*$K$7),2)</f>
        <v>0.66</v>
      </c>
      <c r="K96" s="293">
        <v>7.51</v>
      </c>
      <c r="L96" s="293">
        <v>0.85</v>
      </c>
    </row>
    <row r="97" spans="2:12" ht="12.75" customHeight="1" x14ac:dyDescent="0.2">
      <c r="B97" s="317"/>
      <c r="C97" s="329" t="s">
        <v>4809</v>
      </c>
      <c r="D97" s="330"/>
      <c r="E97" s="330"/>
      <c r="F97" s="330"/>
      <c r="G97" s="330"/>
      <c r="H97" s="330"/>
      <c r="I97" s="335">
        <f>TRUNC((L97*$K$7),2)</f>
        <v>31.41</v>
      </c>
      <c r="K97" s="291"/>
      <c r="L97" s="292">
        <v>40.28</v>
      </c>
    </row>
    <row r="98" spans="2:12" ht="28.5" customHeight="1" x14ac:dyDescent="0.2">
      <c r="B98" s="313">
        <v>36</v>
      </c>
      <c r="C98" s="300" t="s">
        <v>4795</v>
      </c>
      <c r="D98" s="300" t="s">
        <v>4796</v>
      </c>
      <c r="E98" s="300" t="s">
        <v>4797</v>
      </c>
      <c r="F98" s="300" t="s">
        <v>4798</v>
      </c>
      <c r="G98" s="300" t="s">
        <v>4799</v>
      </c>
      <c r="H98" s="301" t="s">
        <v>4800</v>
      </c>
      <c r="I98" s="332" t="s">
        <v>4801</v>
      </c>
      <c r="K98" s="290"/>
      <c r="L98" s="291"/>
    </row>
    <row r="99" spans="2:12" x14ac:dyDescent="0.2">
      <c r="B99" s="314"/>
      <c r="C99" s="303"/>
      <c r="D99" s="303"/>
      <c r="E99" s="303"/>
      <c r="F99" s="303"/>
      <c r="G99" s="303"/>
      <c r="H99" s="302" t="s">
        <v>4802</v>
      </c>
      <c r="I99" s="332" t="s">
        <v>4802</v>
      </c>
      <c r="K99" s="291"/>
      <c r="L99" s="291"/>
    </row>
    <row r="100" spans="2:12" ht="38.25" x14ac:dyDescent="0.2">
      <c r="B100" s="315"/>
      <c r="C100" s="288" t="s">
        <v>227</v>
      </c>
      <c r="D100" s="288" t="s">
        <v>2132</v>
      </c>
      <c r="E100" s="316" t="s">
        <v>4925</v>
      </c>
      <c r="F100" s="288" t="s">
        <v>27</v>
      </c>
      <c r="G100" s="322"/>
      <c r="H100" s="331"/>
      <c r="I100" s="337">
        <f>TRUNC((L100*$K$7),2)</f>
        <v>3.52</v>
      </c>
      <c r="K100" s="290"/>
      <c r="L100" s="295">
        <v>4.5199999999999996</v>
      </c>
    </row>
    <row r="101" spans="2:12" x14ac:dyDescent="0.2">
      <c r="B101" s="317"/>
      <c r="C101" s="304" t="s">
        <v>4804</v>
      </c>
      <c r="D101" s="318">
        <v>8</v>
      </c>
      <c r="E101" s="29" t="s">
        <v>2566</v>
      </c>
      <c r="F101" s="30" t="s">
        <v>4805</v>
      </c>
      <c r="G101" s="326">
        <v>8.3299999999999999E-2</v>
      </c>
      <c r="H101" s="320">
        <f>TRUNC((K101*$K$7),2)</f>
        <v>11.34</v>
      </c>
      <c r="I101" s="334">
        <f>TRUNC((L101*$K$7),2)</f>
        <v>0.94</v>
      </c>
      <c r="K101" s="293">
        <v>14.54</v>
      </c>
      <c r="L101" s="293">
        <v>1.21</v>
      </c>
    </row>
    <row r="102" spans="2:12" x14ac:dyDescent="0.2">
      <c r="B102" s="317"/>
      <c r="C102" s="304" t="s">
        <v>4804</v>
      </c>
      <c r="D102" s="318">
        <v>12</v>
      </c>
      <c r="E102" s="29" t="s">
        <v>3140</v>
      </c>
      <c r="F102" s="30" t="s">
        <v>4805</v>
      </c>
      <c r="G102" s="326">
        <v>8.3299999999999999E-2</v>
      </c>
      <c r="H102" s="320">
        <f>TRUNC((K102*$K$7),2)</f>
        <v>16.22</v>
      </c>
      <c r="I102" s="334">
        <f>TRUNC((L102*$K$7),2)</f>
        <v>1.34</v>
      </c>
      <c r="K102" s="293">
        <v>20.8</v>
      </c>
      <c r="L102" s="293">
        <v>1.73</v>
      </c>
    </row>
    <row r="103" spans="2:12" ht="12.75" customHeight="1" x14ac:dyDescent="0.2">
      <c r="B103" s="317"/>
      <c r="C103" s="329" t="s">
        <v>4806</v>
      </c>
      <c r="D103" s="330"/>
      <c r="E103" s="330"/>
      <c r="F103" s="330"/>
      <c r="G103" s="330"/>
      <c r="H103" s="330"/>
      <c r="I103" s="335">
        <f>TRUNC((L103*$K$7),2)</f>
        <v>2.29</v>
      </c>
      <c r="K103" s="291"/>
      <c r="L103" s="292">
        <v>2.94</v>
      </c>
    </row>
    <row r="104" spans="2:12" ht="38.25" x14ac:dyDescent="0.2">
      <c r="B104" s="317"/>
      <c r="C104" s="304" t="s">
        <v>4794</v>
      </c>
      <c r="D104" s="304" t="s">
        <v>4818</v>
      </c>
      <c r="E104" s="29" t="s">
        <v>4962</v>
      </c>
      <c r="F104" s="30" t="s">
        <v>27</v>
      </c>
      <c r="G104" s="326">
        <v>1</v>
      </c>
      <c r="H104" s="320">
        <f>TRUNC((K104*$K$7),2)</f>
        <v>1.23</v>
      </c>
      <c r="I104" s="334">
        <f>TRUNC((L104*$K$7),2)</f>
        <v>1.23</v>
      </c>
      <c r="K104" s="293">
        <v>1.58</v>
      </c>
      <c r="L104" s="293">
        <v>1.58</v>
      </c>
    </row>
    <row r="105" spans="2:12" ht="12.75" customHeight="1" x14ac:dyDescent="0.2">
      <c r="B105" s="317"/>
      <c r="C105" s="329" t="s">
        <v>4809</v>
      </c>
      <c r="D105" s="330"/>
      <c r="E105" s="330"/>
      <c r="F105" s="330"/>
      <c r="G105" s="330"/>
      <c r="H105" s="330"/>
      <c r="I105" s="335">
        <f>TRUNC((L105*$K$7),2)</f>
        <v>1.23</v>
      </c>
      <c r="K105" s="291"/>
      <c r="L105" s="292">
        <v>1.58</v>
      </c>
    </row>
    <row r="106" spans="2:12" ht="28.5" customHeight="1" x14ac:dyDescent="0.2">
      <c r="B106" s="313">
        <v>38</v>
      </c>
      <c r="C106" s="300" t="s">
        <v>4795</v>
      </c>
      <c r="D106" s="300" t="s">
        <v>4796</v>
      </c>
      <c r="E106" s="300" t="s">
        <v>4797</v>
      </c>
      <c r="F106" s="300" t="s">
        <v>4798</v>
      </c>
      <c r="G106" s="300" t="s">
        <v>4799</v>
      </c>
      <c r="H106" s="301" t="s">
        <v>4800</v>
      </c>
      <c r="I106" s="332" t="s">
        <v>4801</v>
      </c>
      <c r="K106" s="290"/>
      <c r="L106" s="291"/>
    </row>
    <row r="107" spans="2:12" x14ac:dyDescent="0.2">
      <c r="B107" s="314"/>
      <c r="C107" s="303"/>
      <c r="D107" s="303"/>
      <c r="E107" s="303"/>
      <c r="F107" s="303"/>
      <c r="G107" s="303"/>
      <c r="H107" s="302" t="s">
        <v>4802</v>
      </c>
      <c r="I107" s="332" t="s">
        <v>4802</v>
      </c>
      <c r="K107" s="291"/>
      <c r="L107" s="291"/>
    </row>
    <row r="108" spans="2:12" ht="25.5" x14ac:dyDescent="0.2">
      <c r="B108" s="315"/>
      <c r="C108" s="287" t="s">
        <v>227</v>
      </c>
      <c r="D108" s="287" t="s">
        <v>2161</v>
      </c>
      <c r="E108" s="316" t="s">
        <v>4926</v>
      </c>
      <c r="F108" s="287" t="s">
        <v>27</v>
      </c>
      <c r="G108" s="322"/>
      <c r="H108" s="331"/>
      <c r="I108" s="333">
        <f>TRUNC((L108*$K$7),2)</f>
        <v>13.72</v>
      </c>
      <c r="K108" s="290"/>
      <c r="L108" s="292">
        <v>17.59</v>
      </c>
    </row>
    <row r="109" spans="2:12" x14ac:dyDescent="0.2">
      <c r="B109" s="317"/>
      <c r="C109" s="304" t="s">
        <v>4804</v>
      </c>
      <c r="D109" s="318">
        <v>8</v>
      </c>
      <c r="E109" s="29" t="s">
        <v>2566</v>
      </c>
      <c r="F109" s="30" t="s">
        <v>4805</v>
      </c>
      <c r="G109" s="326">
        <v>0.3</v>
      </c>
      <c r="H109" s="320">
        <f>TRUNC((K109*$K$7),2)</f>
        <v>11.34</v>
      </c>
      <c r="I109" s="334">
        <f>TRUNC((L109*$K$7),2)</f>
        <v>3.4</v>
      </c>
      <c r="K109" s="293">
        <v>14.54</v>
      </c>
      <c r="L109" s="293">
        <v>4.3600000000000003</v>
      </c>
    </row>
    <row r="110" spans="2:12" x14ac:dyDescent="0.2">
      <c r="B110" s="317"/>
      <c r="C110" s="304" t="s">
        <v>4804</v>
      </c>
      <c r="D110" s="318">
        <v>12</v>
      </c>
      <c r="E110" s="29" t="s">
        <v>3140</v>
      </c>
      <c r="F110" s="30" t="s">
        <v>4805</v>
      </c>
      <c r="G110" s="326">
        <v>0.3</v>
      </c>
      <c r="H110" s="320">
        <f>TRUNC((K110*$K$7),2)</f>
        <v>16.22</v>
      </c>
      <c r="I110" s="334">
        <f>TRUNC((L110*$K$7),2)</f>
        <v>4.8600000000000003</v>
      </c>
      <c r="K110" s="293">
        <v>20.8</v>
      </c>
      <c r="L110" s="293">
        <v>6.24</v>
      </c>
    </row>
    <row r="111" spans="2:12" ht="12.75" customHeight="1" x14ac:dyDescent="0.2">
      <c r="B111" s="317"/>
      <c r="C111" s="329" t="s">
        <v>4806</v>
      </c>
      <c r="D111" s="330"/>
      <c r="E111" s="330"/>
      <c r="F111" s="330"/>
      <c r="G111" s="330"/>
      <c r="H111" s="330"/>
      <c r="I111" s="335">
        <f>TRUNC((L111*$K$7),2)</f>
        <v>8.26</v>
      </c>
      <c r="K111" s="291"/>
      <c r="L111" s="292">
        <v>10.6</v>
      </c>
    </row>
    <row r="112" spans="2:12" ht="38.25" x14ac:dyDescent="0.2">
      <c r="B112" s="317"/>
      <c r="C112" s="304" t="s">
        <v>4807</v>
      </c>
      <c r="D112" s="323">
        <v>3384</v>
      </c>
      <c r="E112" s="29" t="s">
        <v>4963</v>
      </c>
      <c r="F112" s="30" t="s">
        <v>27</v>
      </c>
      <c r="G112" s="326">
        <v>1</v>
      </c>
      <c r="H112" s="320">
        <f>TRUNC((K112*$K$7),2)</f>
        <v>5.45</v>
      </c>
      <c r="I112" s="334">
        <f>TRUNC((L112*$K$7),2)</f>
        <v>5.45</v>
      </c>
      <c r="K112" s="293">
        <v>6.99</v>
      </c>
      <c r="L112" s="293">
        <v>6.99</v>
      </c>
    </row>
    <row r="113" spans="2:12" ht="12.75" customHeight="1" x14ac:dyDescent="0.2">
      <c r="B113" s="317"/>
      <c r="C113" s="329" t="s">
        <v>4809</v>
      </c>
      <c r="D113" s="330"/>
      <c r="E113" s="330"/>
      <c r="F113" s="330"/>
      <c r="G113" s="330"/>
      <c r="H113" s="330"/>
      <c r="I113" s="335">
        <f>TRUNC((L113*$K$7),2)</f>
        <v>5.45</v>
      </c>
      <c r="K113" s="291"/>
      <c r="L113" s="292">
        <v>6.99</v>
      </c>
    </row>
    <row r="114" spans="2:12" ht="28.5" customHeight="1" x14ac:dyDescent="0.2">
      <c r="B114" s="313">
        <v>40</v>
      </c>
      <c r="C114" s="300" t="s">
        <v>4795</v>
      </c>
      <c r="D114" s="300" t="s">
        <v>4796</v>
      </c>
      <c r="E114" s="300" t="s">
        <v>4797</v>
      </c>
      <c r="F114" s="300" t="s">
        <v>4798</v>
      </c>
      <c r="G114" s="300" t="s">
        <v>4799</v>
      </c>
      <c r="H114" s="301" t="s">
        <v>4800</v>
      </c>
      <c r="I114" s="332" t="s">
        <v>4801</v>
      </c>
      <c r="K114" s="290"/>
      <c r="L114" s="291"/>
    </row>
    <row r="115" spans="2:12" x14ac:dyDescent="0.2">
      <c r="B115" s="314"/>
      <c r="C115" s="303"/>
      <c r="D115" s="303"/>
      <c r="E115" s="303"/>
      <c r="F115" s="303"/>
      <c r="G115" s="303"/>
      <c r="H115" s="302" t="s">
        <v>4802</v>
      </c>
      <c r="I115" s="332" t="s">
        <v>4802</v>
      </c>
      <c r="K115" s="291"/>
      <c r="L115" s="291"/>
    </row>
    <row r="116" spans="2:12" ht="38.25" x14ac:dyDescent="0.2">
      <c r="B116" s="315"/>
      <c r="C116" s="287" t="s">
        <v>227</v>
      </c>
      <c r="D116" s="287" t="s">
        <v>2372</v>
      </c>
      <c r="E116" s="316" t="s">
        <v>4927</v>
      </c>
      <c r="F116" s="287" t="s">
        <v>27</v>
      </c>
      <c r="G116" s="322"/>
      <c r="H116" s="331"/>
      <c r="I116" s="338">
        <f>TRUNC((L116*$K$7),2)</f>
        <v>3178.8</v>
      </c>
      <c r="K116" s="290"/>
      <c r="L116" s="296">
        <v>4075.39</v>
      </c>
    </row>
    <row r="117" spans="2:12" x14ac:dyDescent="0.2">
      <c r="B117" s="317"/>
      <c r="C117" s="304" t="s">
        <v>4804</v>
      </c>
      <c r="D117" s="318">
        <v>8</v>
      </c>
      <c r="E117" s="29" t="s">
        <v>2566</v>
      </c>
      <c r="F117" s="30" t="s">
        <v>4805</v>
      </c>
      <c r="G117" s="326">
        <v>8</v>
      </c>
      <c r="H117" s="320">
        <f>TRUNC((K117*$K$7),2)</f>
        <v>11.34</v>
      </c>
      <c r="I117" s="334">
        <f>TRUNC((L117*$K$7),2)</f>
        <v>90.72</v>
      </c>
      <c r="K117" s="293">
        <v>14.54</v>
      </c>
      <c r="L117" s="293">
        <v>116.32</v>
      </c>
    </row>
    <row r="118" spans="2:12" x14ac:dyDescent="0.2">
      <c r="B118" s="317"/>
      <c r="C118" s="304" t="s">
        <v>4804</v>
      </c>
      <c r="D118" s="318">
        <v>11</v>
      </c>
      <c r="E118" s="29" t="s">
        <v>2686</v>
      </c>
      <c r="F118" s="30" t="s">
        <v>4805</v>
      </c>
      <c r="G118" s="326">
        <v>8</v>
      </c>
      <c r="H118" s="320">
        <f>TRUNC((K118*$K$7),2)</f>
        <v>16.22</v>
      </c>
      <c r="I118" s="334">
        <f>TRUNC((L118*$K$7),2)</f>
        <v>129.79</v>
      </c>
      <c r="K118" s="293">
        <v>20.8</v>
      </c>
      <c r="L118" s="293">
        <v>166.4</v>
      </c>
    </row>
    <row r="119" spans="2:12" ht="12.75" customHeight="1" x14ac:dyDescent="0.2">
      <c r="B119" s="317"/>
      <c r="C119" s="329" t="s">
        <v>4806</v>
      </c>
      <c r="D119" s="330"/>
      <c r="E119" s="330"/>
      <c r="F119" s="330"/>
      <c r="G119" s="330"/>
      <c r="H119" s="330"/>
      <c r="I119" s="335">
        <f>TRUNC((L119*$K$7),2)</f>
        <v>220.52</v>
      </c>
      <c r="K119" s="291"/>
      <c r="L119" s="292">
        <v>282.72000000000003</v>
      </c>
    </row>
    <row r="120" spans="2:12" ht="38.25" x14ac:dyDescent="0.2">
      <c r="B120" s="317"/>
      <c r="C120" s="304" t="s">
        <v>4794</v>
      </c>
      <c r="D120" s="304" t="s">
        <v>4819</v>
      </c>
      <c r="E120" s="29" t="s">
        <v>4964</v>
      </c>
      <c r="F120" s="30" t="s">
        <v>27</v>
      </c>
      <c r="G120" s="326">
        <v>1</v>
      </c>
      <c r="H120" s="320">
        <f>TRUNC((K120*$K$7),2)</f>
        <v>2958.28</v>
      </c>
      <c r="I120" s="339">
        <f>TRUNC((L120*$K$7),2)</f>
        <v>2958.28</v>
      </c>
      <c r="K120" s="297">
        <v>3792.67</v>
      </c>
      <c r="L120" s="297">
        <v>3792.67</v>
      </c>
    </row>
    <row r="121" spans="2:12" ht="12.75" customHeight="1" x14ac:dyDescent="0.2">
      <c r="B121" s="317"/>
      <c r="C121" s="329" t="s">
        <v>4809</v>
      </c>
      <c r="D121" s="330"/>
      <c r="E121" s="330"/>
      <c r="F121" s="330"/>
      <c r="G121" s="330"/>
      <c r="H121" s="330"/>
      <c r="I121" s="340">
        <f>TRUNC((L121*$K$7),2)</f>
        <v>2958.28</v>
      </c>
      <c r="K121" s="291"/>
      <c r="L121" s="296">
        <v>3792.67</v>
      </c>
    </row>
    <row r="122" spans="2:12" ht="28.5" customHeight="1" x14ac:dyDescent="0.2">
      <c r="B122" s="313">
        <v>41</v>
      </c>
      <c r="C122" s="300" t="s">
        <v>4795</v>
      </c>
      <c r="D122" s="300" t="s">
        <v>4796</v>
      </c>
      <c r="E122" s="300" t="s">
        <v>4797</v>
      </c>
      <c r="F122" s="300" t="s">
        <v>4798</v>
      </c>
      <c r="G122" s="300" t="s">
        <v>4799</v>
      </c>
      <c r="H122" s="301" t="s">
        <v>4800</v>
      </c>
      <c r="I122" s="332" t="s">
        <v>4801</v>
      </c>
      <c r="K122" s="290"/>
      <c r="L122" s="291"/>
    </row>
    <row r="123" spans="2:12" x14ac:dyDescent="0.2">
      <c r="B123" s="314"/>
      <c r="C123" s="303"/>
      <c r="D123" s="303"/>
      <c r="E123" s="303"/>
      <c r="F123" s="303"/>
      <c r="G123" s="303"/>
      <c r="H123" s="302" t="s">
        <v>4802</v>
      </c>
      <c r="I123" s="332" t="s">
        <v>4802</v>
      </c>
      <c r="K123" s="291"/>
      <c r="L123" s="291"/>
    </row>
    <row r="124" spans="2:12" ht="25.5" x14ac:dyDescent="0.2">
      <c r="B124" s="315"/>
      <c r="C124" s="287" t="s">
        <v>227</v>
      </c>
      <c r="D124" s="287" t="s">
        <v>2458</v>
      </c>
      <c r="E124" s="316" t="s">
        <v>4928</v>
      </c>
      <c r="F124" s="287" t="s">
        <v>27</v>
      </c>
      <c r="G124" s="322"/>
      <c r="H124" s="331"/>
      <c r="I124" s="338">
        <f>TRUNC((L124*$K$7),2)</f>
        <v>5823.16</v>
      </c>
      <c r="K124" s="290"/>
      <c r="L124" s="296">
        <v>7465.59</v>
      </c>
    </row>
    <row r="125" spans="2:12" ht="25.5" x14ac:dyDescent="0.2">
      <c r="B125" s="317"/>
      <c r="C125" s="299" t="s">
        <v>31</v>
      </c>
      <c r="D125" s="321">
        <v>20701</v>
      </c>
      <c r="E125" s="29" t="s">
        <v>100</v>
      </c>
      <c r="F125" s="41" t="s">
        <v>4810</v>
      </c>
      <c r="G125" s="327">
        <v>3</v>
      </c>
      <c r="H125" s="320">
        <f>TRUNC((K125*$K$7),2)</f>
        <v>3.96</v>
      </c>
      <c r="I125" s="336">
        <f>TRUNC((L125*$K$7),2)</f>
        <v>11.88</v>
      </c>
      <c r="K125" s="294">
        <v>5.08</v>
      </c>
      <c r="L125" s="294">
        <v>15.24</v>
      </c>
    </row>
    <row r="126" spans="2:12" x14ac:dyDescent="0.2">
      <c r="B126" s="317"/>
      <c r="C126" s="304" t="s">
        <v>31</v>
      </c>
      <c r="D126" s="323">
        <v>30101</v>
      </c>
      <c r="E126" s="29" t="s">
        <v>103</v>
      </c>
      <c r="F126" s="30" t="s">
        <v>4817</v>
      </c>
      <c r="G126" s="326">
        <v>0.21</v>
      </c>
      <c r="H126" s="320">
        <f>TRUNC((K126*$K$7),2)</f>
        <v>33.97</v>
      </c>
      <c r="I126" s="334">
        <f>TRUNC((L126*$K$7),2)</f>
        <v>7.13</v>
      </c>
      <c r="K126" s="293">
        <v>43.56</v>
      </c>
      <c r="L126" s="293">
        <v>9.15</v>
      </c>
    </row>
    <row r="127" spans="2:12" x14ac:dyDescent="0.2">
      <c r="B127" s="317"/>
      <c r="C127" s="304" t="s">
        <v>31</v>
      </c>
      <c r="D127" s="323">
        <v>40101</v>
      </c>
      <c r="E127" s="29" t="s">
        <v>108</v>
      </c>
      <c r="F127" s="30" t="s">
        <v>4817</v>
      </c>
      <c r="G127" s="326">
        <v>0.82</v>
      </c>
      <c r="H127" s="320">
        <f>TRUNC((K127*$K$7),2)</f>
        <v>24.96</v>
      </c>
      <c r="I127" s="334">
        <f>TRUNC((L127*$K$7),2)</f>
        <v>20.46</v>
      </c>
      <c r="K127" s="293">
        <v>32</v>
      </c>
      <c r="L127" s="293">
        <v>26.24</v>
      </c>
    </row>
    <row r="128" spans="2:12" x14ac:dyDescent="0.2">
      <c r="B128" s="317"/>
      <c r="C128" s="304" t="s">
        <v>31</v>
      </c>
      <c r="D128" s="323">
        <v>40902</v>
      </c>
      <c r="E128" s="29" t="s">
        <v>110</v>
      </c>
      <c r="F128" s="30" t="s">
        <v>4817</v>
      </c>
      <c r="G128" s="326">
        <v>0.48</v>
      </c>
      <c r="H128" s="320">
        <f>TRUNC((K128*$K$7),2)</f>
        <v>16.53</v>
      </c>
      <c r="I128" s="334">
        <f>TRUNC((L128*$K$7),2)</f>
        <v>7.94</v>
      </c>
      <c r="K128" s="293">
        <v>21.2</v>
      </c>
      <c r="L128" s="293">
        <v>10.18</v>
      </c>
    </row>
    <row r="129" spans="2:12" x14ac:dyDescent="0.2">
      <c r="B129" s="317"/>
      <c r="C129" s="304" t="s">
        <v>31</v>
      </c>
      <c r="D129" s="323">
        <v>41002</v>
      </c>
      <c r="E129" s="29" t="s">
        <v>122</v>
      </c>
      <c r="F129" s="30" t="s">
        <v>4810</v>
      </c>
      <c r="G129" s="326">
        <v>4.9000000000000004</v>
      </c>
      <c r="H129" s="320">
        <f>TRUNC((K129*$K$7),2)</f>
        <v>3.89</v>
      </c>
      <c r="I129" s="334">
        <f>TRUNC((L129*$K$7),2)</f>
        <v>19.07</v>
      </c>
      <c r="K129" s="293">
        <v>4.99</v>
      </c>
      <c r="L129" s="293">
        <v>24.45</v>
      </c>
    </row>
    <row r="130" spans="2:12" x14ac:dyDescent="0.2">
      <c r="B130" s="317"/>
      <c r="C130" s="304" t="s">
        <v>31</v>
      </c>
      <c r="D130" s="323">
        <v>41003</v>
      </c>
      <c r="E130" s="29" t="s">
        <v>4820</v>
      </c>
      <c r="F130" s="30" t="s">
        <v>4817</v>
      </c>
      <c r="G130" s="326">
        <v>1.47</v>
      </c>
      <c r="H130" s="320">
        <f>TRUNC((K130*$K$7),2)</f>
        <v>19.45</v>
      </c>
      <c r="I130" s="334">
        <f>TRUNC((L130*$K$7),2)</f>
        <v>28.59</v>
      </c>
      <c r="K130" s="293">
        <v>24.94</v>
      </c>
      <c r="L130" s="293">
        <v>36.659999999999997</v>
      </c>
    </row>
    <row r="131" spans="2:12" x14ac:dyDescent="0.2">
      <c r="B131" s="317"/>
      <c r="C131" s="304" t="s">
        <v>31</v>
      </c>
      <c r="D131" s="323">
        <v>50901</v>
      </c>
      <c r="E131" s="29" t="s">
        <v>137</v>
      </c>
      <c r="F131" s="30" t="s">
        <v>4817</v>
      </c>
      <c r="G131" s="326">
        <v>1</v>
      </c>
      <c r="H131" s="320">
        <f>TRUNC((K131*$K$7),2)</f>
        <v>31.6</v>
      </c>
      <c r="I131" s="334">
        <f>TRUNC((L131*$K$7),2)</f>
        <v>31.6</v>
      </c>
      <c r="K131" s="293">
        <v>40.520000000000003</v>
      </c>
      <c r="L131" s="293">
        <v>40.520000000000003</v>
      </c>
    </row>
    <row r="132" spans="2:12" x14ac:dyDescent="0.2">
      <c r="B132" s="317"/>
      <c r="C132" s="304" t="s">
        <v>31</v>
      </c>
      <c r="D132" s="323">
        <v>40902</v>
      </c>
      <c r="E132" s="29" t="s">
        <v>110</v>
      </c>
      <c r="F132" s="30" t="s">
        <v>4817</v>
      </c>
      <c r="G132" s="326">
        <v>0.36</v>
      </c>
      <c r="H132" s="320">
        <f>TRUNC((K132*$K$7),2)</f>
        <v>16.53</v>
      </c>
      <c r="I132" s="334">
        <f>TRUNC((L132*$K$7),2)</f>
        <v>5.95</v>
      </c>
      <c r="K132" s="293">
        <v>21.2</v>
      </c>
      <c r="L132" s="293">
        <v>7.63</v>
      </c>
    </row>
    <row r="133" spans="2:12" x14ac:dyDescent="0.2">
      <c r="B133" s="317"/>
      <c r="C133" s="304" t="s">
        <v>31</v>
      </c>
      <c r="D133" s="323">
        <v>51030</v>
      </c>
      <c r="E133" s="29" t="s">
        <v>4821</v>
      </c>
      <c r="F133" s="30" t="s">
        <v>4817</v>
      </c>
      <c r="G133" s="326">
        <v>0.64</v>
      </c>
      <c r="H133" s="320">
        <f>TRUNC((K133*$K$7),2)</f>
        <v>408.74</v>
      </c>
      <c r="I133" s="334">
        <f>TRUNC((L133*$K$7),2)</f>
        <v>261.58999999999997</v>
      </c>
      <c r="K133" s="293">
        <v>524.03</v>
      </c>
      <c r="L133" s="293">
        <v>335.38</v>
      </c>
    </row>
    <row r="134" spans="2:12" x14ac:dyDescent="0.2">
      <c r="B134" s="317"/>
      <c r="C134" s="304" t="s">
        <v>31</v>
      </c>
      <c r="D134" s="323">
        <v>51055</v>
      </c>
      <c r="E134" s="29" t="s">
        <v>4822</v>
      </c>
      <c r="F134" s="30" t="s">
        <v>4817</v>
      </c>
      <c r="G134" s="326">
        <v>0.64</v>
      </c>
      <c r="H134" s="320">
        <f>TRUNC((K134*$K$7),2)</f>
        <v>35.31</v>
      </c>
      <c r="I134" s="334">
        <f>TRUNC((L134*$K$7),2)</f>
        <v>22.59</v>
      </c>
      <c r="K134" s="293">
        <v>45.27</v>
      </c>
      <c r="L134" s="293">
        <v>28.97</v>
      </c>
    </row>
    <row r="135" spans="2:12" x14ac:dyDescent="0.2">
      <c r="B135" s="317"/>
      <c r="C135" s="304" t="s">
        <v>31</v>
      </c>
      <c r="D135" s="323">
        <v>52003</v>
      </c>
      <c r="E135" s="29" t="s">
        <v>1400</v>
      </c>
      <c r="F135" s="30" t="s">
        <v>4808</v>
      </c>
      <c r="G135" s="326">
        <v>11.2</v>
      </c>
      <c r="H135" s="320">
        <f>TRUNC((K135*$K$7),2)</f>
        <v>10.17</v>
      </c>
      <c r="I135" s="334">
        <f>TRUNC((L135*$K$7),2)</f>
        <v>114</v>
      </c>
      <c r="K135" s="293">
        <v>13.05</v>
      </c>
      <c r="L135" s="293">
        <v>146.16</v>
      </c>
    </row>
    <row r="136" spans="2:12" x14ac:dyDescent="0.2">
      <c r="B136" s="317"/>
      <c r="C136" s="304" t="s">
        <v>31</v>
      </c>
      <c r="D136" s="323">
        <v>52005</v>
      </c>
      <c r="E136" s="29" t="s">
        <v>150</v>
      </c>
      <c r="F136" s="30" t="s">
        <v>4808</v>
      </c>
      <c r="G136" s="326">
        <v>20</v>
      </c>
      <c r="H136" s="320">
        <f>TRUNC((K136*$K$7),2)</f>
        <v>9.7100000000000009</v>
      </c>
      <c r="I136" s="334">
        <f>TRUNC((L136*$K$7),2)</f>
        <v>194.22</v>
      </c>
      <c r="K136" s="293">
        <v>12.45</v>
      </c>
      <c r="L136" s="293">
        <v>249</v>
      </c>
    </row>
    <row r="137" spans="2:12" x14ac:dyDescent="0.2">
      <c r="B137" s="317"/>
      <c r="C137" s="304" t="s">
        <v>31</v>
      </c>
      <c r="D137" s="323">
        <v>52014</v>
      </c>
      <c r="E137" s="29" t="s">
        <v>133</v>
      </c>
      <c r="F137" s="30" t="s">
        <v>4808</v>
      </c>
      <c r="G137" s="326">
        <v>6.6</v>
      </c>
      <c r="H137" s="320">
        <f>TRUNC((K137*$K$7),2)</f>
        <v>12.6</v>
      </c>
      <c r="I137" s="334">
        <f>TRUNC((L137*$K$7),2)</f>
        <v>83.19</v>
      </c>
      <c r="K137" s="293">
        <v>16.16</v>
      </c>
      <c r="L137" s="293">
        <v>106.66</v>
      </c>
    </row>
    <row r="138" spans="2:12" x14ac:dyDescent="0.2">
      <c r="C138" s="304" t="s">
        <v>31</v>
      </c>
      <c r="D138" s="323">
        <v>60191</v>
      </c>
      <c r="E138" s="29" t="s">
        <v>163</v>
      </c>
      <c r="F138" s="30" t="s">
        <v>4810</v>
      </c>
      <c r="G138" s="326">
        <v>5.98</v>
      </c>
      <c r="H138" s="320">
        <f>TRUNC((K138*$K$7),2)</f>
        <v>26.46</v>
      </c>
      <c r="I138" s="334">
        <f>TRUNC((L138*$K$7),2)</f>
        <v>158.26</v>
      </c>
      <c r="K138" s="293">
        <v>33.93</v>
      </c>
      <c r="L138" s="293">
        <v>202.9</v>
      </c>
    </row>
    <row r="139" spans="2:12" x14ac:dyDescent="0.2">
      <c r="C139" s="304" t="s">
        <v>31</v>
      </c>
      <c r="D139" s="323">
        <v>60205</v>
      </c>
      <c r="E139" s="29" t="s">
        <v>173</v>
      </c>
      <c r="F139" s="30" t="s">
        <v>4810</v>
      </c>
      <c r="G139" s="326">
        <v>12.32</v>
      </c>
      <c r="H139" s="320">
        <f>TRUNC((K139*$K$7),2)</f>
        <v>44.5</v>
      </c>
      <c r="I139" s="334">
        <f>TRUNC((L139*$K$7),2)</f>
        <v>548.32000000000005</v>
      </c>
      <c r="K139" s="293">
        <v>57.06</v>
      </c>
      <c r="L139" s="293">
        <v>702.98</v>
      </c>
    </row>
    <row r="140" spans="2:12" x14ac:dyDescent="0.2">
      <c r="C140" s="304" t="s">
        <v>31</v>
      </c>
      <c r="D140" s="323">
        <v>60517</v>
      </c>
      <c r="E140" s="29" t="s">
        <v>4821</v>
      </c>
      <c r="F140" s="30" t="s">
        <v>4817</v>
      </c>
      <c r="G140" s="326">
        <v>0.98</v>
      </c>
      <c r="H140" s="320">
        <f>TRUNC((K140*$K$7),2)</f>
        <v>408.74</v>
      </c>
      <c r="I140" s="334">
        <f>TRUNC((L140*$K$7),2)</f>
        <v>400.56</v>
      </c>
      <c r="K140" s="293">
        <v>524.03</v>
      </c>
      <c r="L140" s="293">
        <v>513.54999999999995</v>
      </c>
    </row>
    <row r="141" spans="2:12" ht="25.5" x14ac:dyDescent="0.2">
      <c r="C141" s="304" t="s">
        <v>31</v>
      </c>
      <c r="D141" s="323">
        <v>60801</v>
      </c>
      <c r="E141" s="29" t="s">
        <v>166</v>
      </c>
      <c r="F141" s="30" t="s">
        <v>4817</v>
      </c>
      <c r="G141" s="326">
        <v>0.98</v>
      </c>
      <c r="H141" s="320">
        <f>TRUNC((K141*$K$7),2)</f>
        <v>35.31</v>
      </c>
      <c r="I141" s="334">
        <f>TRUNC((L141*$K$7),2)</f>
        <v>34.6</v>
      </c>
      <c r="K141" s="293">
        <v>45.27</v>
      </c>
      <c r="L141" s="293">
        <v>44.36</v>
      </c>
    </row>
    <row r="142" spans="2:12" x14ac:dyDescent="0.2">
      <c r="C142" s="304" t="s">
        <v>31</v>
      </c>
      <c r="D142" s="323">
        <v>60304</v>
      </c>
      <c r="E142" s="29" t="s">
        <v>194</v>
      </c>
      <c r="F142" s="30" t="s">
        <v>4808</v>
      </c>
      <c r="G142" s="326">
        <v>23.9</v>
      </c>
      <c r="H142" s="320">
        <f>TRUNC((K142*$K$7),2)</f>
        <v>10.050000000000001</v>
      </c>
      <c r="I142" s="334">
        <f>TRUNC((L142*$K$7),2)</f>
        <v>240.29</v>
      </c>
      <c r="K142" s="293">
        <v>12.89</v>
      </c>
      <c r="L142" s="293">
        <v>308.07</v>
      </c>
    </row>
    <row r="143" spans="2:12" x14ac:dyDescent="0.2">
      <c r="C143" s="304" t="s">
        <v>31</v>
      </c>
      <c r="D143" s="323">
        <v>60305</v>
      </c>
      <c r="E143" s="29" t="s">
        <v>150</v>
      </c>
      <c r="F143" s="30" t="s">
        <v>4808</v>
      </c>
      <c r="G143" s="326">
        <v>43.4</v>
      </c>
      <c r="H143" s="320">
        <f>TRUNC((K143*$K$7),2)</f>
        <v>9.7100000000000009</v>
      </c>
      <c r="I143" s="334">
        <f>TRUNC((L143*$K$7),2)</f>
        <v>421.45</v>
      </c>
      <c r="K143" s="293">
        <v>12.45</v>
      </c>
      <c r="L143" s="293">
        <v>540.33000000000004</v>
      </c>
    </row>
    <row r="144" spans="2:12" x14ac:dyDescent="0.2">
      <c r="C144" s="304" t="s">
        <v>31</v>
      </c>
      <c r="D144" s="323">
        <v>60314</v>
      </c>
      <c r="E144" s="29" t="s">
        <v>1073</v>
      </c>
      <c r="F144" s="30" t="s">
        <v>4808</v>
      </c>
      <c r="G144" s="326">
        <v>22.6</v>
      </c>
      <c r="H144" s="320">
        <f>TRUNC((K144*$K$7),2)</f>
        <v>12.6</v>
      </c>
      <c r="I144" s="334">
        <f>TRUNC((L144*$K$7),2)</f>
        <v>284.87</v>
      </c>
      <c r="K144" s="293">
        <v>16.16</v>
      </c>
      <c r="L144" s="293">
        <v>365.22</v>
      </c>
    </row>
    <row r="145" spans="2:12" ht="25.5" x14ac:dyDescent="0.2">
      <c r="C145" s="304" t="s">
        <v>31</v>
      </c>
      <c r="D145" s="323">
        <v>61101</v>
      </c>
      <c r="E145" s="29" t="s">
        <v>4965</v>
      </c>
      <c r="F145" s="30" t="s">
        <v>4810</v>
      </c>
      <c r="G145" s="326">
        <v>4.0199999999999996</v>
      </c>
      <c r="H145" s="320">
        <f>TRUNC((K145*$K$7),2)</f>
        <v>95.01</v>
      </c>
      <c r="I145" s="334">
        <f>TRUNC((L145*$K$7),2)</f>
        <v>381.98</v>
      </c>
      <c r="K145" s="293">
        <v>121.82</v>
      </c>
      <c r="L145" s="293">
        <v>489.72</v>
      </c>
    </row>
    <row r="146" spans="2:12" ht="25.5" x14ac:dyDescent="0.2">
      <c r="C146" s="304" t="s">
        <v>31</v>
      </c>
      <c r="D146" s="323">
        <v>100160</v>
      </c>
      <c r="E146" s="29" t="s">
        <v>4966</v>
      </c>
      <c r="F146" s="30" t="s">
        <v>4810</v>
      </c>
      <c r="G146" s="326">
        <v>14.76</v>
      </c>
      <c r="H146" s="320">
        <f>TRUNC((K146*$K$7),2)</f>
        <v>38.22</v>
      </c>
      <c r="I146" s="334">
        <f>TRUNC((L146*$K$7),2)</f>
        <v>564.24</v>
      </c>
      <c r="K146" s="293">
        <v>49.01</v>
      </c>
      <c r="L146" s="293">
        <v>723.39</v>
      </c>
    </row>
    <row r="147" spans="2:12" x14ac:dyDescent="0.2">
      <c r="C147" s="304" t="s">
        <v>31</v>
      </c>
      <c r="D147" s="323">
        <v>120902</v>
      </c>
      <c r="E147" s="29" t="s">
        <v>275</v>
      </c>
      <c r="F147" s="30" t="s">
        <v>4810</v>
      </c>
      <c r="G147" s="326">
        <v>5.9</v>
      </c>
      <c r="H147" s="320">
        <f>TRUNC((K147*$K$7),2)</f>
        <v>26.27</v>
      </c>
      <c r="I147" s="334">
        <f>TRUNC((L147*$K$7),2)</f>
        <v>155.04</v>
      </c>
      <c r="K147" s="293">
        <v>33.69</v>
      </c>
      <c r="L147" s="293">
        <v>198.77</v>
      </c>
    </row>
    <row r="148" spans="2:12" ht="38.25" x14ac:dyDescent="0.2">
      <c r="C148" s="304" t="s">
        <v>129</v>
      </c>
      <c r="D148" s="323">
        <v>98555</v>
      </c>
      <c r="E148" s="29" t="s">
        <v>4967</v>
      </c>
      <c r="F148" s="30" t="s">
        <v>35</v>
      </c>
      <c r="G148" s="326">
        <v>4.0199999999999996</v>
      </c>
      <c r="H148" s="320">
        <f>TRUNC((K148*$K$7),2)</f>
        <v>23.51</v>
      </c>
      <c r="I148" s="334">
        <f>TRUNC((L148*$K$7),2)</f>
        <v>94.53</v>
      </c>
      <c r="K148" s="293">
        <v>30.15</v>
      </c>
      <c r="L148" s="293">
        <v>121.2</v>
      </c>
    </row>
    <row r="149" spans="2:12" x14ac:dyDescent="0.2">
      <c r="C149" s="304" t="s">
        <v>31</v>
      </c>
      <c r="D149" s="323">
        <v>180504</v>
      </c>
      <c r="E149" s="29" t="s">
        <v>4823</v>
      </c>
      <c r="F149" s="30" t="s">
        <v>4810</v>
      </c>
      <c r="G149" s="326">
        <v>1.02</v>
      </c>
      <c r="H149" s="320">
        <f>TRUNC((K149*$K$7),2)</f>
        <v>540.82000000000005</v>
      </c>
      <c r="I149" s="334">
        <f>TRUNC((L149*$K$7),2)</f>
        <v>551.64</v>
      </c>
      <c r="K149" s="293">
        <v>693.37</v>
      </c>
      <c r="L149" s="293">
        <v>707.24</v>
      </c>
    </row>
    <row r="150" spans="2:12" x14ac:dyDescent="0.2">
      <c r="C150" s="304" t="s">
        <v>31</v>
      </c>
      <c r="D150" s="323">
        <v>210102</v>
      </c>
      <c r="E150" s="29" t="s">
        <v>4824</v>
      </c>
      <c r="F150" s="30" t="s">
        <v>4810</v>
      </c>
      <c r="G150" s="326">
        <v>29.52</v>
      </c>
      <c r="H150" s="320">
        <f>TRUNC((K150*$K$7),2)</f>
        <v>3.59</v>
      </c>
      <c r="I150" s="334">
        <f>TRUNC((L150*$K$7),2)</f>
        <v>106.15</v>
      </c>
      <c r="K150" s="293">
        <v>4.6100000000000003</v>
      </c>
      <c r="L150" s="293">
        <v>136.09</v>
      </c>
    </row>
    <row r="151" spans="2:12" x14ac:dyDescent="0.2">
      <c r="C151" s="304" t="s">
        <v>31</v>
      </c>
      <c r="D151" s="323">
        <v>200403</v>
      </c>
      <c r="E151" s="29" t="s">
        <v>296</v>
      </c>
      <c r="F151" s="30" t="s">
        <v>4810</v>
      </c>
      <c r="G151" s="326">
        <v>29.52</v>
      </c>
      <c r="H151" s="320">
        <f>TRUNC((K151*$K$7),2)</f>
        <v>13.26</v>
      </c>
      <c r="I151" s="334">
        <f>TRUNC((L151*$K$7),2)</f>
        <v>391.43</v>
      </c>
      <c r="K151" s="293">
        <v>17</v>
      </c>
      <c r="L151" s="293">
        <v>501.84</v>
      </c>
    </row>
    <row r="152" spans="2:12" ht="25.5" x14ac:dyDescent="0.2">
      <c r="C152" s="299" t="s">
        <v>31</v>
      </c>
      <c r="D152" s="321">
        <v>220100</v>
      </c>
      <c r="E152" s="29" t="s">
        <v>310</v>
      </c>
      <c r="F152" s="41" t="s">
        <v>4810</v>
      </c>
      <c r="G152" s="327">
        <v>3.1</v>
      </c>
      <c r="H152" s="320">
        <f>TRUNC((K152*$K$7),2)</f>
        <v>66.290000000000006</v>
      </c>
      <c r="I152" s="336">
        <f>TRUNC((L152*$K$7),2)</f>
        <v>205.5</v>
      </c>
      <c r="K152" s="294">
        <v>84.99</v>
      </c>
      <c r="L152" s="294">
        <v>263.47000000000003</v>
      </c>
    </row>
    <row r="153" spans="2:12" ht="25.5" x14ac:dyDescent="0.2">
      <c r="C153" s="304" t="s">
        <v>31</v>
      </c>
      <c r="D153" s="323">
        <v>261602</v>
      </c>
      <c r="E153" s="29" t="s">
        <v>825</v>
      </c>
      <c r="F153" s="30" t="s">
        <v>4810</v>
      </c>
      <c r="G153" s="326">
        <v>3.05</v>
      </c>
      <c r="H153" s="320">
        <f>TRUNC((K153*$K$7),2)</f>
        <v>19.399999999999999</v>
      </c>
      <c r="I153" s="334">
        <f>TRUNC((L153*$K$7),2)</f>
        <v>59.18</v>
      </c>
      <c r="K153" s="293">
        <v>24.88</v>
      </c>
      <c r="L153" s="293">
        <v>75.88</v>
      </c>
    </row>
    <row r="154" spans="2:12" x14ac:dyDescent="0.2">
      <c r="C154" s="304" t="s">
        <v>31</v>
      </c>
      <c r="D154" s="323">
        <v>261000</v>
      </c>
      <c r="E154" s="29" t="s">
        <v>316</v>
      </c>
      <c r="F154" s="30" t="s">
        <v>4810</v>
      </c>
      <c r="G154" s="326">
        <v>38.880000000000003</v>
      </c>
      <c r="H154" s="320">
        <f>TRUNC((K154*$K$7),2)</f>
        <v>10.28</v>
      </c>
      <c r="I154" s="334">
        <f>TRUNC((L154*$K$7),2)</f>
        <v>399.7</v>
      </c>
      <c r="K154" s="293">
        <v>13.18</v>
      </c>
      <c r="L154" s="293">
        <v>512.44000000000005</v>
      </c>
    </row>
    <row r="155" spans="2:12" x14ac:dyDescent="0.2">
      <c r="C155" s="304" t="s">
        <v>31</v>
      </c>
      <c r="D155" s="323">
        <v>270501</v>
      </c>
      <c r="E155" s="29" t="s">
        <v>54</v>
      </c>
      <c r="F155" s="30" t="s">
        <v>4810</v>
      </c>
      <c r="G155" s="326">
        <v>6.44</v>
      </c>
      <c r="H155" s="320">
        <f>TRUNC((K155*$K$7),2)</f>
        <v>2.65</v>
      </c>
      <c r="I155" s="334">
        <f>TRUNC((L155*$K$7),2)</f>
        <v>17.079999999999998</v>
      </c>
      <c r="K155" s="293">
        <v>3.4</v>
      </c>
      <c r="L155" s="293">
        <v>21.9</v>
      </c>
    </row>
    <row r="156" spans="2:12" ht="12.75" customHeight="1" x14ac:dyDescent="0.2">
      <c r="C156" s="329" t="s">
        <v>4806</v>
      </c>
      <c r="D156" s="330"/>
      <c r="E156" s="330"/>
      <c r="F156" s="330"/>
      <c r="G156" s="330"/>
      <c r="H156" s="330"/>
      <c r="I156" s="340">
        <f>TRUNC((L156*$K$7),2)</f>
        <v>5823.16</v>
      </c>
      <c r="K156" s="291"/>
      <c r="L156" s="296">
        <v>7465.59</v>
      </c>
    </row>
    <row r="157" spans="2:12" ht="12.75" customHeight="1" x14ac:dyDescent="0.2">
      <c r="C157" s="329" t="s">
        <v>4809</v>
      </c>
      <c r="D157" s="330"/>
      <c r="E157" s="330"/>
      <c r="F157" s="330"/>
      <c r="G157" s="330"/>
      <c r="H157" s="330"/>
      <c r="I157" s="335">
        <f>TRUNC((L157*$K$7),2)</f>
        <v>0</v>
      </c>
      <c r="K157" s="291"/>
      <c r="L157" s="292">
        <v>0</v>
      </c>
    </row>
    <row r="158" spans="2:12" ht="28.5" customHeight="1" x14ac:dyDescent="0.2">
      <c r="B158" s="313">
        <v>46</v>
      </c>
      <c r="C158" s="300" t="s">
        <v>4795</v>
      </c>
      <c r="D158" s="300" t="s">
        <v>4796</v>
      </c>
      <c r="E158" s="300" t="s">
        <v>4797</v>
      </c>
      <c r="F158" s="300" t="s">
        <v>4798</v>
      </c>
      <c r="G158" s="300" t="s">
        <v>4799</v>
      </c>
      <c r="H158" s="301" t="s">
        <v>4800</v>
      </c>
      <c r="I158" s="332" t="s">
        <v>4801</v>
      </c>
      <c r="K158" s="290"/>
      <c r="L158" s="291"/>
    </row>
    <row r="159" spans="2:12" x14ac:dyDescent="0.2">
      <c r="B159" s="314"/>
      <c r="C159" s="303"/>
      <c r="D159" s="303"/>
      <c r="E159" s="303"/>
      <c r="F159" s="303"/>
      <c r="G159" s="303"/>
      <c r="H159" s="302" t="s">
        <v>4802</v>
      </c>
      <c r="I159" s="332" t="s">
        <v>4802</v>
      </c>
      <c r="K159" s="291"/>
      <c r="L159" s="291"/>
    </row>
    <row r="160" spans="2:12" x14ac:dyDescent="0.2">
      <c r="B160" s="315"/>
      <c r="C160" s="287" t="s">
        <v>227</v>
      </c>
      <c r="D160" s="287" t="s">
        <v>2014</v>
      </c>
      <c r="E160" s="307" t="s">
        <v>2015</v>
      </c>
      <c r="F160" s="287" t="s">
        <v>27</v>
      </c>
      <c r="G160" s="322"/>
      <c r="H160" s="331"/>
      <c r="I160" s="333">
        <f>TRUNC((L160*$K$7),2)</f>
        <v>14.17</v>
      </c>
      <c r="K160" s="290"/>
      <c r="L160" s="292">
        <v>18.170000000000002</v>
      </c>
    </row>
    <row r="161" spans="2:12" x14ac:dyDescent="0.2">
      <c r="B161" s="317"/>
      <c r="C161" s="304" t="s">
        <v>4804</v>
      </c>
      <c r="D161" s="318">
        <v>8</v>
      </c>
      <c r="E161" s="29" t="s">
        <v>2566</v>
      </c>
      <c r="F161" s="30" t="s">
        <v>4805</v>
      </c>
      <c r="G161" s="326">
        <v>3.3300000000000003E-2</v>
      </c>
      <c r="H161" s="320">
        <f>TRUNC((K161*$K$7),2)</f>
        <v>11.34</v>
      </c>
      <c r="I161" s="334">
        <f>TRUNC((L161*$K$7),2)</f>
        <v>0.37</v>
      </c>
      <c r="K161" s="293">
        <v>14.54</v>
      </c>
      <c r="L161" s="293">
        <v>0.48</v>
      </c>
    </row>
    <row r="162" spans="2:12" x14ac:dyDescent="0.2">
      <c r="B162" s="317"/>
      <c r="C162" s="304" t="s">
        <v>4804</v>
      </c>
      <c r="D162" s="318">
        <v>12</v>
      </c>
      <c r="E162" s="29" t="s">
        <v>3140</v>
      </c>
      <c r="F162" s="30" t="s">
        <v>4805</v>
      </c>
      <c r="G162" s="326">
        <v>3.3300000000000003E-2</v>
      </c>
      <c r="H162" s="320">
        <f>TRUNC((K162*$K$7),2)</f>
        <v>16.22</v>
      </c>
      <c r="I162" s="334">
        <f>TRUNC((L162*$K$7),2)</f>
        <v>0.53</v>
      </c>
      <c r="K162" s="293">
        <v>20.8</v>
      </c>
      <c r="L162" s="293">
        <v>0.69</v>
      </c>
    </row>
    <row r="163" spans="2:12" ht="12.75" customHeight="1" x14ac:dyDescent="0.2">
      <c r="B163" s="317"/>
      <c r="C163" s="329" t="s">
        <v>4806</v>
      </c>
      <c r="D163" s="330"/>
      <c r="E163" s="330"/>
      <c r="F163" s="330"/>
      <c r="G163" s="330"/>
      <c r="H163" s="330"/>
      <c r="I163" s="335">
        <f>TRUNC((L163*$K$7),2)</f>
        <v>0.91</v>
      </c>
      <c r="K163" s="291"/>
      <c r="L163" s="292">
        <v>1.17</v>
      </c>
    </row>
    <row r="164" spans="2:12" x14ac:dyDescent="0.2">
      <c r="B164" s="317"/>
      <c r="C164" s="304" t="s">
        <v>4794</v>
      </c>
      <c r="D164" s="304" t="s">
        <v>4825</v>
      </c>
      <c r="E164" s="29" t="s">
        <v>4826</v>
      </c>
      <c r="F164" s="30" t="s">
        <v>27</v>
      </c>
      <c r="G164" s="326">
        <v>1</v>
      </c>
      <c r="H164" s="320">
        <f>TRUNC((K164*$K$7),2)</f>
        <v>13.26</v>
      </c>
      <c r="I164" s="334">
        <f>TRUNC((L164*$K$7),2)</f>
        <v>13.26</v>
      </c>
      <c r="K164" s="293">
        <v>17</v>
      </c>
      <c r="L164" s="293">
        <v>17</v>
      </c>
    </row>
    <row r="165" spans="2:12" ht="12.75" customHeight="1" x14ac:dyDescent="0.2">
      <c r="B165" s="317"/>
      <c r="C165" s="329" t="s">
        <v>4809</v>
      </c>
      <c r="D165" s="330"/>
      <c r="E165" s="330"/>
      <c r="F165" s="330"/>
      <c r="G165" s="330"/>
      <c r="H165" s="330"/>
      <c r="I165" s="335">
        <f>TRUNC((L165*$K$7),2)</f>
        <v>13.26</v>
      </c>
      <c r="K165" s="291"/>
      <c r="L165" s="292">
        <v>17</v>
      </c>
    </row>
    <row r="166" spans="2:12" ht="28.5" customHeight="1" x14ac:dyDescent="0.2">
      <c r="B166" s="313">
        <v>47</v>
      </c>
      <c r="C166" s="300" t="s">
        <v>4795</v>
      </c>
      <c r="D166" s="300" t="s">
        <v>4796</v>
      </c>
      <c r="E166" s="300" t="s">
        <v>4797</v>
      </c>
      <c r="F166" s="300" t="s">
        <v>4798</v>
      </c>
      <c r="G166" s="300" t="s">
        <v>4799</v>
      </c>
      <c r="H166" s="301" t="s">
        <v>4800</v>
      </c>
      <c r="I166" s="332" t="s">
        <v>4801</v>
      </c>
      <c r="K166" s="290"/>
      <c r="L166" s="291"/>
    </row>
    <row r="167" spans="2:12" x14ac:dyDescent="0.2">
      <c r="B167" s="314"/>
      <c r="C167" s="303"/>
      <c r="D167" s="303"/>
      <c r="E167" s="303"/>
      <c r="F167" s="303"/>
      <c r="G167" s="303"/>
      <c r="H167" s="302" t="s">
        <v>4802</v>
      </c>
      <c r="I167" s="332" t="s">
        <v>4802</v>
      </c>
      <c r="K167" s="291"/>
      <c r="L167" s="291"/>
    </row>
    <row r="168" spans="2:12" x14ac:dyDescent="0.2">
      <c r="B168" s="315"/>
      <c r="C168" s="287" t="s">
        <v>227</v>
      </c>
      <c r="D168" s="287" t="s">
        <v>2011</v>
      </c>
      <c r="E168" s="307" t="s">
        <v>2012</v>
      </c>
      <c r="F168" s="287" t="s">
        <v>27</v>
      </c>
      <c r="G168" s="322"/>
      <c r="H168" s="331"/>
      <c r="I168" s="333">
        <f>TRUNC((L168*$K$7),2)</f>
        <v>15.06</v>
      </c>
      <c r="K168" s="290"/>
      <c r="L168" s="292">
        <v>19.32</v>
      </c>
    </row>
    <row r="169" spans="2:12" x14ac:dyDescent="0.2">
      <c r="B169" s="317"/>
      <c r="C169" s="304" t="s">
        <v>4804</v>
      </c>
      <c r="D169" s="318">
        <v>8</v>
      </c>
      <c r="E169" s="29" t="s">
        <v>2566</v>
      </c>
      <c r="F169" s="30" t="s">
        <v>4805</v>
      </c>
      <c r="G169" s="326">
        <v>3.3300000000000003E-2</v>
      </c>
      <c r="H169" s="320">
        <f>TRUNC((K169*$K$7),2)</f>
        <v>11.34</v>
      </c>
      <c r="I169" s="334">
        <f>TRUNC((L169*$K$7),2)</f>
        <v>0.37</v>
      </c>
      <c r="K169" s="293">
        <v>14.54</v>
      </c>
      <c r="L169" s="293">
        <v>0.48</v>
      </c>
    </row>
    <row r="170" spans="2:12" x14ac:dyDescent="0.2">
      <c r="B170" s="317"/>
      <c r="C170" s="304" t="s">
        <v>4804</v>
      </c>
      <c r="D170" s="318">
        <v>12</v>
      </c>
      <c r="E170" s="29" t="s">
        <v>3140</v>
      </c>
      <c r="F170" s="30" t="s">
        <v>4805</v>
      </c>
      <c r="G170" s="326">
        <v>3.3300000000000003E-2</v>
      </c>
      <c r="H170" s="320">
        <f>TRUNC((K170*$K$7),2)</f>
        <v>16.22</v>
      </c>
      <c r="I170" s="334">
        <f>TRUNC((L170*$K$7),2)</f>
        <v>0.53</v>
      </c>
      <c r="K170" s="293">
        <v>20.8</v>
      </c>
      <c r="L170" s="293">
        <v>0.69</v>
      </c>
    </row>
    <row r="171" spans="2:12" ht="12.75" customHeight="1" x14ac:dyDescent="0.2">
      <c r="B171" s="317"/>
      <c r="C171" s="329" t="s">
        <v>4806</v>
      </c>
      <c r="D171" s="330"/>
      <c r="E171" s="330"/>
      <c r="F171" s="330"/>
      <c r="G171" s="330"/>
      <c r="H171" s="330"/>
      <c r="I171" s="335">
        <f>TRUNC((L171*$K$7),2)</f>
        <v>0.91</v>
      </c>
      <c r="K171" s="291"/>
      <c r="L171" s="292">
        <v>1.17</v>
      </c>
    </row>
    <row r="172" spans="2:12" x14ac:dyDescent="0.2">
      <c r="B172" s="317"/>
      <c r="C172" s="304" t="s">
        <v>4794</v>
      </c>
      <c r="D172" s="304" t="s">
        <v>4827</v>
      </c>
      <c r="E172" s="29" t="s">
        <v>4828</v>
      </c>
      <c r="F172" s="30" t="s">
        <v>27</v>
      </c>
      <c r="G172" s="326">
        <v>1</v>
      </c>
      <c r="H172" s="320">
        <f>TRUNC((K172*$K$7),2)</f>
        <v>14.15</v>
      </c>
      <c r="I172" s="334">
        <f>TRUNC((L172*$K$7),2)</f>
        <v>14.15</v>
      </c>
      <c r="K172" s="293">
        <v>18.149999999999999</v>
      </c>
      <c r="L172" s="293">
        <v>18.149999999999999</v>
      </c>
    </row>
    <row r="173" spans="2:12" ht="12.75" customHeight="1" x14ac:dyDescent="0.2">
      <c r="B173" s="317"/>
      <c r="C173" s="329" t="s">
        <v>4809</v>
      </c>
      <c r="D173" s="330"/>
      <c r="E173" s="330"/>
      <c r="F173" s="330"/>
      <c r="G173" s="330"/>
      <c r="H173" s="330"/>
      <c r="I173" s="335">
        <f>TRUNC((L173*$K$7),2)</f>
        <v>14.15</v>
      </c>
      <c r="K173" s="291"/>
      <c r="L173" s="292">
        <v>18.149999999999999</v>
      </c>
    </row>
    <row r="174" spans="2:12" ht="28.5" customHeight="1" x14ac:dyDescent="0.2">
      <c r="B174" s="313">
        <v>48</v>
      </c>
      <c r="C174" s="300" t="s">
        <v>4795</v>
      </c>
      <c r="D174" s="300" t="s">
        <v>4796</v>
      </c>
      <c r="E174" s="300" t="s">
        <v>4797</v>
      </c>
      <c r="F174" s="300" t="s">
        <v>4798</v>
      </c>
      <c r="G174" s="300" t="s">
        <v>4799</v>
      </c>
      <c r="H174" s="301" t="s">
        <v>4800</v>
      </c>
      <c r="I174" s="332" t="s">
        <v>4801</v>
      </c>
      <c r="K174" s="290"/>
      <c r="L174" s="291"/>
    </row>
    <row r="175" spans="2:12" x14ac:dyDescent="0.2">
      <c r="B175" s="314"/>
      <c r="C175" s="303"/>
      <c r="D175" s="303"/>
      <c r="E175" s="303"/>
      <c r="F175" s="303"/>
      <c r="G175" s="303"/>
      <c r="H175" s="302" t="s">
        <v>4802</v>
      </c>
      <c r="I175" s="332" t="s">
        <v>4802</v>
      </c>
      <c r="K175" s="291"/>
      <c r="L175" s="291"/>
    </row>
    <row r="176" spans="2:12" ht="25.5" x14ac:dyDescent="0.2">
      <c r="B176" s="315"/>
      <c r="C176" s="287" t="s">
        <v>227</v>
      </c>
      <c r="D176" s="287" t="s">
        <v>2051</v>
      </c>
      <c r="E176" s="316" t="s">
        <v>4929</v>
      </c>
      <c r="F176" s="287" t="s">
        <v>50</v>
      </c>
      <c r="G176" s="322"/>
      <c r="H176" s="331"/>
      <c r="I176" s="333">
        <f>TRUNC((L176*$K$7),2)</f>
        <v>20.2</v>
      </c>
      <c r="K176" s="290"/>
      <c r="L176" s="292">
        <v>25.91</v>
      </c>
    </row>
    <row r="177" spans="2:12" x14ac:dyDescent="0.2">
      <c r="B177" s="317"/>
      <c r="C177" s="304" t="s">
        <v>4804</v>
      </c>
      <c r="D177" s="318">
        <v>8</v>
      </c>
      <c r="E177" s="29" t="s">
        <v>2566</v>
      </c>
      <c r="F177" s="30" t="s">
        <v>4805</v>
      </c>
      <c r="G177" s="326">
        <v>0.4</v>
      </c>
      <c r="H177" s="320">
        <f>TRUNC((K177*$K$7),2)</f>
        <v>11.34</v>
      </c>
      <c r="I177" s="334">
        <f>TRUNC((L177*$K$7),2)</f>
        <v>4.53</v>
      </c>
      <c r="K177" s="293">
        <v>14.54</v>
      </c>
      <c r="L177" s="293">
        <v>5.82</v>
      </c>
    </row>
    <row r="178" spans="2:12" x14ac:dyDescent="0.2">
      <c r="B178" s="317"/>
      <c r="C178" s="304" t="s">
        <v>4804</v>
      </c>
      <c r="D178" s="318">
        <v>12</v>
      </c>
      <c r="E178" s="29" t="s">
        <v>3140</v>
      </c>
      <c r="F178" s="30" t="s">
        <v>4805</v>
      </c>
      <c r="G178" s="326">
        <v>0.4</v>
      </c>
      <c r="H178" s="320">
        <f>TRUNC((K178*$K$7),2)</f>
        <v>16.22</v>
      </c>
      <c r="I178" s="334">
        <f>TRUNC((L178*$K$7),2)</f>
        <v>6.48</v>
      </c>
      <c r="K178" s="293">
        <v>20.8</v>
      </c>
      <c r="L178" s="293">
        <v>8.32</v>
      </c>
    </row>
    <row r="179" spans="2:12" ht="12.75" customHeight="1" x14ac:dyDescent="0.2">
      <c r="B179" s="317"/>
      <c r="C179" s="329" t="s">
        <v>4806</v>
      </c>
      <c r="D179" s="330"/>
      <c r="E179" s="330"/>
      <c r="F179" s="330"/>
      <c r="G179" s="330"/>
      <c r="H179" s="330"/>
      <c r="I179" s="335">
        <f>TRUNC((L179*$K$7),2)</f>
        <v>11.02</v>
      </c>
      <c r="K179" s="291"/>
      <c r="L179" s="292">
        <v>14.14</v>
      </c>
    </row>
    <row r="180" spans="2:12" ht="25.5" x14ac:dyDescent="0.2">
      <c r="B180" s="317"/>
      <c r="C180" s="304" t="s">
        <v>4794</v>
      </c>
      <c r="D180" s="304" t="s">
        <v>4829</v>
      </c>
      <c r="E180" s="29" t="s">
        <v>4830</v>
      </c>
      <c r="F180" s="30" t="s">
        <v>50</v>
      </c>
      <c r="G180" s="326">
        <v>1</v>
      </c>
      <c r="H180" s="320">
        <f>TRUNC((K180*$K$7),2)</f>
        <v>9.18</v>
      </c>
      <c r="I180" s="334">
        <f>TRUNC((L180*$K$7),2)</f>
        <v>9.18</v>
      </c>
      <c r="K180" s="293">
        <v>11.77</v>
      </c>
      <c r="L180" s="293">
        <v>11.77</v>
      </c>
    </row>
    <row r="181" spans="2:12" ht="12.75" customHeight="1" x14ac:dyDescent="0.2">
      <c r="B181" s="317"/>
      <c r="C181" s="329" t="s">
        <v>4809</v>
      </c>
      <c r="D181" s="330"/>
      <c r="E181" s="330"/>
      <c r="F181" s="330"/>
      <c r="G181" s="330"/>
      <c r="H181" s="330"/>
      <c r="I181" s="335">
        <f>TRUNC((L181*$K$7),2)</f>
        <v>9.18</v>
      </c>
      <c r="K181" s="291"/>
      <c r="L181" s="292">
        <v>11.77</v>
      </c>
    </row>
    <row r="182" spans="2:12" ht="28.5" customHeight="1" x14ac:dyDescent="0.2">
      <c r="B182" s="313">
        <v>49</v>
      </c>
      <c r="C182" s="300" t="s">
        <v>4795</v>
      </c>
      <c r="D182" s="300" t="s">
        <v>4796</v>
      </c>
      <c r="E182" s="300" t="s">
        <v>4797</v>
      </c>
      <c r="F182" s="300" t="s">
        <v>4798</v>
      </c>
      <c r="G182" s="300" t="s">
        <v>4799</v>
      </c>
      <c r="H182" s="301" t="s">
        <v>4800</v>
      </c>
      <c r="I182" s="332" t="s">
        <v>4801</v>
      </c>
      <c r="K182" s="290"/>
      <c r="L182" s="291"/>
    </row>
    <row r="183" spans="2:12" x14ac:dyDescent="0.2">
      <c r="B183" s="314"/>
      <c r="C183" s="303"/>
      <c r="D183" s="303"/>
      <c r="E183" s="303"/>
      <c r="F183" s="303"/>
      <c r="G183" s="303"/>
      <c r="H183" s="302" t="s">
        <v>4802</v>
      </c>
      <c r="I183" s="332" t="s">
        <v>4802</v>
      </c>
      <c r="K183" s="291"/>
      <c r="L183" s="291"/>
    </row>
    <row r="184" spans="2:12" x14ac:dyDescent="0.2">
      <c r="B184" s="315"/>
      <c r="C184" s="287" t="s">
        <v>227</v>
      </c>
      <c r="D184" s="287" t="s">
        <v>2073</v>
      </c>
      <c r="E184" s="307" t="s">
        <v>2074</v>
      </c>
      <c r="F184" s="287" t="s">
        <v>27</v>
      </c>
      <c r="G184" s="322"/>
      <c r="H184" s="331"/>
      <c r="I184" s="333">
        <f>TRUNC((L184*$K$7),2)</f>
        <v>0.28000000000000003</v>
      </c>
      <c r="K184" s="290"/>
      <c r="L184" s="292">
        <v>0.37</v>
      </c>
    </row>
    <row r="185" spans="2:12" x14ac:dyDescent="0.2">
      <c r="B185" s="317"/>
      <c r="C185" s="304" t="s">
        <v>4804</v>
      </c>
      <c r="D185" s="318">
        <v>8</v>
      </c>
      <c r="E185" s="29" t="s">
        <v>2566</v>
      </c>
      <c r="F185" s="30" t="s">
        <v>4805</v>
      </c>
      <c r="G185" s="326">
        <v>8.9999999999999993E-3</v>
      </c>
      <c r="H185" s="320">
        <f>TRUNC((K185*$K$7),2)</f>
        <v>11.34</v>
      </c>
      <c r="I185" s="334">
        <f>TRUNC((L185*$K$7),2)</f>
        <v>0.1</v>
      </c>
      <c r="K185" s="293">
        <v>14.54</v>
      </c>
      <c r="L185" s="293">
        <v>0.13</v>
      </c>
    </row>
    <row r="186" spans="2:12" ht="12.75" customHeight="1" x14ac:dyDescent="0.2">
      <c r="B186" s="317"/>
      <c r="C186" s="329" t="s">
        <v>4806</v>
      </c>
      <c r="D186" s="330"/>
      <c r="E186" s="330"/>
      <c r="F186" s="330"/>
      <c r="G186" s="330"/>
      <c r="H186" s="330"/>
      <c r="I186" s="335">
        <f>TRUNC((L186*$K$7),2)</f>
        <v>0.1</v>
      </c>
      <c r="K186" s="291"/>
      <c r="L186" s="292">
        <v>0.13</v>
      </c>
    </row>
    <row r="187" spans="2:12" x14ac:dyDescent="0.2">
      <c r="B187" s="317"/>
      <c r="C187" s="304" t="s">
        <v>4807</v>
      </c>
      <c r="D187" s="323">
        <v>4342</v>
      </c>
      <c r="E187" s="29" t="s">
        <v>4831</v>
      </c>
      <c r="F187" s="30" t="s">
        <v>27</v>
      </c>
      <c r="G187" s="326">
        <v>1</v>
      </c>
      <c r="H187" s="320">
        <f>TRUNC((K187*$K$7),2)</f>
        <v>0.18</v>
      </c>
      <c r="I187" s="334">
        <f>TRUNC((L187*$K$7),2)</f>
        <v>0.18</v>
      </c>
      <c r="K187" s="293">
        <v>0.24</v>
      </c>
      <c r="L187" s="293">
        <v>0.24</v>
      </c>
    </row>
    <row r="188" spans="2:12" ht="12.75" customHeight="1" x14ac:dyDescent="0.2">
      <c r="B188" s="317"/>
      <c r="C188" s="329" t="s">
        <v>4809</v>
      </c>
      <c r="D188" s="330"/>
      <c r="E188" s="330"/>
      <c r="F188" s="330"/>
      <c r="G188" s="330"/>
      <c r="H188" s="330"/>
      <c r="I188" s="335">
        <f>TRUNC((L188*$K$7),2)</f>
        <v>0.18</v>
      </c>
      <c r="K188" s="291"/>
      <c r="L188" s="292">
        <v>0.24</v>
      </c>
    </row>
    <row r="189" spans="2:12" ht="28.5" customHeight="1" x14ac:dyDescent="0.2">
      <c r="B189" s="313">
        <v>77</v>
      </c>
      <c r="C189" s="300" t="s">
        <v>4795</v>
      </c>
      <c r="D189" s="300" t="s">
        <v>4796</v>
      </c>
      <c r="E189" s="300" t="s">
        <v>4797</v>
      </c>
      <c r="F189" s="300" t="s">
        <v>4798</v>
      </c>
      <c r="G189" s="300" t="s">
        <v>4799</v>
      </c>
      <c r="H189" s="301" t="s">
        <v>4800</v>
      </c>
      <c r="I189" s="332" t="s">
        <v>4801</v>
      </c>
      <c r="K189" s="290"/>
      <c r="L189" s="291"/>
    </row>
    <row r="190" spans="2:12" x14ac:dyDescent="0.2">
      <c r="B190" s="314"/>
      <c r="C190" s="303"/>
      <c r="D190" s="303"/>
      <c r="E190" s="303"/>
      <c r="F190" s="303"/>
      <c r="G190" s="303"/>
      <c r="H190" s="302" t="s">
        <v>4802</v>
      </c>
      <c r="I190" s="332" t="s">
        <v>4802</v>
      </c>
      <c r="K190" s="291"/>
      <c r="L190" s="291"/>
    </row>
    <row r="191" spans="2:12" x14ac:dyDescent="0.2">
      <c r="B191" s="315"/>
      <c r="C191" s="287" t="s">
        <v>227</v>
      </c>
      <c r="D191" s="287" t="s">
        <v>2425</v>
      </c>
      <c r="E191" s="307" t="s">
        <v>2426</v>
      </c>
      <c r="F191" s="287" t="s">
        <v>27</v>
      </c>
      <c r="G191" s="322"/>
      <c r="H191" s="331"/>
      <c r="I191" s="333">
        <f>TRUNC((L191*$K$7),2)</f>
        <v>223.61</v>
      </c>
      <c r="K191" s="290"/>
      <c r="L191" s="292">
        <v>286.68</v>
      </c>
    </row>
    <row r="192" spans="2:12" x14ac:dyDescent="0.2">
      <c r="B192" s="317"/>
      <c r="C192" s="304" t="s">
        <v>4804</v>
      </c>
      <c r="D192" s="318">
        <v>8</v>
      </c>
      <c r="E192" s="29" t="s">
        <v>2566</v>
      </c>
      <c r="F192" s="30" t="s">
        <v>4805</v>
      </c>
      <c r="G192" s="326">
        <v>0.4</v>
      </c>
      <c r="H192" s="320">
        <f>TRUNC((K192*$K$7),2)</f>
        <v>11.34</v>
      </c>
      <c r="I192" s="334">
        <f>TRUNC((L192*$K$7),2)</f>
        <v>4.53</v>
      </c>
      <c r="K192" s="293">
        <v>14.54</v>
      </c>
      <c r="L192" s="293">
        <v>5.82</v>
      </c>
    </row>
    <row r="193" spans="2:12" x14ac:dyDescent="0.2">
      <c r="B193" s="317"/>
      <c r="C193" s="304" t="s">
        <v>4804</v>
      </c>
      <c r="D193" s="318">
        <v>11</v>
      </c>
      <c r="E193" s="29" t="s">
        <v>2686</v>
      </c>
      <c r="F193" s="30" t="s">
        <v>4805</v>
      </c>
      <c r="G193" s="326">
        <v>0.4</v>
      </c>
      <c r="H193" s="320">
        <f>TRUNC((K193*$K$7),2)</f>
        <v>16.22</v>
      </c>
      <c r="I193" s="334">
        <f>TRUNC((L193*$K$7),2)</f>
        <v>6.48</v>
      </c>
      <c r="K193" s="293">
        <v>20.8</v>
      </c>
      <c r="L193" s="293">
        <v>8.32</v>
      </c>
    </row>
    <row r="194" spans="2:12" ht="12.75" customHeight="1" x14ac:dyDescent="0.2">
      <c r="B194" s="317"/>
      <c r="C194" s="329" t="s">
        <v>4806</v>
      </c>
      <c r="D194" s="330"/>
      <c r="E194" s="330"/>
      <c r="F194" s="330"/>
      <c r="G194" s="330"/>
      <c r="H194" s="330"/>
      <c r="I194" s="335">
        <f>TRUNC((L194*$K$7),2)</f>
        <v>11.02</v>
      </c>
      <c r="K194" s="291"/>
      <c r="L194" s="292">
        <v>14.14</v>
      </c>
    </row>
    <row r="195" spans="2:12" x14ac:dyDescent="0.2">
      <c r="B195" s="317"/>
      <c r="C195" s="304" t="s">
        <v>4804</v>
      </c>
      <c r="D195" s="304" t="s">
        <v>4813</v>
      </c>
      <c r="E195" s="29" t="s">
        <v>2907</v>
      </c>
      <c r="F195" s="30" t="s">
        <v>4814</v>
      </c>
      <c r="G195" s="326">
        <v>2.4</v>
      </c>
      <c r="H195" s="320">
        <f>TRUNC((K195*$K$7),2)</f>
        <v>0.33</v>
      </c>
      <c r="I195" s="334">
        <f>TRUNC((L195*$K$7),2)</f>
        <v>0.8</v>
      </c>
      <c r="K195" s="293">
        <v>0.43</v>
      </c>
      <c r="L195" s="293">
        <v>1.03</v>
      </c>
    </row>
    <row r="196" spans="2:12" x14ac:dyDescent="0.2">
      <c r="B196" s="317"/>
      <c r="C196" s="304" t="s">
        <v>4807</v>
      </c>
      <c r="D196" s="323">
        <v>12427</v>
      </c>
      <c r="E196" s="29" t="s">
        <v>4832</v>
      </c>
      <c r="F196" s="30" t="s">
        <v>27</v>
      </c>
      <c r="G196" s="326">
        <v>1</v>
      </c>
      <c r="H196" s="320">
        <f>TRUNC((K196*$K$7),2)</f>
        <v>211.77</v>
      </c>
      <c r="I196" s="334">
        <f>TRUNC((L196*$K$7),2)</f>
        <v>211.77</v>
      </c>
      <c r="K196" s="293">
        <v>271.51</v>
      </c>
      <c r="L196" s="293">
        <v>271.51</v>
      </c>
    </row>
    <row r="197" spans="2:12" ht="12.75" customHeight="1" x14ac:dyDescent="0.2">
      <c r="B197" s="317"/>
      <c r="C197" s="329" t="s">
        <v>4809</v>
      </c>
      <c r="D197" s="330"/>
      <c r="E197" s="330"/>
      <c r="F197" s="330"/>
      <c r="G197" s="330"/>
      <c r="H197" s="330"/>
      <c r="I197" s="335">
        <f>TRUNC((L197*$K$7),2)</f>
        <v>212.58</v>
      </c>
      <c r="K197" s="291"/>
      <c r="L197" s="292">
        <v>272.54000000000002</v>
      </c>
    </row>
    <row r="198" spans="2:12" ht="28.5" customHeight="1" x14ac:dyDescent="0.2">
      <c r="B198" s="313">
        <v>81</v>
      </c>
      <c r="C198" s="300" t="s">
        <v>4795</v>
      </c>
      <c r="D198" s="300" t="s">
        <v>4796</v>
      </c>
      <c r="E198" s="300" t="s">
        <v>4797</v>
      </c>
      <c r="F198" s="300" t="s">
        <v>4798</v>
      </c>
      <c r="G198" s="300" t="s">
        <v>4799</v>
      </c>
      <c r="H198" s="301" t="s">
        <v>4800</v>
      </c>
      <c r="I198" s="332" t="s">
        <v>4801</v>
      </c>
      <c r="K198" s="290"/>
      <c r="L198" s="291"/>
    </row>
    <row r="199" spans="2:12" x14ac:dyDescent="0.2">
      <c r="B199" s="314"/>
      <c r="C199" s="303"/>
      <c r="D199" s="303"/>
      <c r="E199" s="303"/>
      <c r="F199" s="303"/>
      <c r="G199" s="303"/>
      <c r="H199" s="302" t="s">
        <v>4802</v>
      </c>
      <c r="I199" s="332" t="s">
        <v>4802</v>
      </c>
      <c r="K199" s="291"/>
      <c r="L199" s="291"/>
    </row>
    <row r="200" spans="2:12" ht="25.5" x14ac:dyDescent="0.2">
      <c r="B200" s="315"/>
      <c r="C200" s="287" t="s">
        <v>227</v>
      </c>
      <c r="D200" s="287" t="s">
        <v>2044</v>
      </c>
      <c r="E200" s="316" t="s">
        <v>4930</v>
      </c>
      <c r="F200" s="287" t="s">
        <v>50</v>
      </c>
      <c r="G200" s="322"/>
      <c r="H200" s="331"/>
      <c r="I200" s="333">
        <f>TRUNC((L200*$K$7),2)</f>
        <v>8.9600000000000009</v>
      </c>
      <c r="K200" s="290"/>
      <c r="L200" s="292">
        <v>11.49</v>
      </c>
    </row>
    <row r="201" spans="2:12" x14ac:dyDescent="0.2">
      <c r="B201" s="317"/>
      <c r="C201" s="304" t="s">
        <v>4804</v>
      </c>
      <c r="D201" s="318">
        <v>8</v>
      </c>
      <c r="E201" s="29" t="s">
        <v>2566</v>
      </c>
      <c r="F201" s="30" t="s">
        <v>4805</v>
      </c>
      <c r="G201" s="328">
        <v>0.2</v>
      </c>
      <c r="H201" s="320">
        <f>TRUNC((K201*$K$7),2)</f>
        <v>11.34</v>
      </c>
      <c r="I201" s="334">
        <f>TRUNC((L201*$K$7),2)</f>
        <v>2.2599999999999998</v>
      </c>
      <c r="K201" s="293">
        <v>14.54</v>
      </c>
      <c r="L201" s="293">
        <v>2.91</v>
      </c>
    </row>
    <row r="202" spans="2:12" x14ac:dyDescent="0.2">
      <c r="C202" s="304" t="s">
        <v>4804</v>
      </c>
      <c r="D202" s="318">
        <v>12</v>
      </c>
      <c r="E202" s="29" t="s">
        <v>3140</v>
      </c>
      <c r="F202" s="30" t="s">
        <v>4805</v>
      </c>
      <c r="G202" s="326">
        <v>0.2</v>
      </c>
      <c r="H202" s="320">
        <f>TRUNC((K202*$K$7),2)</f>
        <v>16.22</v>
      </c>
      <c r="I202" s="334">
        <f>TRUNC((L202*$K$7),2)</f>
        <v>3.24</v>
      </c>
      <c r="K202" s="293">
        <v>20.8</v>
      </c>
      <c r="L202" s="293">
        <v>4.16</v>
      </c>
    </row>
    <row r="203" spans="2:12" ht="12.75" customHeight="1" x14ac:dyDescent="0.2">
      <c r="C203" s="329" t="s">
        <v>4806</v>
      </c>
      <c r="D203" s="330"/>
      <c r="E203" s="330"/>
      <c r="F203" s="330"/>
      <c r="G203" s="330"/>
      <c r="H203" s="330"/>
      <c r="I203" s="335">
        <f>TRUNC((L203*$K$7),2)</f>
        <v>5.51</v>
      </c>
      <c r="K203" s="291"/>
      <c r="L203" s="292">
        <v>7.07</v>
      </c>
    </row>
    <row r="204" spans="2:12" x14ac:dyDescent="0.2">
      <c r="C204" s="304" t="s">
        <v>4807</v>
      </c>
      <c r="D204" s="318">
        <v>406</v>
      </c>
      <c r="E204" s="29" t="s">
        <v>4833</v>
      </c>
      <c r="F204" s="30" t="s">
        <v>27</v>
      </c>
      <c r="G204" s="326">
        <v>5.57E-2</v>
      </c>
      <c r="H204" s="320">
        <f>TRUNC((K204*$K$7),2)</f>
        <v>61.96</v>
      </c>
      <c r="I204" s="334">
        <f>TRUNC((L204*$K$7),2)</f>
        <v>3.44</v>
      </c>
      <c r="K204" s="293">
        <v>79.44</v>
      </c>
      <c r="L204" s="293">
        <v>4.42</v>
      </c>
    </row>
    <row r="205" spans="2:12" x14ac:dyDescent="0.2">
      <c r="C205" s="304" t="s">
        <v>4794</v>
      </c>
      <c r="D205" s="304" t="s">
        <v>4834</v>
      </c>
      <c r="E205" s="29" t="s">
        <v>4835</v>
      </c>
      <c r="F205" s="30" t="s">
        <v>27</v>
      </c>
      <c r="G205" s="326">
        <v>1</v>
      </c>
      <c r="H205" s="320">
        <f>TRUNC((K205*$K$7),2)</f>
        <v>0.97</v>
      </c>
      <c r="I205" s="334">
        <f>TRUNC((L205*$K$7),2)</f>
        <v>0.97</v>
      </c>
      <c r="K205" s="293">
        <v>1.25</v>
      </c>
      <c r="L205" s="293">
        <v>1.25</v>
      </c>
    </row>
    <row r="206" spans="2:12" ht="12.75" customHeight="1" x14ac:dyDescent="0.2">
      <c r="C206" s="329" t="s">
        <v>4809</v>
      </c>
      <c r="D206" s="330"/>
      <c r="E206" s="330"/>
      <c r="F206" s="330"/>
      <c r="G206" s="330"/>
      <c r="H206" s="330"/>
      <c r="I206" s="335">
        <f>TRUNC((L206*$K$7),2)</f>
        <v>3.44</v>
      </c>
      <c r="K206" s="291"/>
      <c r="L206" s="292">
        <v>4.42</v>
      </c>
    </row>
    <row r="207" spans="2:12" ht="28.5" customHeight="1" x14ac:dyDescent="0.2">
      <c r="B207" s="313">
        <v>83</v>
      </c>
      <c r="C207" s="300" t="s">
        <v>4795</v>
      </c>
      <c r="D207" s="300" t="s">
        <v>4796</v>
      </c>
      <c r="E207" s="300" t="s">
        <v>4797</v>
      </c>
      <c r="F207" s="300" t="s">
        <v>4798</v>
      </c>
      <c r="G207" s="300" t="s">
        <v>4799</v>
      </c>
      <c r="H207" s="301" t="s">
        <v>4800</v>
      </c>
      <c r="I207" s="332" t="s">
        <v>4801</v>
      </c>
      <c r="K207" s="290"/>
      <c r="L207" s="291"/>
    </row>
    <row r="208" spans="2:12" x14ac:dyDescent="0.2">
      <c r="B208" s="314"/>
      <c r="C208" s="303"/>
      <c r="D208" s="303"/>
      <c r="E208" s="303"/>
      <c r="F208" s="303"/>
      <c r="G208" s="303"/>
      <c r="H208" s="302" t="s">
        <v>4802</v>
      </c>
      <c r="I208" s="332" t="s">
        <v>4802</v>
      </c>
      <c r="K208" s="291"/>
      <c r="L208" s="291"/>
    </row>
    <row r="209" spans="2:12" x14ac:dyDescent="0.2">
      <c r="B209" s="315"/>
      <c r="C209" s="287" t="s">
        <v>227</v>
      </c>
      <c r="D209" s="287" t="s">
        <v>1708</v>
      </c>
      <c r="E209" s="307" t="s">
        <v>1709</v>
      </c>
      <c r="F209" s="287" t="s">
        <v>50</v>
      </c>
      <c r="G209" s="322"/>
      <c r="H209" s="331"/>
      <c r="I209" s="333">
        <f>TRUNC((L209*$K$7),2)</f>
        <v>154.06</v>
      </c>
      <c r="K209" s="290"/>
      <c r="L209" s="292">
        <v>197.52</v>
      </c>
    </row>
    <row r="210" spans="2:12" x14ac:dyDescent="0.2">
      <c r="B210" s="317"/>
      <c r="C210" s="304" t="s">
        <v>4804</v>
      </c>
      <c r="D210" s="318">
        <v>25</v>
      </c>
      <c r="E210" s="29" t="s">
        <v>2572</v>
      </c>
      <c r="F210" s="30" t="s">
        <v>4805</v>
      </c>
      <c r="G210" s="326">
        <v>1</v>
      </c>
      <c r="H210" s="320">
        <f>TRUNC((K210*$K$7),2)</f>
        <v>16.45</v>
      </c>
      <c r="I210" s="334">
        <f>TRUNC((L210*$K$7),2)</f>
        <v>16.45</v>
      </c>
      <c r="K210" s="293">
        <v>21.1</v>
      </c>
      <c r="L210" s="293">
        <v>21.1</v>
      </c>
    </row>
    <row r="211" spans="2:12" x14ac:dyDescent="0.2">
      <c r="B211" s="317"/>
      <c r="C211" s="304" t="s">
        <v>4804</v>
      </c>
      <c r="D211" s="318">
        <v>8</v>
      </c>
      <c r="E211" s="29" t="s">
        <v>2566</v>
      </c>
      <c r="F211" s="30" t="s">
        <v>4805</v>
      </c>
      <c r="G211" s="326">
        <v>1</v>
      </c>
      <c r="H211" s="320">
        <f>TRUNC((K211*$K$7),2)</f>
        <v>11.34</v>
      </c>
      <c r="I211" s="334">
        <f>TRUNC((L211*$K$7),2)</f>
        <v>11.34</v>
      </c>
      <c r="K211" s="293">
        <v>14.54</v>
      </c>
      <c r="L211" s="293">
        <v>14.54</v>
      </c>
    </row>
    <row r="212" spans="2:12" ht="12.75" customHeight="1" x14ac:dyDescent="0.2">
      <c r="B212" s="317"/>
      <c r="C212" s="329" t="s">
        <v>4806</v>
      </c>
      <c r="D212" s="330"/>
      <c r="E212" s="330"/>
      <c r="F212" s="330"/>
      <c r="G212" s="330"/>
      <c r="H212" s="330"/>
      <c r="I212" s="335">
        <f>TRUNC((L212*$K$7),2)</f>
        <v>27.79</v>
      </c>
      <c r="K212" s="291"/>
      <c r="L212" s="292">
        <v>35.64</v>
      </c>
    </row>
    <row r="213" spans="2:12" x14ac:dyDescent="0.2">
      <c r="B213" s="317"/>
      <c r="C213" s="304" t="s">
        <v>4804</v>
      </c>
      <c r="D213" s="323">
        <v>2376</v>
      </c>
      <c r="E213" s="29" t="s">
        <v>4836</v>
      </c>
      <c r="F213" s="30" t="s">
        <v>4808</v>
      </c>
      <c r="G213" s="326">
        <v>8.2197999999999993</v>
      </c>
      <c r="H213" s="320">
        <f>TRUNC((K213*$K$7),2)</f>
        <v>8.58</v>
      </c>
      <c r="I213" s="334">
        <f>TRUNC((L213*$K$7),2)</f>
        <v>70.52</v>
      </c>
      <c r="K213" s="293">
        <v>11</v>
      </c>
      <c r="L213" s="293">
        <v>90.42</v>
      </c>
    </row>
    <row r="214" spans="2:12" x14ac:dyDescent="0.2">
      <c r="B214" s="317"/>
      <c r="C214" s="304" t="s">
        <v>4804</v>
      </c>
      <c r="D214" s="323">
        <v>2504</v>
      </c>
      <c r="E214" s="29" t="s">
        <v>4837</v>
      </c>
      <c r="F214" s="30" t="s">
        <v>4808</v>
      </c>
      <c r="G214" s="326">
        <v>1.1000000000000001</v>
      </c>
      <c r="H214" s="320">
        <f>TRUNC((K214*$K$7),2)</f>
        <v>8.39</v>
      </c>
      <c r="I214" s="334">
        <f>TRUNC((L214*$K$7),2)</f>
        <v>9.23</v>
      </c>
      <c r="K214" s="293">
        <v>10.76</v>
      </c>
      <c r="L214" s="293">
        <v>11.84</v>
      </c>
    </row>
    <row r="215" spans="2:12" x14ac:dyDescent="0.2">
      <c r="B215" s="317"/>
      <c r="C215" s="304" t="s">
        <v>4804</v>
      </c>
      <c r="D215" s="323">
        <v>2417</v>
      </c>
      <c r="E215" s="29" t="s">
        <v>2486</v>
      </c>
      <c r="F215" s="30" t="s">
        <v>4808</v>
      </c>
      <c r="G215" s="326">
        <v>0.2041</v>
      </c>
      <c r="H215" s="320">
        <f>TRUNC((K215*$K$7),2)</f>
        <v>25.42</v>
      </c>
      <c r="I215" s="334">
        <f>TRUNC((L215*$K$7),2)</f>
        <v>5.18</v>
      </c>
      <c r="K215" s="293">
        <v>32.590000000000003</v>
      </c>
      <c r="L215" s="293">
        <v>6.65</v>
      </c>
    </row>
    <row r="216" spans="2:12" x14ac:dyDescent="0.2">
      <c r="B216" s="317"/>
      <c r="C216" s="304" t="s">
        <v>4804</v>
      </c>
      <c r="D216" s="323">
        <v>2246</v>
      </c>
      <c r="E216" s="29" t="s">
        <v>2482</v>
      </c>
      <c r="F216" s="30" t="s">
        <v>4808</v>
      </c>
      <c r="G216" s="326">
        <v>0.11459999999999999</v>
      </c>
      <c r="H216" s="320">
        <f>TRUNC((K216*$K$7),2)</f>
        <v>20.66</v>
      </c>
      <c r="I216" s="334">
        <f>TRUNC((L216*$K$7),2)</f>
        <v>2.37</v>
      </c>
      <c r="K216" s="293">
        <v>26.49</v>
      </c>
      <c r="L216" s="293">
        <v>3.04</v>
      </c>
    </row>
    <row r="217" spans="2:12" x14ac:dyDescent="0.2">
      <c r="B217" s="317"/>
      <c r="C217" s="304" t="s">
        <v>4804</v>
      </c>
      <c r="D217" s="323">
        <v>1672</v>
      </c>
      <c r="E217" s="29" t="s">
        <v>2484</v>
      </c>
      <c r="F217" s="30" t="s">
        <v>4811</v>
      </c>
      <c r="G217" s="326">
        <v>0.125</v>
      </c>
      <c r="H217" s="320">
        <f>TRUNC((K217*$K$7),2)</f>
        <v>2.15</v>
      </c>
      <c r="I217" s="334">
        <f>TRUNC((L217*$K$7),2)</f>
        <v>0.27</v>
      </c>
      <c r="K217" s="293">
        <v>2.76</v>
      </c>
      <c r="L217" s="293">
        <v>0.35</v>
      </c>
    </row>
    <row r="218" spans="2:12" x14ac:dyDescent="0.2">
      <c r="B218" s="317"/>
      <c r="C218" s="304" t="s">
        <v>4804</v>
      </c>
      <c r="D218" s="323">
        <v>1264</v>
      </c>
      <c r="E218" s="29" t="s">
        <v>2479</v>
      </c>
      <c r="F218" s="30" t="s">
        <v>4811</v>
      </c>
      <c r="G218" s="326">
        <v>2.5000000000000001E-2</v>
      </c>
      <c r="H218" s="320">
        <f>TRUNC((K218*$K$7),2)</f>
        <v>12.97</v>
      </c>
      <c r="I218" s="334">
        <f>TRUNC((L218*$K$7),2)</f>
        <v>0.32</v>
      </c>
      <c r="K218" s="293">
        <v>16.64</v>
      </c>
      <c r="L218" s="293">
        <v>0.42</v>
      </c>
    </row>
    <row r="219" spans="2:12" x14ac:dyDescent="0.2">
      <c r="B219" s="317"/>
      <c r="C219" s="304" t="s">
        <v>4804</v>
      </c>
      <c r="D219" s="323">
        <v>1334</v>
      </c>
      <c r="E219" s="29" t="s">
        <v>2490</v>
      </c>
      <c r="F219" s="30" t="s">
        <v>4811</v>
      </c>
      <c r="G219" s="326">
        <v>0.1865</v>
      </c>
      <c r="H219" s="320">
        <f>TRUNC((K219*$K$7),2)</f>
        <v>10.46</v>
      </c>
      <c r="I219" s="334">
        <f>TRUNC((L219*$K$7),2)</f>
        <v>1.95</v>
      </c>
      <c r="K219" s="293">
        <v>13.42</v>
      </c>
      <c r="L219" s="293">
        <v>2.5</v>
      </c>
    </row>
    <row r="220" spans="2:12" x14ac:dyDescent="0.2">
      <c r="B220" s="317"/>
      <c r="C220" s="304" t="s">
        <v>4804</v>
      </c>
      <c r="D220" s="323">
        <v>2904</v>
      </c>
      <c r="E220" s="29" t="s">
        <v>2474</v>
      </c>
      <c r="F220" s="30" t="s">
        <v>4811</v>
      </c>
      <c r="G220" s="326">
        <v>1</v>
      </c>
      <c r="H220" s="320">
        <f>TRUNC((K220*$K$7),2)</f>
        <v>11.93</v>
      </c>
      <c r="I220" s="334">
        <f>TRUNC((L220*$K$7),2)</f>
        <v>11.93</v>
      </c>
      <c r="K220" s="293">
        <v>15.3</v>
      </c>
      <c r="L220" s="293">
        <v>15.3</v>
      </c>
    </row>
    <row r="221" spans="2:12" x14ac:dyDescent="0.2">
      <c r="B221" s="317"/>
      <c r="C221" s="304" t="s">
        <v>4804</v>
      </c>
      <c r="D221" s="323">
        <v>2150</v>
      </c>
      <c r="E221" s="29" t="s">
        <v>2628</v>
      </c>
      <c r="F221" s="30" t="s">
        <v>4808</v>
      </c>
      <c r="G221" s="326">
        <v>0.43519999999999998</v>
      </c>
      <c r="H221" s="320">
        <f>TRUNC((K221*$K$7),2)</f>
        <v>7.75</v>
      </c>
      <c r="I221" s="334">
        <f>TRUNC((L221*$K$7),2)</f>
        <v>3.37</v>
      </c>
      <c r="K221" s="293">
        <v>9.94</v>
      </c>
      <c r="L221" s="293">
        <v>4.33</v>
      </c>
    </row>
    <row r="222" spans="2:12" x14ac:dyDescent="0.2">
      <c r="B222" s="317"/>
      <c r="C222" s="304" t="s">
        <v>4804</v>
      </c>
      <c r="D222" s="323">
        <v>2719</v>
      </c>
      <c r="E222" s="29" t="s">
        <v>2622</v>
      </c>
      <c r="F222" s="30" t="s">
        <v>4808</v>
      </c>
      <c r="G222" s="326">
        <v>1.1644000000000001</v>
      </c>
      <c r="H222" s="320">
        <f>TRUNC((K222*$K$7),2)</f>
        <v>7.87</v>
      </c>
      <c r="I222" s="334">
        <f>TRUNC((L222*$K$7),2)</f>
        <v>9.17</v>
      </c>
      <c r="K222" s="293">
        <v>10.1</v>
      </c>
      <c r="L222" s="293">
        <v>11.76</v>
      </c>
    </row>
    <row r="223" spans="2:12" x14ac:dyDescent="0.2">
      <c r="B223" s="317"/>
      <c r="C223" s="304" t="s">
        <v>4804</v>
      </c>
      <c r="D223" s="323">
        <v>2436</v>
      </c>
      <c r="E223" s="29" t="s">
        <v>2609</v>
      </c>
      <c r="F223" s="30" t="s">
        <v>4808</v>
      </c>
      <c r="G223" s="326">
        <v>0.48149999999999998</v>
      </c>
      <c r="H223" s="320">
        <f>TRUNC((K223*$K$7),2)</f>
        <v>7</v>
      </c>
      <c r="I223" s="334">
        <f>TRUNC((L223*$K$7),2)</f>
        <v>3.36</v>
      </c>
      <c r="K223" s="293">
        <v>8.98</v>
      </c>
      <c r="L223" s="293">
        <v>4.32</v>
      </c>
    </row>
    <row r="224" spans="2:12" ht="25.5" x14ac:dyDescent="0.2">
      <c r="B224" s="317"/>
      <c r="C224" s="304" t="s">
        <v>31</v>
      </c>
      <c r="D224" s="323">
        <v>261602</v>
      </c>
      <c r="E224" s="29" t="s">
        <v>825</v>
      </c>
      <c r="F224" s="30" t="s">
        <v>4810</v>
      </c>
      <c r="G224" s="326">
        <v>0.44</v>
      </c>
      <c r="H224" s="320">
        <f>TRUNC((K224*$K$7),2)</f>
        <v>19.399999999999999</v>
      </c>
      <c r="I224" s="334">
        <f>TRUNC((L224*$K$7),2)</f>
        <v>8.5399999999999991</v>
      </c>
      <c r="K224" s="293">
        <v>24.88</v>
      </c>
      <c r="L224" s="293">
        <v>10.95</v>
      </c>
    </row>
    <row r="225" spans="2:12" ht="12.75" customHeight="1" x14ac:dyDescent="0.2">
      <c r="B225" s="317"/>
      <c r="C225" s="329" t="s">
        <v>4809</v>
      </c>
      <c r="D225" s="330"/>
      <c r="E225" s="330"/>
      <c r="F225" s="330"/>
      <c r="G225" s="330"/>
      <c r="H225" s="330"/>
      <c r="I225" s="335">
        <f>TRUNC((L225*$K$7),2)</f>
        <v>126.26</v>
      </c>
      <c r="K225" s="291"/>
      <c r="L225" s="292">
        <v>161.88</v>
      </c>
    </row>
    <row r="226" spans="2:12" ht="28.5" customHeight="1" x14ac:dyDescent="0.2">
      <c r="B226" s="313">
        <v>84</v>
      </c>
      <c r="C226" s="300" t="s">
        <v>4795</v>
      </c>
      <c r="D226" s="300" t="s">
        <v>4796</v>
      </c>
      <c r="E226" s="300" t="s">
        <v>4797</v>
      </c>
      <c r="F226" s="300" t="s">
        <v>4798</v>
      </c>
      <c r="G226" s="300" t="s">
        <v>4799</v>
      </c>
      <c r="H226" s="301" t="s">
        <v>4800</v>
      </c>
      <c r="I226" s="332" t="s">
        <v>4801</v>
      </c>
      <c r="K226" s="290"/>
      <c r="L226" s="291"/>
    </row>
    <row r="227" spans="2:12" x14ac:dyDescent="0.2">
      <c r="B227" s="314"/>
      <c r="C227" s="303"/>
      <c r="D227" s="303"/>
      <c r="E227" s="303"/>
      <c r="F227" s="303"/>
      <c r="G227" s="303"/>
      <c r="H227" s="302" t="s">
        <v>4802</v>
      </c>
      <c r="I227" s="332" t="s">
        <v>4802</v>
      </c>
      <c r="K227" s="291"/>
      <c r="L227" s="291"/>
    </row>
    <row r="228" spans="2:12" ht="25.5" x14ac:dyDescent="0.2">
      <c r="B228" s="315"/>
      <c r="C228" s="287" t="s">
        <v>227</v>
      </c>
      <c r="D228" s="287" t="s">
        <v>289</v>
      </c>
      <c r="E228" s="316" t="s">
        <v>4931</v>
      </c>
      <c r="F228" s="287" t="s">
        <v>50</v>
      </c>
      <c r="G228" s="322"/>
      <c r="H228" s="331"/>
      <c r="I228" s="333">
        <f>TRUNC((L228*$K$7),2)</f>
        <v>318.41000000000003</v>
      </c>
      <c r="K228" s="290"/>
      <c r="L228" s="292">
        <v>408.22</v>
      </c>
    </row>
    <row r="229" spans="2:12" x14ac:dyDescent="0.2">
      <c r="B229" s="317"/>
      <c r="C229" s="304" t="s">
        <v>4804</v>
      </c>
      <c r="D229" s="318">
        <v>25</v>
      </c>
      <c r="E229" s="29" t="s">
        <v>2572</v>
      </c>
      <c r="F229" s="30" t="s">
        <v>4805</v>
      </c>
      <c r="G229" s="326">
        <v>1.1000000000000001</v>
      </c>
      <c r="H229" s="320">
        <f>TRUNC((K229*$K$7),2)</f>
        <v>16.45</v>
      </c>
      <c r="I229" s="334">
        <f>TRUNC((L229*$K$7),2)</f>
        <v>18.100000000000001</v>
      </c>
      <c r="K229" s="293">
        <v>21.1</v>
      </c>
      <c r="L229" s="293">
        <v>23.21</v>
      </c>
    </row>
    <row r="230" spans="2:12" x14ac:dyDescent="0.2">
      <c r="B230" s="317"/>
      <c r="C230" s="304" t="s">
        <v>4804</v>
      </c>
      <c r="D230" s="318">
        <v>8</v>
      </c>
      <c r="E230" s="29" t="s">
        <v>2566</v>
      </c>
      <c r="F230" s="30" t="s">
        <v>4805</v>
      </c>
      <c r="G230" s="326">
        <v>1.1000000000000001</v>
      </c>
      <c r="H230" s="320">
        <f>TRUNC((K230*$K$7),2)</f>
        <v>11.34</v>
      </c>
      <c r="I230" s="334">
        <f>TRUNC((L230*$K$7),2)</f>
        <v>12.47</v>
      </c>
      <c r="K230" s="293">
        <v>14.54</v>
      </c>
      <c r="L230" s="293">
        <v>15.99</v>
      </c>
    </row>
    <row r="231" spans="2:12" ht="12.75" customHeight="1" x14ac:dyDescent="0.2">
      <c r="B231" s="317"/>
      <c r="C231" s="329" t="s">
        <v>4806</v>
      </c>
      <c r="D231" s="330"/>
      <c r="E231" s="330"/>
      <c r="F231" s="330"/>
      <c r="G231" s="330"/>
      <c r="H231" s="330"/>
      <c r="I231" s="335">
        <f>TRUNC((L231*$K$7),2)</f>
        <v>30.57</v>
      </c>
      <c r="K231" s="291"/>
      <c r="L231" s="292">
        <v>39.200000000000003</v>
      </c>
    </row>
    <row r="232" spans="2:12" x14ac:dyDescent="0.2">
      <c r="B232" s="317"/>
      <c r="C232" s="304" t="s">
        <v>4804</v>
      </c>
      <c r="D232" s="323">
        <v>2376</v>
      </c>
      <c r="E232" s="29" t="s">
        <v>4836</v>
      </c>
      <c r="F232" s="30" t="s">
        <v>4808</v>
      </c>
      <c r="G232" s="326">
        <v>7.7778</v>
      </c>
      <c r="H232" s="320">
        <f>TRUNC((K232*$K$7),2)</f>
        <v>8.58</v>
      </c>
      <c r="I232" s="334">
        <f>TRUNC((L232*$K$7),2)</f>
        <v>66.73</v>
      </c>
      <c r="K232" s="293">
        <v>11</v>
      </c>
      <c r="L232" s="293">
        <v>85.56</v>
      </c>
    </row>
    <row r="233" spans="2:12" x14ac:dyDescent="0.2">
      <c r="B233" s="317"/>
      <c r="C233" s="304" t="s">
        <v>4804</v>
      </c>
      <c r="D233" s="323">
        <v>2504</v>
      </c>
      <c r="E233" s="29" t="s">
        <v>4837</v>
      </c>
      <c r="F233" s="30" t="s">
        <v>4808</v>
      </c>
      <c r="G233" s="326">
        <v>4.6319999999999997</v>
      </c>
      <c r="H233" s="320">
        <f>TRUNC((K233*$K$7),2)</f>
        <v>8.39</v>
      </c>
      <c r="I233" s="334">
        <f>TRUNC((L233*$K$7),2)</f>
        <v>38.869999999999997</v>
      </c>
      <c r="K233" s="293">
        <v>10.76</v>
      </c>
      <c r="L233" s="293">
        <v>49.84</v>
      </c>
    </row>
    <row r="234" spans="2:12" x14ac:dyDescent="0.2">
      <c r="B234" s="317"/>
      <c r="C234" s="304" t="s">
        <v>4804</v>
      </c>
      <c r="D234" s="323">
        <v>2377</v>
      </c>
      <c r="E234" s="29" t="s">
        <v>4838</v>
      </c>
      <c r="F234" s="30" t="s">
        <v>4808</v>
      </c>
      <c r="G234" s="326">
        <v>6.3419999999999996</v>
      </c>
      <c r="H234" s="320">
        <f>TRUNC((K234*$K$7),2)</f>
        <v>10.54</v>
      </c>
      <c r="I234" s="334">
        <f>TRUNC((L234*$K$7),2)</f>
        <v>66.87</v>
      </c>
      <c r="K234" s="293">
        <v>13.52</v>
      </c>
      <c r="L234" s="293">
        <v>85.74</v>
      </c>
    </row>
    <row r="235" spans="2:12" x14ac:dyDescent="0.2">
      <c r="B235" s="317"/>
      <c r="C235" s="304" t="s">
        <v>4804</v>
      </c>
      <c r="D235" s="323">
        <v>2421</v>
      </c>
      <c r="E235" s="29" t="s">
        <v>2488</v>
      </c>
      <c r="F235" s="30" t="s">
        <v>4808</v>
      </c>
      <c r="G235" s="326">
        <v>1.4862</v>
      </c>
      <c r="H235" s="320">
        <f>TRUNC((K235*$K$7),2)</f>
        <v>8.4</v>
      </c>
      <c r="I235" s="334">
        <f>TRUNC((L235*$K$7),2)</f>
        <v>12.48</v>
      </c>
      <c r="K235" s="293">
        <v>10.77</v>
      </c>
      <c r="L235" s="293">
        <v>16.010000000000002</v>
      </c>
    </row>
    <row r="236" spans="2:12" x14ac:dyDescent="0.2">
      <c r="B236" s="317"/>
      <c r="C236" s="304" t="s">
        <v>4804</v>
      </c>
      <c r="D236" s="323">
        <v>2417</v>
      </c>
      <c r="E236" s="29" t="s">
        <v>2486</v>
      </c>
      <c r="F236" s="30" t="s">
        <v>4808</v>
      </c>
      <c r="G236" s="326">
        <v>0.2041</v>
      </c>
      <c r="H236" s="320">
        <f>TRUNC((K236*$K$7),2)</f>
        <v>25.42</v>
      </c>
      <c r="I236" s="334">
        <f>TRUNC((L236*$K$7),2)</f>
        <v>5.18</v>
      </c>
      <c r="K236" s="293">
        <v>32.590000000000003</v>
      </c>
      <c r="L236" s="293">
        <v>6.65</v>
      </c>
    </row>
    <row r="237" spans="2:12" x14ac:dyDescent="0.2">
      <c r="B237" s="317"/>
      <c r="C237" s="304" t="s">
        <v>4804</v>
      </c>
      <c r="D237" s="323">
        <v>2246</v>
      </c>
      <c r="E237" s="29" t="s">
        <v>2482</v>
      </c>
      <c r="F237" s="30" t="s">
        <v>4808</v>
      </c>
      <c r="G237" s="326">
        <v>0.11459999999999999</v>
      </c>
      <c r="H237" s="320">
        <f>TRUNC((K237*$K$7),2)</f>
        <v>20.66</v>
      </c>
      <c r="I237" s="334">
        <f>TRUNC((L237*$K$7),2)</f>
        <v>2.37</v>
      </c>
      <c r="K237" s="293">
        <v>26.49</v>
      </c>
      <c r="L237" s="293">
        <v>3.04</v>
      </c>
    </row>
    <row r="238" spans="2:12" x14ac:dyDescent="0.2">
      <c r="B238" s="317"/>
      <c r="C238" s="304" t="s">
        <v>4804</v>
      </c>
      <c r="D238" s="323">
        <v>1672</v>
      </c>
      <c r="E238" s="29" t="s">
        <v>2484</v>
      </c>
      <c r="F238" s="30" t="s">
        <v>4811</v>
      </c>
      <c r="G238" s="326">
        <v>0.25509999999999999</v>
      </c>
      <c r="H238" s="320">
        <f>TRUNC((K238*$K$7),2)</f>
        <v>2.15</v>
      </c>
      <c r="I238" s="334">
        <f>TRUNC((L238*$K$7),2)</f>
        <v>0.54</v>
      </c>
      <c r="K238" s="293">
        <v>2.76</v>
      </c>
      <c r="L238" s="293">
        <v>0.7</v>
      </c>
    </row>
    <row r="239" spans="2:12" x14ac:dyDescent="0.2">
      <c r="B239" s="317"/>
      <c r="C239" s="304" t="s">
        <v>4804</v>
      </c>
      <c r="D239" s="323">
        <v>1264</v>
      </c>
      <c r="E239" s="29" t="s">
        <v>2479</v>
      </c>
      <c r="F239" s="30" t="s">
        <v>4811</v>
      </c>
      <c r="G239" s="326">
        <v>5.0999999999999997E-2</v>
      </c>
      <c r="H239" s="320">
        <f>TRUNC((K239*$K$7),2)</f>
        <v>12.97</v>
      </c>
      <c r="I239" s="334">
        <f>TRUNC((L239*$K$7),2)</f>
        <v>0.66</v>
      </c>
      <c r="K239" s="293">
        <v>16.64</v>
      </c>
      <c r="L239" s="293">
        <v>0.85</v>
      </c>
    </row>
    <row r="240" spans="2:12" x14ac:dyDescent="0.2">
      <c r="B240" s="317"/>
      <c r="C240" s="304" t="s">
        <v>4804</v>
      </c>
      <c r="D240" s="323">
        <v>1334</v>
      </c>
      <c r="E240" s="29" t="s">
        <v>2490</v>
      </c>
      <c r="F240" s="30" t="s">
        <v>4811</v>
      </c>
      <c r="G240" s="326">
        <v>0.373</v>
      </c>
      <c r="H240" s="320">
        <f>TRUNC((K240*$K$7),2)</f>
        <v>10.46</v>
      </c>
      <c r="I240" s="334">
        <f>TRUNC((L240*$K$7),2)</f>
        <v>3.9</v>
      </c>
      <c r="K240" s="293">
        <v>13.42</v>
      </c>
      <c r="L240" s="293">
        <v>5.01</v>
      </c>
    </row>
    <row r="241" spans="2:12" x14ac:dyDescent="0.2">
      <c r="B241" s="317"/>
      <c r="C241" s="304" t="s">
        <v>4804</v>
      </c>
      <c r="D241" s="323">
        <v>2908</v>
      </c>
      <c r="E241" s="29" t="s">
        <v>2474</v>
      </c>
      <c r="F241" s="30" t="s">
        <v>4811</v>
      </c>
      <c r="G241" s="326">
        <v>1</v>
      </c>
      <c r="H241" s="320">
        <f>TRUNC((K241*$K$7),2)</f>
        <v>60.34</v>
      </c>
      <c r="I241" s="334">
        <f>TRUNC((L241*$K$7),2)</f>
        <v>60.34</v>
      </c>
      <c r="K241" s="293">
        <v>77.37</v>
      </c>
      <c r="L241" s="293">
        <v>77.37</v>
      </c>
    </row>
    <row r="242" spans="2:12" x14ac:dyDescent="0.2">
      <c r="B242" s="317"/>
      <c r="C242" s="304" t="s">
        <v>4804</v>
      </c>
      <c r="D242" s="323">
        <v>2150</v>
      </c>
      <c r="E242" s="29" t="s">
        <v>2628</v>
      </c>
      <c r="F242" s="30" t="s">
        <v>4808</v>
      </c>
      <c r="G242" s="326">
        <v>0.43519999999999998</v>
      </c>
      <c r="H242" s="320">
        <f>TRUNC((K242*$K$7),2)</f>
        <v>7.75</v>
      </c>
      <c r="I242" s="334">
        <f>TRUNC((L242*$K$7),2)</f>
        <v>3.37</v>
      </c>
      <c r="K242" s="293">
        <v>9.94</v>
      </c>
      <c r="L242" s="293">
        <v>4.33</v>
      </c>
    </row>
    <row r="243" spans="2:12" x14ac:dyDescent="0.2">
      <c r="B243" s="317"/>
      <c r="C243" s="304" t="s">
        <v>4804</v>
      </c>
      <c r="D243" s="323">
        <v>2719</v>
      </c>
      <c r="E243" s="29" t="s">
        <v>2622</v>
      </c>
      <c r="F243" s="30" t="s">
        <v>4808</v>
      </c>
      <c r="G243" s="326">
        <v>1.0980000000000001</v>
      </c>
      <c r="H243" s="320">
        <f>TRUNC((K243*$K$7),2)</f>
        <v>7.87</v>
      </c>
      <c r="I243" s="334">
        <f>TRUNC((L243*$K$7),2)</f>
        <v>8.65</v>
      </c>
      <c r="K243" s="293">
        <v>10.1</v>
      </c>
      <c r="L243" s="293">
        <v>11.09</v>
      </c>
    </row>
    <row r="244" spans="2:12" x14ac:dyDescent="0.2">
      <c r="B244" s="317"/>
      <c r="C244" s="304" t="s">
        <v>4804</v>
      </c>
      <c r="D244" s="323">
        <v>2436</v>
      </c>
      <c r="E244" s="29" t="s">
        <v>2609</v>
      </c>
      <c r="F244" s="30" t="s">
        <v>4808</v>
      </c>
      <c r="G244" s="326">
        <v>0.38129999999999997</v>
      </c>
      <c r="H244" s="320">
        <f>TRUNC((K244*$K$7),2)</f>
        <v>7</v>
      </c>
      <c r="I244" s="334">
        <f>TRUNC((L244*$K$7),2)</f>
        <v>2.66</v>
      </c>
      <c r="K244" s="293">
        <v>8.98</v>
      </c>
      <c r="L244" s="293">
        <v>3.42</v>
      </c>
    </row>
    <row r="245" spans="2:12" ht="25.5" x14ac:dyDescent="0.2">
      <c r="B245" s="317"/>
      <c r="C245" s="304" t="s">
        <v>31</v>
      </c>
      <c r="D245" s="323">
        <v>261602</v>
      </c>
      <c r="E245" s="29" t="s">
        <v>825</v>
      </c>
      <c r="F245" s="30" t="s">
        <v>4810</v>
      </c>
      <c r="G245" s="326">
        <v>0.78</v>
      </c>
      <c r="H245" s="320">
        <f>TRUNC((K245*$K$7),2)</f>
        <v>19.399999999999999</v>
      </c>
      <c r="I245" s="334">
        <f>TRUNC((L245*$K$7),2)</f>
        <v>15.13</v>
      </c>
      <c r="K245" s="293">
        <v>24.88</v>
      </c>
      <c r="L245" s="293">
        <v>19.41</v>
      </c>
    </row>
    <row r="246" spans="2:12" ht="12.75" customHeight="1" x14ac:dyDescent="0.2">
      <c r="B246" s="317"/>
      <c r="C246" s="329" t="s">
        <v>4809</v>
      </c>
      <c r="D246" s="330"/>
      <c r="E246" s="330"/>
      <c r="F246" s="330"/>
      <c r="G246" s="330"/>
      <c r="H246" s="330"/>
      <c r="I246" s="335">
        <f>TRUNC((L246*$K$7),2)</f>
        <v>287.83</v>
      </c>
      <c r="K246" s="291"/>
      <c r="L246" s="292">
        <v>369.02</v>
      </c>
    </row>
    <row r="247" spans="2:12" ht="28.5" customHeight="1" x14ac:dyDescent="0.2">
      <c r="B247" s="313">
        <v>85</v>
      </c>
      <c r="C247" s="300" t="s">
        <v>4795</v>
      </c>
      <c r="D247" s="300" t="s">
        <v>4796</v>
      </c>
      <c r="E247" s="300" t="s">
        <v>4797</v>
      </c>
      <c r="F247" s="300" t="s">
        <v>4798</v>
      </c>
      <c r="G247" s="300" t="s">
        <v>4799</v>
      </c>
      <c r="H247" s="301" t="s">
        <v>4800</v>
      </c>
      <c r="I247" s="332" t="s">
        <v>4801</v>
      </c>
      <c r="K247" s="290"/>
      <c r="L247" s="291"/>
    </row>
    <row r="248" spans="2:12" x14ac:dyDescent="0.2">
      <c r="B248" s="314"/>
      <c r="C248" s="303"/>
      <c r="D248" s="303"/>
      <c r="E248" s="303"/>
      <c r="F248" s="303"/>
      <c r="G248" s="303"/>
      <c r="H248" s="302" t="s">
        <v>4802</v>
      </c>
      <c r="I248" s="332" t="s">
        <v>4802</v>
      </c>
      <c r="K248" s="291"/>
      <c r="L248" s="291"/>
    </row>
    <row r="249" spans="2:12" x14ac:dyDescent="0.2">
      <c r="B249" s="315"/>
      <c r="C249" s="287" t="s">
        <v>227</v>
      </c>
      <c r="D249" s="287" t="s">
        <v>1705</v>
      </c>
      <c r="E249" s="307" t="s">
        <v>1706</v>
      </c>
      <c r="F249" s="287" t="s">
        <v>50</v>
      </c>
      <c r="G249" s="322"/>
      <c r="H249" s="331"/>
      <c r="I249" s="333">
        <f>TRUNC((L249*$K$7),2)</f>
        <v>293.66000000000003</v>
      </c>
      <c r="K249" s="290"/>
      <c r="L249" s="292">
        <v>376.49</v>
      </c>
    </row>
    <row r="250" spans="2:12" x14ac:dyDescent="0.2">
      <c r="B250" s="317"/>
      <c r="C250" s="304" t="s">
        <v>4804</v>
      </c>
      <c r="D250" s="318">
        <v>25</v>
      </c>
      <c r="E250" s="29" t="s">
        <v>2572</v>
      </c>
      <c r="F250" s="30" t="s">
        <v>4805</v>
      </c>
      <c r="G250" s="326">
        <v>1.1000000000000001</v>
      </c>
      <c r="H250" s="320">
        <f>TRUNC((K250*$K$7),2)</f>
        <v>16.45</v>
      </c>
      <c r="I250" s="334">
        <f>TRUNC((L250*$K$7),2)</f>
        <v>18.100000000000001</v>
      </c>
      <c r="K250" s="293">
        <v>21.1</v>
      </c>
      <c r="L250" s="293">
        <v>23.21</v>
      </c>
    </row>
    <row r="251" spans="2:12" x14ac:dyDescent="0.2">
      <c r="B251" s="317"/>
      <c r="C251" s="304" t="s">
        <v>4804</v>
      </c>
      <c r="D251" s="318">
        <v>8</v>
      </c>
      <c r="E251" s="29" t="s">
        <v>2566</v>
      </c>
      <c r="F251" s="30" t="s">
        <v>4805</v>
      </c>
      <c r="G251" s="326">
        <v>1.1000000000000001</v>
      </c>
      <c r="H251" s="320">
        <f>TRUNC((K251*$K$7),2)</f>
        <v>11.34</v>
      </c>
      <c r="I251" s="334">
        <f>TRUNC((L251*$K$7),2)</f>
        <v>12.47</v>
      </c>
      <c r="K251" s="293">
        <v>14.54</v>
      </c>
      <c r="L251" s="293">
        <v>15.99</v>
      </c>
    </row>
    <row r="252" spans="2:12" ht="12.75" customHeight="1" x14ac:dyDescent="0.2">
      <c r="B252" s="317"/>
      <c r="C252" s="329" t="s">
        <v>4806</v>
      </c>
      <c r="D252" s="330"/>
      <c r="E252" s="330"/>
      <c r="F252" s="330"/>
      <c r="G252" s="330"/>
      <c r="H252" s="330"/>
      <c r="I252" s="335">
        <f>TRUNC((L252*$K$7),2)</f>
        <v>30.57</v>
      </c>
      <c r="K252" s="291"/>
      <c r="L252" s="292">
        <v>39.200000000000003</v>
      </c>
    </row>
    <row r="253" spans="2:12" x14ac:dyDescent="0.2">
      <c r="B253" s="317"/>
      <c r="C253" s="304" t="s">
        <v>4804</v>
      </c>
      <c r="D253" s="323">
        <v>2376</v>
      </c>
      <c r="E253" s="29" t="s">
        <v>4836</v>
      </c>
      <c r="F253" s="30" t="s">
        <v>4808</v>
      </c>
      <c r="G253" s="326">
        <v>7.7778</v>
      </c>
      <c r="H253" s="320">
        <f>TRUNC((K253*$K$7),2)</f>
        <v>8.58</v>
      </c>
      <c r="I253" s="334">
        <f>TRUNC((L253*$K$7),2)</f>
        <v>66.73</v>
      </c>
      <c r="K253" s="293">
        <v>11</v>
      </c>
      <c r="L253" s="293">
        <v>85.56</v>
      </c>
    </row>
    <row r="254" spans="2:12" x14ac:dyDescent="0.2">
      <c r="B254" s="317"/>
      <c r="C254" s="304" t="s">
        <v>4804</v>
      </c>
      <c r="D254" s="323">
        <v>2504</v>
      </c>
      <c r="E254" s="29" t="s">
        <v>4837</v>
      </c>
      <c r="F254" s="30" t="s">
        <v>4808</v>
      </c>
      <c r="G254" s="326">
        <v>4.6319999999999997</v>
      </c>
      <c r="H254" s="320">
        <f>TRUNC((K254*$K$7),2)</f>
        <v>8.39</v>
      </c>
      <c r="I254" s="334">
        <f>TRUNC((L254*$K$7),2)</f>
        <v>38.869999999999997</v>
      </c>
      <c r="K254" s="293">
        <v>10.76</v>
      </c>
      <c r="L254" s="293">
        <v>49.84</v>
      </c>
    </row>
    <row r="255" spans="2:12" x14ac:dyDescent="0.2">
      <c r="B255" s="317"/>
      <c r="C255" s="304" t="s">
        <v>4804</v>
      </c>
      <c r="D255" s="323">
        <v>2377</v>
      </c>
      <c r="E255" s="29" t="s">
        <v>4838</v>
      </c>
      <c r="F255" s="30" t="s">
        <v>4808</v>
      </c>
      <c r="G255" s="326">
        <v>6.3419999999999996</v>
      </c>
      <c r="H255" s="320">
        <f>TRUNC((K255*$K$7),2)</f>
        <v>10.54</v>
      </c>
      <c r="I255" s="334">
        <f>TRUNC((L255*$K$7),2)</f>
        <v>66.87</v>
      </c>
      <c r="K255" s="293">
        <v>13.52</v>
      </c>
      <c r="L255" s="293">
        <v>85.74</v>
      </c>
    </row>
    <row r="256" spans="2:12" x14ac:dyDescent="0.2">
      <c r="B256" s="317"/>
      <c r="C256" s="304" t="s">
        <v>4804</v>
      </c>
      <c r="D256" s="323">
        <v>2417</v>
      </c>
      <c r="E256" s="29" t="s">
        <v>2486</v>
      </c>
      <c r="F256" s="30" t="s">
        <v>4808</v>
      </c>
      <c r="G256" s="326">
        <v>0.2041</v>
      </c>
      <c r="H256" s="320">
        <f>TRUNC((K256*$K$7),2)</f>
        <v>25.42</v>
      </c>
      <c r="I256" s="334">
        <f>TRUNC((L256*$K$7),2)</f>
        <v>5.18</v>
      </c>
      <c r="K256" s="293">
        <v>32.590000000000003</v>
      </c>
      <c r="L256" s="293">
        <v>6.65</v>
      </c>
    </row>
    <row r="257" spans="2:12" x14ac:dyDescent="0.2">
      <c r="B257" s="317"/>
      <c r="C257" s="304" t="s">
        <v>4804</v>
      </c>
      <c r="D257" s="323">
        <v>2246</v>
      </c>
      <c r="E257" s="29" t="s">
        <v>2482</v>
      </c>
      <c r="F257" s="30" t="s">
        <v>4808</v>
      </c>
      <c r="G257" s="326">
        <v>0.11459999999999999</v>
      </c>
      <c r="H257" s="320">
        <f>TRUNC((K257*$K$7),2)</f>
        <v>20.66</v>
      </c>
      <c r="I257" s="334">
        <f>TRUNC((L257*$K$7),2)</f>
        <v>2.37</v>
      </c>
      <c r="K257" s="293">
        <v>26.49</v>
      </c>
      <c r="L257" s="293">
        <v>3.04</v>
      </c>
    </row>
    <row r="258" spans="2:12" x14ac:dyDescent="0.2">
      <c r="B258" s="317"/>
      <c r="C258" s="304" t="s">
        <v>4804</v>
      </c>
      <c r="D258" s="323">
        <v>1672</v>
      </c>
      <c r="E258" s="29" t="s">
        <v>2484</v>
      </c>
      <c r="F258" s="30" t="s">
        <v>4811</v>
      </c>
      <c r="G258" s="326">
        <v>0.25509999999999999</v>
      </c>
      <c r="H258" s="320">
        <f>TRUNC((K258*$K$7),2)</f>
        <v>2.15</v>
      </c>
      <c r="I258" s="334">
        <f>TRUNC((L258*$K$7),2)</f>
        <v>0.54</v>
      </c>
      <c r="K258" s="293">
        <v>2.76</v>
      </c>
      <c r="L258" s="293">
        <v>0.7</v>
      </c>
    </row>
    <row r="259" spans="2:12" x14ac:dyDescent="0.2">
      <c r="B259" s="317"/>
      <c r="C259" s="304" t="s">
        <v>4804</v>
      </c>
      <c r="D259" s="323">
        <v>1264</v>
      </c>
      <c r="E259" s="29" t="s">
        <v>2479</v>
      </c>
      <c r="F259" s="30" t="s">
        <v>4811</v>
      </c>
      <c r="G259" s="326">
        <v>5.0999999999999997E-2</v>
      </c>
      <c r="H259" s="320">
        <f>TRUNC((K259*$K$7),2)</f>
        <v>12.97</v>
      </c>
      <c r="I259" s="334">
        <f>TRUNC((L259*$K$7),2)</f>
        <v>0.66</v>
      </c>
      <c r="K259" s="293">
        <v>16.64</v>
      </c>
      <c r="L259" s="293">
        <v>0.85</v>
      </c>
    </row>
    <row r="260" spans="2:12" x14ac:dyDescent="0.2">
      <c r="B260" s="317"/>
      <c r="C260" s="304" t="s">
        <v>4804</v>
      </c>
      <c r="D260" s="323">
        <v>1334</v>
      </c>
      <c r="E260" s="29" t="s">
        <v>2490</v>
      </c>
      <c r="F260" s="30" t="s">
        <v>4811</v>
      </c>
      <c r="G260" s="326">
        <v>0.2334</v>
      </c>
      <c r="H260" s="320">
        <f>TRUNC((K260*$K$7),2)</f>
        <v>10.46</v>
      </c>
      <c r="I260" s="334">
        <f>TRUNC((L260*$K$7),2)</f>
        <v>2.44</v>
      </c>
      <c r="K260" s="293">
        <v>13.42</v>
      </c>
      <c r="L260" s="293">
        <v>3.13</v>
      </c>
    </row>
    <row r="261" spans="2:12" x14ac:dyDescent="0.2">
      <c r="B261" s="317"/>
      <c r="C261" s="304" t="s">
        <v>4804</v>
      </c>
      <c r="D261" s="323">
        <v>2908</v>
      </c>
      <c r="E261" s="29" t="s">
        <v>2474</v>
      </c>
      <c r="F261" s="30" t="s">
        <v>4811</v>
      </c>
      <c r="G261" s="326">
        <v>1</v>
      </c>
      <c r="H261" s="320">
        <f>TRUNC((K261*$K$7),2)</f>
        <v>60.34</v>
      </c>
      <c r="I261" s="334">
        <f>TRUNC((L261*$K$7),2)</f>
        <v>60.34</v>
      </c>
      <c r="K261" s="293">
        <v>77.37</v>
      </c>
      <c r="L261" s="293">
        <v>77.37</v>
      </c>
    </row>
    <row r="262" spans="2:12" x14ac:dyDescent="0.2">
      <c r="B262" s="317"/>
      <c r="C262" s="304" t="s">
        <v>4804</v>
      </c>
      <c r="D262" s="323">
        <v>2150</v>
      </c>
      <c r="E262" s="29" t="s">
        <v>2628</v>
      </c>
      <c r="F262" s="30" t="s">
        <v>4808</v>
      </c>
      <c r="G262" s="326">
        <v>0.33910000000000001</v>
      </c>
      <c r="H262" s="320">
        <f>TRUNC((K262*$K$7),2)</f>
        <v>7.75</v>
      </c>
      <c r="I262" s="334">
        <f>TRUNC((L262*$K$7),2)</f>
        <v>2.62</v>
      </c>
      <c r="K262" s="293">
        <v>9.94</v>
      </c>
      <c r="L262" s="293">
        <v>3.37</v>
      </c>
    </row>
    <row r="263" spans="2:12" x14ac:dyDescent="0.2">
      <c r="B263" s="317"/>
      <c r="C263" s="304" t="s">
        <v>4804</v>
      </c>
      <c r="D263" s="323">
        <v>2719</v>
      </c>
      <c r="E263" s="29" t="s">
        <v>2622</v>
      </c>
      <c r="F263" s="30" t="s">
        <v>4808</v>
      </c>
      <c r="G263" s="326">
        <v>0.3463</v>
      </c>
      <c r="H263" s="320">
        <f>TRUNC((K263*$K$7),2)</f>
        <v>7.87</v>
      </c>
      <c r="I263" s="334">
        <f>TRUNC((L263*$K$7),2)</f>
        <v>2.73</v>
      </c>
      <c r="K263" s="293">
        <v>10.1</v>
      </c>
      <c r="L263" s="293">
        <v>3.5</v>
      </c>
    </row>
    <row r="264" spans="2:12" x14ac:dyDescent="0.2">
      <c r="B264" s="317"/>
      <c r="C264" s="304" t="s">
        <v>4804</v>
      </c>
      <c r="D264" s="323">
        <v>2436</v>
      </c>
      <c r="E264" s="29" t="s">
        <v>2609</v>
      </c>
      <c r="F264" s="30" t="s">
        <v>4808</v>
      </c>
      <c r="G264" s="326">
        <v>0.18029999999999999</v>
      </c>
      <c r="H264" s="320">
        <f>TRUNC((K264*$K$7),2)</f>
        <v>7</v>
      </c>
      <c r="I264" s="334">
        <f>TRUNC((L264*$K$7),2)</f>
        <v>1.26</v>
      </c>
      <c r="K264" s="293">
        <v>8.98</v>
      </c>
      <c r="L264" s="293">
        <v>1.62</v>
      </c>
    </row>
    <row r="265" spans="2:12" ht="25.5" x14ac:dyDescent="0.2">
      <c r="B265" s="317"/>
      <c r="C265" s="304" t="s">
        <v>31</v>
      </c>
      <c r="D265" s="323">
        <v>261602</v>
      </c>
      <c r="E265" s="29" t="s">
        <v>825</v>
      </c>
      <c r="F265" s="30" t="s">
        <v>4810</v>
      </c>
      <c r="G265" s="326">
        <v>0.64</v>
      </c>
      <c r="H265" s="320">
        <f>TRUNC((K265*$K$7),2)</f>
        <v>19.399999999999999</v>
      </c>
      <c r="I265" s="334">
        <f>TRUNC((L265*$K$7),2)</f>
        <v>12.41</v>
      </c>
      <c r="K265" s="293">
        <v>24.88</v>
      </c>
      <c r="L265" s="293">
        <v>15.92</v>
      </c>
    </row>
    <row r="266" spans="2:12" ht="12.75" customHeight="1" x14ac:dyDescent="0.2">
      <c r="B266" s="317"/>
      <c r="C266" s="329" t="s">
        <v>4809</v>
      </c>
      <c r="D266" s="330"/>
      <c r="E266" s="330"/>
      <c r="F266" s="330"/>
      <c r="G266" s="330"/>
      <c r="H266" s="330"/>
      <c r="I266" s="335">
        <f>TRUNC((L266*$K$7),2)</f>
        <v>263.08</v>
      </c>
      <c r="K266" s="291"/>
      <c r="L266" s="292">
        <v>337.29</v>
      </c>
    </row>
    <row r="267" spans="2:12" ht="28.5" customHeight="1" x14ac:dyDescent="0.2">
      <c r="B267" s="313">
        <v>87</v>
      </c>
      <c r="C267" s="300" t="s">
        <v>4795</v>
      </c>
      <c r="D267" s="300" t="s">
        <v>4796</v>
      </c>
      <c r="E267" s="300" t="s">
        <v>4797</v>
      </c>
      <c r="F267" s="300" t="s">
        <v>4798</v>
      </c>
      <c r="G267" s="300" t="s">
        <v>4799</v>
      </c>
      <c r="H267" s="301" t="s">
        <v>4800</v>
      </c>
      <c r="I267" s="332" t="s">
        <v>4801</v>
      </c>
      <c r="K267" s="290"/>
      <c r="L267" s="291"/>
    </row>
    <row r="268" spans="2:12" x14ac:dyDescent="0.2">
      <c r="B268" s="314"/>
      <c r="C268" s="303"/>
      <c r="D268" s="303"/>
      <c r="E268" s="303"/>
      <c r="F268" s="303"/>
      <c r="G268" s="303"/>
      <c r="H268" s="302" t="s">
        <v>4802</v>
      </c>
      <c r="I268" s="332" t="s">
        <v>4802</v>
      </c>
      <c r="K268" s="291"/>
      <c r="L268" s="291"/>
    </row>
    <row r="269" spans="2:12" ht="25.5" x14ac:dyDescent="0.2">
      <c r="B269" s="315"/>
      <c r="C269" s="287" t="s">
        <v>227</v>
      </c>
      <c r="D269" s="287" t="s">
        <v>2417</v>
      </c>
      <c r="E269" s="316" t="s">
        <v>4932</v>
      </c>
      <c r="F269" s="287" t="s">
        <v>27</v>
      </c>
      <c r="G269" s="322"/>
      <c r="H269" s="331"/>
      <c r="I269" s="333">
        <f>TRUNC((L269*$K$7),2)</f>
        <v>213.34</v>
      </c>
      <c r="K269" s="290"/>
      <c r="L269" s="292">
        <v>273.52</v>
      </c>
    </row>
    <row r="270" spans="2:12" x14ac:dyDescent="0.2">
      <c r="B270" s="317"/>
      <c r="C270" s="304" t="s">
        <v>4804</v>
      </c>
      <c r="D270" s="318">
        <v>8</v>
      </c>
      <c r="E270" s="29" t="s">
        <v>2566</v>
      </c>
      <c r="F270" s="30" t="s">
        <v>4805</v>
      </c>
      <c r="G270" s="326">
        <v>1.1499999999999999</v>
      </c>
      <c r="H270" s="320">
        <f>TRUNC((K270*$K$7),2)</f>
        <v>11.34</v>
      </c>
      <c r="I270" s="334">
        <f>TRUNC((L270*$K$7),2)</f>
        <v>13.04</v>
      </c>
      <c r="K270" s="293">
        <v>14.54</v>
      </c>
      <c r="L270" s="293">
        <v>16.72</v>
      </c>
    </row>
    <row r="271" spans="2:12" x14ac:dyDescent="0.2">
      <c r="B271" s="317"/>
      <c r="C271" s="304" t="s">
        <v>4804</v>
      </c>
      <c r="D271" s="318">
        <v>11</v>
      </c>
      <c r="E271" s="29" t="s">
        <v>2686</v>
      </c>
      <c r="F271" s="30" t="s">
        <v>4805</v>
      </c>
      <c r="G271" s="326">
        <v>1.1499999999999999</v>
      </c>
      <c r="H271" s="320">
        <f>TRUNC((K271*$K$7),2)</f>
        <v>16.22</v>
      </c>
      <c r="I271" s="334">
        <f>TRUNC((L271*$K$7),2)</f>
        <v>18.649999999999999</v>
      </c>
      <c r="K271" s="293">
        <v>20.8</v>
      </c>
      <c r="L271" s="293">
        <v>23.92</v>
      </c>
    </row>
    <row r="272" spans="2:12" ht="12.75" customHeight="1" x14ac:dyDescent="0.2">
      <c r="B272" s="317"/>
      <c r="C272" s="329" t="s">
        <v>4806</v>
      </c>
      <c r="D272" s="330"/>
      <c r="E272" s="330"/>
      <c r="F272" s="330"/>
      <c r="G272" s="330"/>
      <c r="H272" s="330"/>
      <c r="I272" s="335">
        <f>TRUNC((L272*$K$7),2)</f>
        <v>31.69</v>
      </c>
      <c r="K272" s="291"/>
      <c r="L272" s="292">
        <v>40.64</v>
      </c>
    </row>
    <row r="273" spans="2:12" x14ac:dyDescent="0.2">
      <c r="B273" s="317"/>
      <c r="C273" s="304" t="s">
        <v>4804</v>
      </c>
      <c r="D273" s="304" t="s">
        <v>4813</v>
      </c>
      <c r="E273" s="29" t="s">
        <v>2907</v>
      </c>
      <c r="F273" s="30" t="s">
        <v>4814</v>
      </c>
      <c r="G273" s="326">
        <v>2.82</v>
      </c>
      <c r="H273" s="320">
        <f>TRUNC((K273*$K$7),2)</f>
        <v>0.33</v>
      </c>
      <c r="I273" s="334">
        <f>TRUNC((L273*$K$7),2)</f>
        <v>0.94</v>
      </c>
      <c r="K273" s="293">
        <v>0.43</v>
      </c>
      <c r="L273" s="293">
        <v>1.21</v>
      </c>
    </row>
    <row r="274" spans="2:12" x14ac:dyDescent="0.2">
      <c r="C274" s="305" t="s">
        <v>4794</v>
      </c>
      <c r="D274" s="305" t="s">
        <v>4839</v>
      </c>
      <c r="E274" s="29" t="s">
        <v>4840</v>
      </c>
      <c r="F274" s="30" t="s">
        <v>27</v>
      </c>
      <c r="G274" s="328">
        <v>1</v>
      </c>
      <c r="H274" s="320">
        <f>TRUNC((K274*$K$7),2)</f>
        <v>180.7</v>
      </c>
      <c r="I274" s="334">
        <f>TRUNC((L274*$K$7),2)</f>
        <v>180.7</v>
      </c>
      <c r="K274" s="293">
        <v>231.67</v>
      </c>
      <c r="L274" s="293">
        <v>231.67</v>
      </c>
    </row>
    <row r="275" spans="2:12" ht="12.75" customHeight="1" x14ac:dyDescent="0.2">
      <c r="C275" s="329" t="s">
        <v>4809</v>
      </c>
      <c r="D275" s="330"/>
      <c r="E275" s="330"/>
      <c r="F275" s="330"/>
      <c r="G275" s="330"/>
      <c r="H275" s="330"/>
      <c r="I275" s="335">
        <f>TRUNC((L275*$K$7),2)</f>
        <v>181.64</v>
      </c>
      <c r="K275" s="291"/>
      <c r="L275" s="292">
        <v>232.88</v>
      </c>
    </row>
    <row r="276" spans="2:12" ht="28.5" customHeight="1" x14ac:dyDescent="0.2">
      <c r="B276" s="313">
        <v>105</v>
      </c>
      <c r="C276" s="300" t="s">
        <v>4795</v>
      </c>
      <c r="D276" s="300" t="s">
        <v>4796</v>
      </c>
      <c r="E276" s="300" t="s">
        <v>4797</v>
      </c>
      <c r="F276" s="300" t="s">
        <v>4798</v>
      </c>
      <c r="G276" s="300" t="s">
        <v>4799</v>
      </c>
      <c r="H276" s="301" t="s">
        <v>4800</v>
      </c>
      <c r="I276" s="332" t="s">
        <v>4801</v>
      </c>
      <c r="K276" s="290"/>
      <c r="L276" s="291"/>
    </row>
    <row r="277" spans="2:12" x14ac:dyDescent="0.2">
      <c r="B277" s="314"/>
      <c r="C277" s="303"/>
      <c r="D277" s="303"/>
      <c r="E277" s="303"/>
      <c r="F277" s="303"/>
      <c r="G277" s="303"/>
      <c r="H277" s="302" t="s">
        <v>4802</v>
      </c>
      <c r="I277" s="332" t="s">
        <v>4802</v>
      </c>
      <c r="K277" s="291"/>
      <c r="L277" s="291"/>
    </row>
    <row r="278" spans="2:12" ht="25.5" x14ac:dyDescent="0.2">
      <c r="B278" s="315"/>
      <c r="C278" s="308" t="s">
        <v>227</v>
      </c>
      <c r="D278" s="287" t="s">
        <v>2056</v>
      </c>
      <c r="E278" s="316" t="s">
        <v>4933</v>
      </c>
      <c r="F278" s="287" t="s">
        <v>27</v>
      </c>
      <c r="G278" s="322"/>
      <c r="H278" s="331"/>
      <c r="I278" s="333">
        <f>TRUNC((L278*$K$7),2)</f>
        <v>67.709999999999994</v>
      </c>
      <c r="K278" s="290"/>
      <c r="L278" s="292">
        <v>86.81</v>
      </c>
    </row>
    <row r="279" spans="2:12" x14ac:dyDescent="0.2">
      <c r="B279" s="317"/>
      <c r="C279" s="306" t="s">
        <v>4804</v>
      </c>
      <c r="D279" s="318">
        <v>12</v>
      </c>
      <c r="E279" s="29" t="s">
        <v>3140</v>
      </c>
      <c r="F279" s="30" t="s">
        <v>4805</v>
      </c>
      <c r="G279" s="326">
        <v>0.2</v>
      </c>
      <c r="H279" s="320">
        <f>TRUNC((K279*$K$7),2)</f>
        <v>16.22</v>
      </c>
      <c r="I279" s="334">
        <f>TRUNC((L279*$K$7),2)</f>
        <v>3.24</v>
      </c>
      <c r="K279" s="293">
        <v>20.8</v>
      </c>
      <c r="L279" s="293">
        <v>4.16</v>
      </c>
    </row>
    <row r="280" spans="2:12" x14ac:dyDescent="0.2">
      <c r="B280" s="317"/>
      <c r="C280" s="306" t="s">
        <v>4804</v>
      </c>
      <c r="D280" s="318">
        <v>8</v>
      </c>
      <c r="E280" s="29" t="s">
        <v>2566</v>
      </c>
      <c r="F280" s="30" t="s">
        <v>4805</v>
      </c>
      <c r="G280" s="326">
        <v>0.2</v>
      </c>
      <c r="H280" s="320">
        <f>TRUNC((K280*$K$7),2)</f>
        <v>11.34</v>
      </c>
      <c r="I280" s="334">
        <f>TRUNC((L280*$K$7),2)</f>
        <v>2.2599999999999998</v>
      </c>
      <c r="K280" s="293">
        <v>14.54</v>
      </c>
      <c r="L280" s="293">
        <v>2.91</v>
      </c>
    </row>
    <row r="281" spans="2:12" ht="12.75" customHeight="1" x14ac:dyDescent="0.2">
      <c r="B281" s="317"/>
      <c r="C281" s="329" t="s">
        <v>4806</v>
      </c>
      <c r="D281" s="330"/>
      <c r="E281" s="330"/>
      <c r="F281" s="330"/>
      <c r="G281" s="330"/>
      <c r="H281" s="330"/>
      <c r="I281" s="335">
        <f>TRUNC((L281*$K$7),2)</f>
        <v>5.51</v>
      </c>
      <c r="K281" s="291"/>
      <c r="L281" s="292">
        <v>7.07</v>
      </c>
    </row>
    <row r="282" spans="2:12" x14ac:dyDescent="0.2">
      <c r="B282" s="317"/>
      <c r="C282" s="306" t="s">
        <v>4794</v>
      </c>
      <c r="D282" s="304" t="s">
        <v>4841</v>
      </c>
      <c r="E282" s="29" t="s">
        <v>4842</v>
      </c>
      <c r="F282" s="30" t="s">
        <v>27</v>
      </c>
      <c r="G282" s="326">
        <v>1</v>
      </c>
      <c r="H282" s="320">
        <f>TRUNC((K282*$K$7),2)</f>
        <v>62.19</v>
      </c>
      <c r="I282" s="334">
        <f>TRUNC((L282*$K$7),2)</f>
        <v>62.19</v>
      </c>
      <c r="K282" s="293">
        <v>79.739999999999995</v>
      </c>
      <c r="L282" s="293">
        <v>79.739999999999995</v>
      </c>
    </row>
    <row r="283" spans="2:12" ht="12.75" customHeight="1" x14ac:dyDescent="0.2">
      <c r="B283" s="317"/>
      <c r="C283" s="329" t="s">
        <v>4809</v>
      </c>
      <c r="D283" s="330"/>
      <c r="E283" s="330"/>
      <c r="F283" s="330"/>
      <c r="G283" s="330"/>
      <c r="H283" s="330"/>
      <c r="I283" s="335">
        <f>TRUNC((L283*$K$7),2)</f>
        <v>62.19</v>
      </c>
      <c r="K283" s="291"/>
      <c r="L283" s="292">
        <v>79.739999999999995</v>
      </c>
    </row>
    <row r="284" spans="2:12" ht="28.5" customHeight="1" x14ac:dyDescent="0.2">
      <c r="B284" s="313">
        <v>128</v>
      </c>
      <c r="C284" s="300" t="s">
        <v>4795</v>
      </c>
      <c r="D284" s="300" t="s">
        <v>4796</v>
      </c>
      <c r="E284" s="300" t="s">
        <v>4797</v>
      </c>
      <c r="F284" s="300" t="s">
        <v>4798</v>
      </c>
      <c r="G284" s="300" t="s">
        <v>4799</v>
      </c>
      <c r="H284" s="301" t="s">
        <v>4800</v>
      </c>
      <c r="I284" s="332" t="s">
        <v>4801</v>
      </c>
      <c r="K284" s="290"/>
      <c r="L284" s="291"/>
    </row>
    <row r="285" spans="2:12" x14ac:dyDescent="0.2">
      <c r="B285" s="314"/>
      <c r="C285" s="303"/>
      <c r="D285" s="303"/>
      <c r="E285" s="303"/>
      <c r="F285" s="303"/>
      <c r="G285" s="303"/>
      <c r="H285" s="302" t="s">
        <v>4802</v>
      </c>
      <c r="I285" s="332" t="s">
        <v>4802</v>
      </c>
      <c r="K285" s="291"/>
      <c r="L285" s="291"/>
    </row>
    <row r="286" spans="2:12" ht="25.5" x14ac:dyDescent="0.2">
      <c r="B286" s="315"/>
      <c r="C286" s="287" t="s">
        <v>227</v>
      </c>
      <c r="D286" s="287" t="s">
        <v>1371</v>
      </c>
      <c r="E286" s="316" t="s">
        <v>4934</v>
      </c>
      <c r="F286" s="287" t="s">
        <v>35</v>
      </c>
      <c r="G286" s="322"/>
      <c r="H286" s="331"/>
      <c r="I286" s="333">
        <f>TRUNC((L286*$K$7),2)</f>
        <v>345.23</v>
      </c>
      <c r="K286" s="290"/>
      <c r="L286" s="292">
        <v>442.61</v>
      </c>
    </row>
    <row r="287" spans="2:12" x14ac:dyDescent="0.2">
      <c r="B287" s="317"/>
      <c r="C287" s="304" t="s">
        <v>129</v>
      </c>
      <c r="D287" s="323">
        <v>88316</v>
      </c>
      <c r="E287" s="29" t="s">
        <v>3818</v>
      </c>
      <c r="F287" s="30" t="s">
        <v>67</v>
      </c>
      <c r="G287" s="326">
        <v>0.4</v>
      </c>
      <c r="H287" s="320">
        <f>TRUNC((K287*$K$7),2)</f>
        <v>14.8</v>
      </c>
      <c r="I287" s="334">
        <f>TRUNC((L287*$K$7),2)</f>
        <v>5.92</v>
      </c>
      <c r="K287" s="293">
        <v>18.98</v>
      </c>
      <c r="L287" s="293">
        <v>7.59</v>
      </c>
    </row>
    <row r="288" spans="2:12" x14ac:dyDescent="0.2">
      <c r="B288" s="317"/>
      <c r="C288" s="304" t="s">
        <v>129</v>
      </c>
      <c r="D288" s="323">
        <v>88325</v>
      </c>
      <c r="E288" s="29" t="s">
        <v>4553</v>
      </c>
      <c r="F288" s="30" t="s">
        <v>67</v>
      </c>
      <c r="G288" s="326">
        <v>2</v>
      </c>
      <c r="H288" s="320">
        <f>TRUNC((K288*$K$7),2)</f>
        <v>18.809999999999999</v>
      </c>
      <c r="I288" s="334">
        <f>TRUNC((L288*$K$7),2)</f>
        <v>37.619999999999997</v>
      </c>
      <c r="K288" s="293">
        <v>24.12</v>
      </c>
      <c r="L288" s="293">
        <v>48.24</v>
      </c>
    </row>
    <row r="289" spans="2:12" ht="12.75" customHeight="1" x14ac:dyDescent="0.2">
      <c r="B289" s="317"/>
      <c r="C289" s="329" t="s">
        <v>4806</v>
      </c>
      <c r="D289" s="330"/>
      <c r="E289" s="330"/>
      <c r="F289" s="330"/>
      <c r="G289" s="330"/>
      <c r="H289" s="330"/>
      <c r="I289" s="335">
        <f>TRUNC((L289*$K$7),2)</f>
        <v>43.54</v>
      </c>
      <c r="K289" s="291"/>
      <c r="L289" s="292">
        <v>55.83</v>
      </c>
    </row>
    <row r="290" spans="2:12" x14ac:dyDescent="0.2">
      <c r="B290" s="317"/>
      <c r="C290" s="304" t="s">
        <v>4807</v>
      </c>
      <c r="D290" s="323">
        <v>11186</v>
      </c>
      <c r="E290" s="29" t="s">
        <v>4843</v>
      </c>
      <c r="F290" s="30" t="s">
        <v>35</v>
      </c>
      <c r="G290" s="326">
        <v>1</v>
      </c>
      <c r="H290" s="320">
        <f>TRUNC((K290*$K$7),2)</f>
        <v>277.25</v>
      </c>
      <c r="I290" s="334">
        <f>TRUNC((L290*$K$7),2)</f>
        <v>277.25</v>
      </c>
      <c r="K290" s="293">
        <v>355.46</v>
      </c>
      <c r="L290" s="293">
        <v>355.46</v>
      </c>
    </row>
    <row r="291" spans="2:12" ht="25.5" x14ac:dyDescent="0.2">
      <c r="B291" s="317"/>
      <c r="C291" s="304" t="s">
        <v>4807</v>
      </c>
      <c r="D291" s="318">
        <v>442</v>
      </c>
      <c r="E291" s="29" t="s">
        <v>4968</v>
      </c>
      <c r="F291" s="30" t="s">
        <v>27</v>
      </c>
      <c r="G291" s="326">
        <v>4</v>
      </c>
      <c r="H291" s="320">
        <f>TRUNC((K291*$K$7),2)</f>
        <v>6.1</v>
      </c>
      <c r="I291" s="334">
        <f>TRUNC((L291*$K$7),2)</f>
        <v>24.42</v>
      </c>
      <c r="K291" s="293">
        <v>7.83</v>
      </c>
      <c r="L291" s="293">
        <v>31.32</v>
      </c>
    </row>
    <row r="292" spans="2:12" ht="12.75" customHeight="1" x14ac:dyDescent="0.2">
      <c r="B292" s="317"/>
      <c r="C292" s="329" t="s">
        <v>4809</v>
      </c>
      <c r="D292" s="330"/>
      <c r="E292" s="330"/>
      <c r="F292" s="330"/>
      <c r="G292" s="330"/>
      <c r="H292" s="330"/>
      <c r="I292" s="335">
        <f>TRUNC((L292*$K$7),2)</f>
        <v>301.68</v>
      </c>
      <c r="K292" s="291"/>
      <c r="L292" s="292">
        <v>386.78</v>
      </c>
    </row>
    <row r="293" spans="2:12" ht="28.5" customHeight="1" x14ac:dyDescent="0.2">
      <c r="B293" s="313">
        <v>130</v>
      </c>
      <c r="C293" s="300" t="s">
        <v>4795</v>
      </c>
      <c r="D293" s="300" t="s">
        <v>4796</v>
      </c>
      <c r="E293" s="300" t="s">
        <v>4797</v>
      </c>
      <c r="F293" s="300" t="s">
        <v>4798</v>
      </c>
      <c r="G293" s="300" t="s">
        <v>4799</v>
      </c>
      <c r="H293" s="301" t="s">
        <v>4800</v>
      </c>
      <c r="I293" s="332" t="s">
        <v>4801</v>
      </c>
      <c r="K293" s="290"/>
      <c r="L293" s="291"/>
    </row>
    <row r="294" spans="2:12" x14ac:dyDescent="0.2">
      <c r="B294" s="314"/>
      <c r="C294" s="303"/>
      <c r="D294" s="303"/>
      <c r="E294" s="303"/>
      <c r="F294" s="303"/>
      <c r="G294" s="303"/>
      <c r="H294" s="302" t="s">
        <v>4802</v>
      </c>
      <c r="I294" s="332" t="s">
        <v>4802</v>
      </c>
      <c r="K294" s="291"/>
      <c r="L294" s="291"/>
    </row>
    <row r="295" spans="2:12" x14ac:dyDescent="0.2">
      <c r="B295" s="315"/>
      <c r="C295" s="287" t="s">
        <v>227</v>
      </c>
      <c r="D295" s="287" t="s">
        <v>2021</v>
      </c>
      <c r="E295" s="307" t="s">
        <v>2022</v>
      </c>
      <c r="F295" s="287" t="s">
        <v>27</v>
      </c>
      <c r="G295" s="322"/>
      <c r="H295" s="331"/>
      <c r="I295" s="333">
        <f>TRUNC((L295*$K$7),2)</f>
        <v>25.32</v>
      </c>
      <c r="K295" s="290"/>
      <c r="L295" s="292">
        <v>32.47</v>
      </c>
    </row>
    <row r="296" spans="2:12" x14ac:dyDescent="0.2">
      <c r="B296" s="317"/>
      <c r="C296" s="304" t="s">
        <v>4804</v>
      </c>
      <c r="D296" s="318">
        <v>8</v>
      </c>
      <c r="E296" s="29" t="s">
        <v>2566</v>
      </c>
      <c r="F296" s="30" t="s">
        <v>4805</v>
      </c>
      <c r="G296" s="326">
        <v>0.2</v>
      </c>
      <c r="H296" s="320">
        <f>TRUNC((K296*$K$7),2)</f>
        <v>11.34</v>
      </c>
      <c r="I296" s="334">
        <f>TRUNC((L296*$K$7),2)</f>
        <v>2.2599999999999998</v>
      </c>
      <c r="K296" s="293">
        <v>14.54</v>
      </c>
      <c r="L296" s="293">
        <v>2.91</v>
      </c>
    </row>
    <row r="297" spans="2:12" x14ac:dyDescent="0.2">
      <c r="B297" s="317"/>
      <c r="C297" s="304" t="s">
        <v>4804</v>
      </c>
      <c r="D297" s="318">
        <v>12</v>
      </c>
      <c r="E297" s="29" t="s">
        <v>3140</v>
      </c>
      <c r="F297" s="30" t="s">
        <v>4805</v>
      </c>
      <c r="G297" s="326">
        <v>0.2</v>
      </c>
      <c r="H297" s="320">
        <f>TRUNC((K297*$K$7),2)</f>
        <v>16.22</v>
      </c>
      <c r="I297" s="334">
        <f>TRUNC((L297*$K$7),2)</f>
        <v>3.24</v>
      </c>
      <c r="K297" s="293">
        <v>20.8</v>
      </c>
      <c r="L297" s="293">
        <v>4.16</v>
      </c>
    </row>
    <row r="298" spans="2:12" ht="12.75" customHeight="1" x14ac:dyDescent="0.2">
      <c r="B298" s="317"/>
      <c r="C298" s="329" t="s">
        <v>4806</v>
      </c>
      <c r="D298" s="330"/>
      <c r="E298" s="330"/>
      <c r="F298" s="330"/>
      <c r="G298" s="330"/>
      <c r="H298" s="330"/>
      <c r="I298" s="335">
        <f>TRUNC((L298*$K$7),2)</f>
        <v>5.51</v>
      </c>
      <c r="K298" s="291"/>
      <c r="L298" s="292">
        <v>7.07</v>
      </c>
    </row>
    <row r="299" spans="2:12" x14ac:dyDescent="0.2">
      <c r="B299" s="317"/>
      <c r="C299" s="304" t="s">
        <v>4794</v>
      </c>
      <c r="D299" s="304" t="s">
        <v>4844</v>
      </c>
      <c r="E299" s="29" t="s">
        <v>4845</v>
      </c>
      <c r="F299" s="30" t="s">
        <v>4846</v>
      </c>
      <c r="G299" s="326">
        <v>1</v>
      </c>
      <c r="H299" s="320">
        <f>TRUNC((K299*$K$7),2)</f>
        <v>19.809999999999999</v>
      </c>
      <c r="I299" s="334">
        <f>TRUNC((L299*$K$7),2)</f>
        <v>19.809999999999999</v>
      </c>
      <c r="K299" s="293">
        <v>25.4</v>
      </c>
      <c r="L299" s="293">
        <v>25.4</v>
      </c>
    </row>
    <row r="300" spans="2:12" ht="12.75" customHeight="1" x14ac:dyDescent="0.2">
      <c r="B300" s="317"/>
      <c r="C300" s="329" t="s">
        <v>4809</v>
      </c>
      <c r="D300" s="330"/>
      <c r="E300" s="330"/>
      <c r="F300" s="330"/>
      <c r="G300" s="330"/>
      <c r="H300" s="330"/>
      <c r="I300" s="335">
        <f>TRUNC((L300*$K$7),2)</f>
        <v>19.809999999999999</v>
      </c>
      <c r="K300" s="291"/>
      <c r="L300" s="292">
        <v>25.4</v>
      </c>
    </row>
    <row r="301" spans="2:12" ht="28.5" customHeight="1" x14ac:dyDescent="0.2">
      <c r="B301" s="313">
        <v>131</v>
      </c>
      <c r="C301" s="300" t="s">
        <v>4795</v>
      </c>
      <c r="D301" s="300" t="s">
        <v>4796</v>
      </c>
      <c r="E301" s="300" t="s">
        <v>4797</v>
      </c>
      <c r="F301" s="300" t="s">
        <v>4798</v>
      </c>
      <c r="G301" s="300" t="s">
        <v>4799</v>
      </c>
      <c r="H301" s="301" t="s">
        <v>4800</v>
      </c>
      <c r="I301" s="332" t="s">
        <v>4801</v>
      </c>
      <c r="K301" s="290"/>
      <c r="L301" s="291"/>
    </row>
    <row r="302" spans="2:12" x14ac:dyDescent="0.2">
      <c r="B302" s="314"/>
      <c r="C302" s="303"/>
      <c r="D302" s="303"/>
      <c r="E302" s="303"/>
      <c r="F302" s="303"/>
      <c r="G302" s="303"/>
      <c r="H302" s="302" t="s">
        <v>4802</v>
      </c>
      <c r="I302" s="332" t="s">
        <v>4802</v>
      </c>
      <c r="K302" s="291"/>
      <c r="L302" s="291"/>
    </row>
    <row r="303" spans="2:12" x14ac:dyDescent="0.2">
      <c r="B303" s="315"/>
      <c r="C303" s="287" t="s">
        <v>227</v>
      </c>
      <c r="D303" s="287" t="s">
        <v>2033</v>
      </c>
      <c r="E303" s="307" t="s">
        <v>2034</v>
      </c>
      <c r="F303" s="287" t="s">
        <v>27</v>
      </c>
      <c r="G303" s="322"/>
      <c r="H303" s="331"/>
      <c r="I303" s="333">
        <f>TRUNC((L303*$K$7),2)</f>
        <v>234.03</v>
      </c>
      <c r="K303" s="290"/>
      <c r="L303" s="292">
        <v>300.04000000000002</v>
      </c>
    </row>
    <row r="304" spans="2:12" x14ac:dyDescent="0.2">
      <c r="B304" s="317"/>
      <c r="C304" s="304" t="s">
        <v>4804</v>
      </c>
      <c r="D304" s="318">
        <v>12</v>
      </c>
      <c r="E304" s="29" t="s">
        <v>3140</v>
      </c>
      <c r="F304" s="30" t="s">
        <v>4805</v>
      </c>
      <c r="G304" s="326">
        <v>0.46</v>
      </c>
      <c r="H304" s="320">
        <f>TRUNC((K304*$K$7),2)</f>
        <v>16.22</v>
      </c>
      <c r="I304" s="334">
        <f>TRUNC((L304*$K$7),2)</f>
        <v>7.46</v>
      </c>
      <c r="K304" s="293">
        <v>20.8</v>
      </c>
      <c r="L304" s="293">
        <v>9.57</v>
      </c>
    </row>
    <row r="305" spans="2:12" x14ac:dyDescent="0.2">
      <c r="B305" s="317"/>
      <c r="C305" s="304" t="s">
        <v>4804</v>
      </c>
      <c r="D305" s="318">
        <v>8</v>
      </c>
      <c r="E305" s="29" t="s">
        <v>2566</v>
      </c>
      <c r="F305" s="30" t="s">
        <v>4805</v>
      </c>
      <c r="G305" s="326">
        <v>0.46</v>
      </c>
      <c r="H305" s="320">
        <f>TRUNC((K305*$K$7),2)</f>
        <v>11.34</v>
      </c>
      <c r="I305" s="334">
        <f>TRUNC((L305*$K$7),2)</f>
        <v>5.21</v>
      </c>
      <c r="K305" s="293">
        <v>14.54</v>
      </c>
      <c r="L305" s="293">
        <v>6.69</v>
      </c>
    </row>
    <row r="306" spans="2:12" ht="12.75" customHeight="1" x14ac:dyDescent="0.2">
      <c r="B306" s="317"/>
      <c r="C306" s="329" t="s">
        <v>4806</v>
      </c>
      <c r="D306" s="330"/>
      <c r="E306" s="330"/>
      <c r="F306" s="330"/>
      <c r="G306" s="330"/>
      <c r="H306" s="330"/>
      <c r="I306" s="335">
        <f>TRUNC((L306*$K$7),2)</f>
        <v>12.68</v>
      </c>
      <c r="K306" s="291"/>
      <c r="L306" s="292">
        <v>16.260000000000002</v>
      </c>
    </row>
    <row r="307" spans="2:12" x14ac:dyDescent="0.2">
      <c r="B307" s="317"/>
      <c r="C307" s="304" t="s">
        <v>4794</v>
      </c>
      <c r="D307" s="304" t="s">
        <v>4847</v>
      </c>
      <c r="E307" s="29" t="s">
        <v>4848</v>
      </c>
      <c r="F307" s="30" t="s">
        <v>4846</v>
      </c>
      <c r="G307" s="326">
        <v>1</v>
      </c>
      <c r="H307" s="320">
        <f>TRUNC((K307*$K$7),2)</f>
        <v>221.34</v>
      </c>
      <c r="I307" s="334">
        <f>TRUNC((L307*$K$7),2)</f>
        <v>221.34</v>
      </c>
      <c r="K307" s="293">
        <v>283.77999999999997</v>
      </c>
      <c r="L307" s="293">
        <v>283.77999999999997</v>
      </c>
    </row>
    <row r="308" spans="2:12" ht="12.75" customHeight="1" x14ac:dyDescent="0.2">
      <c r="B308" s="317"/>
      <c r="C308" s="329" t="s">
        <v>4809</v>
      </c>
      <c r="D308" s="330"/>
      <c r="E308" s="330"/>
      <c r="F308" s="330"/>
      <c r="G308" s="330"/>
      <c r="H308" s="330"/>
      <c r="I308" s="335">
        <f>TRUNC((L308*$K$7),2)</f>
        <v>221.34</v>
      </c>
      <c r="K308" s="291"/>
      <c r="L308" s="292">
        <v>283.77999999999997</v>
      </c>
    </row>
    <row r="309" spans="2:12" ht="28.5" customHeight="1" x14ac:dyDescent="0.2">
      <c r="B309" s="313">
        <v>137</v>
      </c>
      <c r="C309" s="300" t="s">
        <v>4795</v>
      </c>
      <c r="D309" s="300" t="s">
        <v>4796</v>
      </c>
      <c r="E309" s="300" t="s">
        <v>4797</v>
      </c>
      <c r="F309" s="300" t="s">
        <v>4798</v>
      </c>
      <c r="G309" s="300" t="s">
        <v>4799</v>
      </c>
      <c r="H309" s="301" t="s">
        <v>4800</v>
      </c>
      <c r="I309" s="332" t="s">
        <v>4801</v>
      </c>
      <c r="K309" s="290"/>
      <c r="L309" s="291"/>
    </row>
    <row r="310" spans="2:12" x14ac:dyDescent="0.2">
      <c r="B310" s="314"/>
      <c r="C310" s="303"/>
      <c r="D310" s="303"/>
      <c r="E310" s="303"/>
      <c r="F310" s="303"/>
      <c r="G310" s="303"/>
      <c r="H310" s="302" t="s">
        <v>4802</v>
      </c>
      <c r="I310" s="332" t="s">
        <v>4802</v>
      </c>
      <c r="K310" s="291"/>
      <c r="L310" s="291"/>
    </row>
    <row r="311" spans="2:12" x14ac:dyDescent="0.2">
      <c r="B311" s="315"/>
      <c r="C311" s="287" t="s">
        <v>227</v>
      </c>
      <c r="D311" s="287" t="s">
        <v>2024</v>
      </c>
      <c r="E311" s="307" t="s">
        <v>2025</v>
      </c>
      <c r="F311" s="287" t="s">
        <v>27</v>
      </c>
      <c r="G311" s="322"/>
      <c r="H311" s="331"/>
      <c r="I311" s="333">
        <f>TRUNC((L311*$K$7),2)</f>
        <v>14.88</v>
      </c>
      <c r="K311" s="290"/>
      <c r="L311" s="292">
        <v>19.079999999999998</v>
      </c>
    </row>
    <row r="312" spans="2:12" x14ac:dyDescent="0.2">
      <c r="B312" s="317"/>
      <c r="C312" s="304" t="s">
        <v>4804</v>
      </c>
      <c r="D312" s="318">
        <v>8</v>
      </c>
      <c r="E312" s="29" t="s">
        <v>2566</v>
      </c>
      <c r="F312" s="30" t="s">
        <v>4805</v>
      </c>
      <c r="G312" s="326">
        <v>0.2</v>
      </c>
      <c r="H312" s="320">
        <f>TRUNC((K312*$K$7),2)</f>
        <v>11.34</v>
      </c>
      <c r="I312" s="334">
        <f>TRUNC((L312*$K$7),2)</f>
        <v>2.2599999999999998</v>
      </c>
      <c r="K312" s="293">
        <v>14.54</v>
      </c>
      <c r="L312" s="293">
        <v>2.91</v>
      </c>
    </row>
    <row r="313" spans="2:12" x14ac:dyDescent="0.2">
      <c r="B313" s="317"/>
      <c r="C313" s="304" t="s">
        <v>4804</v>
      </c>
      <c r="D313" s="318">
        <v>12</v>
      </c>
      <c r="E313" s="29" t="s">
        <v>3140</v>
      </c>
      <c r="F313" s="30" t="s">
        <v>4805</v>
      </c>
      <c r="G313" s="326">
        <v>0.2</v>
      </c>
      <c r="H313" s="320">
        <f>TRUNC((K313*$K$7),2)</f>
        <v>16.22</v>
      </c>
      <c r="I313" s="334">
        <f>TRUNC((L313*$K$7),2)</f>
        <v>3.24</v>
      </c>
      <c r="K313" s="293">
        <v>20.8</v>
      </c>
      <c r="L313" s="293">
        <v>4.16</v>
      </c>
    </row>
    <row r="314" spans="2:12" ht="12.75" customHeight="1" x14ac:dyDescent="0.2">
      <c r="B314" s="317"/>
      <c r="C314" s="329" t="s">
        <v>4806</v>
      </c>
      <c r="D314" s="330"/>
      <c r="E314" s="330"/>
      <c r="F314" s="330"/>
      <c r="G314" s="330"/>
      <c r="H314" s="330"/>
      <c r="I314" s="335">
        <f>TRUNC((L314*$K$7),2)</f>
        <v>5.51</v>
      </c>
      <c r="K314" s="291"/>
      <c r="L314" s="292">
        <v>7.07</v>
      </c>
    </row>
    <row r="315" spans="2:12" x14ac:dyDescent="0.2">
      <c r="B315" s="317"/>
      <c r="C315" s="304" t="s">
        <v>4794</v>
      </c>
      <c r="D315" s="304" t="s">
        <v>4849</v>
      </c>
      <c r="E315" s="29" t="s">
        <v>4850</v>
      </c>
      <c r="F315" s="30" t="s">
        <v>4846</v>
      </c>
      <c r="G315" s="326">
        <v>1</v>
      </c>
      <c r="H315" s="320">
        <f>TRUNC((K315*$K$7),2)</f>
        <v>9.36</v>
      </c>
      <c r="I315" s="334">
        <f>TRUNC((L315*$K$7),2)</f>
        <v>9.36</v>
      </c>
      <c r="K315" s="293">
        <v>12.01</v>
      </c>
      <c r="L315" s="293">
        <v>12.01</v>
      </c>
    </row>
    <row r="316" spans="2:12" ht="12.75" customHeight="1" x14ac:dyDescent="0.2">
      <c r="B316" s="317"/>
      <c r="C316" s="329" t="s">
        <v>4809</v>
      </c>
      <c r="D316" s="330"/>
      <c r="E316" s="330"/>
      <c r="F316" s="330"/>
      <c r="G316" s="330"/>
      <c r="H316" s="330"/>
      <c r="I316" s="335">
        <f>TRUNC((L316*$K$7),2)</f>
        <v>9.36</v>
      </c>
      <c r="K316" s="291"/>
      <c r="L316" s="292">
        <v>12.01</v>
      </c>
    </row>
    <row r="317" spans="2:12" ht="28.5" customHeight="1" x14ac:dyDescent="0.2">
      <c r="B317" s="313">
        <v>138</v>
      </c>
      <c r="C317" s="300" t="s">
        <v>4795</v>
      </c>
      <c r="D317" s="300" t="s">
        <v>4796</v>
      </c>
      <c r="E317" s="300" t="s">
        <v>4797</v>
      </c>
      <c r="F317" s="300" t="s">
        <v>4798</v>
      </c>
      <c r="G317" s="300" t="s">
        <v>4799</v>
      </c>
      <c r="H317" s="301" t="s">
        <v>4800</v>
      </c>
      <c r="I317" s="332" t="s">
        <v>4801</v>
      </c>
      <c r="K317" s="290"/>
      <c r="L317" s="291"/>
    </row>
    <row r="318" spans="2:12" x14ac:dyDescent="0.2">
      <c r="B318" s="314"/>
      <c r="C318" s="303"/>
      <c r="D318" s="303"/>
      <c r="E318" s="303"/>
      <c r="F318" s="303"/>
      <c r="G318" s="303"/>
      <c r="H318" s="302" t="s">
        <v>4802</v>
      </c>
      <c r="I318" s="332" t="s">
        <v>4802</v>
      </c>
      <c r="K318" s="291"/>
      <c r="L318" s="291"/>
    </row>
    <row r="319" spans="2:12" x14ac:dyDescent="0.2">
      <c r="B319" s="315"/>
      <c r="C319" s="287" t="s">
        <v>227</v>
      </c>
      <c r="D319" s="287" t="s">
        <v>2061</v>
      </c>
      <c r="E319" s="307" t="s">
        <v>2062</v>
      </c>
      <c r="F319" s="287" t="s">
        <v>27</v>
      </c>
      <c r="G319" s="322"/>
      <c r="H319" s="331"/>
      <c r="I319" s="333">
        <f>TRUNC((L319*$K$7),2)</f>
        <v>40.68</v>
      </c>
      <c r="K319" s="290"/>
      <c r="L319" s="292">
        <v>52.16</v>
      </c>
    </row>
    <row r="320" spans="2:12" x14ac:dyDescent="0.2">
      <c r="B320" s="317"/>
      <c r="C320" s="304" t="s">
        <v>4804</v>
      </c>
      <c r="D320" s="318">
        <v>12</v>
      </c>
      <c r="E320" s="29" t="s">
        <v>3140</v>
      </c>
      <c r="F320" s="30" t="s">
        <v>4805</v>
      </c>
      <c r="G320" s="326">
        <v>0.15</v>
      </c>
      <c r="H320" s="320">
        <f>TRUNC((K320*$K$7),2)</f>
        <v>16.22</v>
      </c>
      <c r="I320" s="334">
        <f>TRUNC((L320*$K$7),2)</f>
        <v>2.4300000000000002</v>
      </c>
      <c r="K320" s="293">
        <v>20.8</v>
      </c>
      <c r="L320" s="293">
        <v>3.12</v>
      </c>
    </row>
    <row r="321" spans="2:12" x14ac:dyDescent="0.2">
      <c r="B321" s="317"/>
      <c r="C321" s="304" t="s">
        <v>4804</v>
      </c>
      <c r="D321" s="318">
        <v>8</v>
      </c>
      <c r="E321" s="29" t="s">
        <v>2566</v>
      </c>
      <c r="F321" s="30" t="s">
        <v>4805</v>
      </c>
      <c r="G321" s="326">
        <v>0.15</v>
      </c>
      <c r="H321" s="320">
        <f>TRUNC((K321*$K$7),2)</f>
        <v>11.34</v>
      </c>
      <c r="I321" s="334">
        <f>TRUNC((L321*$K$7),2)</f>
        <v>1.7</v>
      </c>
      <c r="K321" s="293">
        <v>14.54</v>
      </c>
      <c r="L321" s="293">
        <v>2.1800000000000002</v>
      </c>
    </row>
    <row r="322" spans="2:12" ht="12.75" customHeight="1" x14ac:dyDescent="0.2">
      <c r="B322" s="317"/>
      <c r="C322" s="329" t="s">
        <v>4806</v>
      </c>
      <c r="D322" s="330"/>
      <c r="E322" s="330"/>
      <c r="F322" s="330"/>
      <c r="G322" s="330"/>
      <c r="H322" s="330"/>
      <c r="I322" s="335">
        <f>TRUNC((L322*$K$7),2)</f>
        <v>4.13</v>
      </c>
      <c r="K322" s="291"/>
      <c r="L322" s="292">
        <v>5.3</v>
      </c>
    </row>
    <row r="323" spans="2:12" x14ac:dyDescent="0.2">
      <c r="B323" s="317"/>
      <c r="C323" s="304" t="s">
        <v>4794</v>
      </c>
      <c r="D323" s="304" t="s">
        <v>4851</v>
      </c>
      <c r="E323" s="29" t="s">
        <v>4852</v>
      </c>
      <c r="F323" s="30" t="s">
        <v>4846</v>
      </c>
      <c r="G323" s="326">
        <v>1</v>
      </c>
      <c r="H323" s="320">
        <f>TRUNC((K323*$K$7),2)</f>
        <v>36.549999999999997</v>
      </c>
      <c r="I323" s="334">
        <f>TRUNC((L323*$K$7),2)</f>
        <v>36.549999999999997</v>
      </c>
      <c r="K323" s="293">
        <v>46.86</v>
      </c>
      <c r="L323" s="293">
        <v>46.86</v>
      </c>
    </row>
    <row r="324" spans="2:12" ht="12.75" customHeight="1" x14ac:dyDescent="0.2">
      <c r="B324" s="317"/>
      <c r="C324" s="329" t="s">
        <v>4809</v>
      </c>
      <c r="D324" s="330"/>
      <c r="E324" s="330"/>
      <c r="F324" s="330"/>
      <c r="G324" s="330"/>
      <c r="H324" s="330"/>
      <c r="I324" s="335">
        <f>TRUNC((L324*$K$7),2)</f>
        <v>36.549999999999997</v>
      </c>
      <c r="K324" s="291"/>
      <c r="L324" s="292">
        <v>46.86</v>
      </c>
    </row>
    <row r="325" spans="2:12" ht="28.5" customHeight="1" x14ac:dyDescent="0.2">
      <c r="B325" s="313">
        <v>139</v>
      </c>
      <c r="C325" s="300" t="s">
        <v>4795</v>
      </c>
      <c r="D325" s="300" t="s">
        <v>4796</v>
      </c>
      <c r="E325" s="300" t="s">
        <v>4797</v>
      </c>
      <c r="F325" s="300" t="s">
        <v>4798</v>
      </c>
      <c r="G325" s="300" t="s">
        <v>4799</v>
      </c>
      <c r="H325" s="301" t="s">
        <v>4800</v>
      </c>
      <c r="I325" s="332" t="s">
        <v>4801</v>
      </c>
      <c r="K325" s="290"/>
      <c r="L325" s="291"/>
    </row>
    <row r="326" spans="2:12" x14ac:dyDescent="0.2">
      <c r="B326" s="314"/>
      <c r="C326" s="303"/>
      <c r="D326" s="303"/>
      <c r="E326" s="303"/>
      <c r="F326" s="303"/>
      <c r="G326" s="303"/>
      <c r="H326" s="302" t="s">
        <v>4802</v>
      </c>
      <c r="I326" s="332" t="s">
        <v>4802</v>
      </c>
      <c r="K326" s="291"/>
      <c r="L326" s="291"/>
    </row>
    <row r="327" spans="2:12" x14ac:dyDescent="0.2">
      <c r="B327" s="315"/>
      <c r="C327" s="287" t="s">
        <v>227</v>
      </c>
      <c r="D327" s="287" t="s">
        <v>2064</v>
      </c>
      <c r="E327" s="307" t="s">
        <v>2065</v>
      </c>
      <c r="F327" s="287" t="s">
        <v>27</v>
      </c>
      <c r="G327" s="322"/>
      <c r="H327" s="331"/>
      <c r="I327" s="333">
        <f>TRUNC((L327*$K$7),2)</f>
        <v>54.11</v>
      </c>
      <c r="K327" s="290"/>
      <c r="L327" s="292">
        <v>69.38</v>
      </c>
    </row>
    <row r="328" spans="2:12" x14ac:dyDescent="0.2">
      <c r="B328" s="317"/>
      <c r="C328" s="304" t="s">
        <v>4804</v>
      </c>
      <c r="D328" s="318">
        <v>12</v>
      </c>
      <c r="E328" s="29" t="s">
        <v>3140</v>
      </c>
      <c r="F328" s="30" t="s">
        <v>4805</v>
      </c>
      <c r="G328" s="326">
        <v>0.15</v>
      </c>
      <c r="H328" s="320">
        <f>TRUNC((K328*$K$7),2)</f>
        <v>16.22</v>
      </c>
      <c r="I328" s="334">
        <f>TRUNC((L328*$K$7),2)</f>
        <v>2.4300000000000002</v>
      </c>
      <c r="K328" s="293">
        <v>20.8</v>
      </c>
      <c r="L328" s="293">
        <v>3.12</v>
      </c>
    </row>
    <row r="329" spans="2:12" x14ac:dyDescent="0.2">
      <c r="B329" s="317"/>
      <c r="C329" s="304" t="s">
        <v>4804</v>
      </c>
      <c r="D329" s="318">
        <v>8</v>
      </c>
      <c r="E329" s="29" t="s">
        <v>2566</v>
      </c>
      <c r="F329" s="30" t="s">
        <v>4805</v>
      </c>
      <c r="G329" s="326">
        <v>0.15</v>
      </c>
      <c r="H329" s="320">
        <f>TRUNC((K329*$K$7),2)</f>
        <v>11.34</v>
      </c>
      <c r="I329" s="334">
        <f>TRUNC((L329*$K$7),2)</f>
        <v>1.7</v>
      </c>
      <c r="K329" s="293">
        <v>14.54</v>
      </c>
      <c r="L329" s="293">
        <v>2.1800000000000002</v>
      </c>
    </row>
    <row r="330" spans="2:12" ht="12.75" customHeight="1" x14ac:dyDescent="0.2">
      <c r="B330" s="317"/>
      <c r="C330" s="329" t="s">
        <v>4806</v>
      </c>
      <c r="D330" s="330"/>
      <c r="E330" s="330"/>
      <c r="F330" s="330"/>
      <c r="G330" s="330"/>
      <c r="H330" s="330"/>
      <c r="I330" s="335">
        <f>TRUNC((L330*$K$7),2)</f>
        <v>4.13</v>
      </c>
      <c r="K330" s="291"/>
      <c r="L330" s="292">
        <v>5.3</v>
      </c>
    </row>
    <row r="331" spans="2:12" x14ac:dyDescent="0.2">
      <c r="B331" s="317"/>
      <c r="C331" s="304" t="s">
        <v>4794</v>
      </c>
      <c r="D331" s="304" t="s">
        <v>4853</v>
      </c>
      <c r="E331" s="29" t="s">
        <v>4854</v>
      </c>
      <c r="F331" s="30" t="s">
        <v>4846</v>
      </c>
      <c r="G331" s="326">
        <v>1</v>
      </c>
      <c r="H331" s="320">
        <f>TRUNC((K331*$K$7),2)</f>
        <v>49.98</v>
      </c>
      <c r="I331" s="334">
        <f>TRUNC((L331*$K$7),2)</f>
        <v>49.98</v>
      </c>
      <c r="K331" s="293">
        <v>64.08</v>
      </c>
      <c r="L331" s="293">
        <v>64.08</v>
      </c>
    </row>
    <row r="332" spans="2:12" ht="12.75" customHeight="1" x14ac:dyDescent="0.2">
      <c r="B332" s="317"/>
      <c r="C332" s="329" t="s">
        <v>4809</v>
      </c>
      <c r="D332" s="330"/>
      <c r="E332" s="330"/>
      <c r="F332" s="330"/>
      <c r="G332" s="330"/>
      <c r="H332" s="330"/>
      <c r="I332" s="335">
        <f>TRUNC((L332*$K$7),2)</f>
        <v>49.98</v>
      </c>
      <c r="K332" s="291"/>
      <c r="L332" s="292">
        <v>64.08</v>
      </c>
    </row>
    <row r="333" spans="2:12" ht="28.5" customHeight="1" x14ac:dyDescent="0.2">
      <c r="B333" s="313">
        <v>141</v>
      </c>
      <c r="C333" s="300" t="s">
        <v>4795</v>
      </c>
      <c r="D333" s="300" t="s">
        <v>4796</v>
      </c>
      <c r="E333" s="300" t="s">
        <v>4797</v>
      </c>
      <c r="F333" s="300" t="s">
        <v>4798</v>
      </c>
      <c r="G333" s="300" t="s">
        <v>4799</v>
      </c>
      <c r="H333" s="301" t="s">
        <v>4800</v>
      </c>
      <c r="I333" s="332" t="s">
        <v>4801</v>
      </c>
      <c r="K333" s="290"/>
      <c r="L333" s="291"/>
    </row>
    <row r="334" spans="2:12" x14ac:dyDescent="0.2">
      <c r="B334" s="314"/>
      <c r="C334" s="303"/>
      <c r="D334" s="303"/>
      <c r="E334" s="303"/>
      <c r="F334" s="303"/>
      <c r="G334" s="303"/>
      <c r="H334" s="302" t="s">
        <v>4802</v>
      </c>
      <c r="I334" s="332" t="s">
        <v>4802</v>
      </c>
      <c r="K334" s="291"/>
      <c r="L334" s="291"/>
    </row>
    <row r="335" spans="2:12" x14ac:dyDescent="0.2">
      <c r="B335" s="315"/>
      <c r="C335" s="287" t="s">
        <v>227</v>
      </c>
      <c r="D335" s="287" t="s">
        <v>2079</v>
      </c>
      <c r="E335" s="307" t="s">
        <v>2080</v>
      </c>
      <c r="F335" s="287" t="s">
        <v>27</v>
      </c>
      <c r="G335" s="322"/>
      <c r="H335" s="331"/>
      <c r="I335" s="338">
        <f>TRUNC((L335*$K$7),2)</f>
        <v>4006.29</v>
      </c>
      <c r="K335" s="290"/>
      <c r="L335" s="296">
        <v>5136.28</v>
      </c>
    </row>
    <row r="336" spans="2:12" ht="12.75" customHeight="1" x14ac:dyDescent="0.2">
      <c r="B336" s="317"/>
      <c r="C336" s="329" t="s">
        <v>4806</v>
      </c>
      <c r="D336" s="330"/>
      <c r="E336" s="330"/>
      <c r="F336" s="330"/>
      <c r="G336" s="330"/>
      <c r="H336" s="330"/>
      <c r="I336" s="335">
        <f>TRUNC((L336*$K$7),2)</f>
        <v>0</v>
      </c>
      <c r="K336" s="291"/>
      <c r="L336" s="292">
        <v>0</v>
      </c>
    </row>
    <row r="337" spans="2:12" x14ac:dyDescent="0.2">
      <c r="B337" s="317"/>
      <c r="C337" s="304" t="s">
        <v>4794</v>
      </c>
      <c r="D337" s="304" t="s">
        <v>4855</v>
      </c>
      <c r="E337" s="29" t="s">
        <v>4856</v>
      </c>
      <c r="F337" s="30" t="s">
        <v>4846</v>
      </c>
      <c r="G337" s="328">
        <v>1</v>
      </c>
      <c r="H337" s="320">
        <f>TRUNC((K337*$K$7),2)</f>
        <v>4006.29</v>
      </c>
      <c r="I337" s="339">
        <f>TRUNC((L337*$K$7),2)</f>
        <v>4006.29</v>
      </c>
      <c r="K337" s="297">
        <v>5136.28</v>
      </c>
      <c r="L337" s="297">
        <v>5136.28</v>
      </c>
    </row>
    <row r="338" spans="2:12" ht="12.75" customHeight="1" x14ac:dyDescent="0.2">
      <c r="B338" s="317"/>
      <c r="C338" s="329" t="s">
        <v>4809</v>
      </c>
      <c r="D338" s="330"/>
      <c r="E338" s="330"/>
      <c r="F338" s="330"/>
      <c r="G338" s="330"/>
      <c r="H338" s="330"/>
      <c r="I338" s="340">
        <f>TRUNC((L338*$K$7),2)</f>
        <v>4006.29</v>
      </c>
      <c r="K338" s="291"/>
      <c r="L338" s="296">
        <v>5136.28</v>
      </c>
    </row>
    <row r="339" spans="2:12" ht="28.5" customHeight="1" x14ac:dyDescent="0.2">
      <c r="B339" s="313">
        <v>166</v>
      </c>
      <c r="C339" s="300" t="s">
        <v>4795</v>
      </c>
      <c r="D339" s="300" t="s">
        <v>4796</v>
      </c>
      <c r="E339" s="300" t="s">
        <v>4797</v>
      </c>
      <c r="F339" s="300" t="s">
        <v>4798</v>
      </c>
      <c r="G339" s="300" t="s">
        <v>4799</v>
      </c>
      <c r="H339" s="301" t="s">
        <v>4800</v>
      </c>
      <c r="I339" s="332" t="s">
        <v>4801</v>
      </c>
      <c r="K339" s="290"/>
      <c r="L339" s="291"/>
    </row>
    <row r="340" spans="2:12" x14ac:dyDescent="0.2">
      <c r="B340" s="314"/>
      <c r="C340" s="303"/>
      <c r="D340" s="303"/>
      <c r="E340" s="303"/>
      <c r="F340" s="303"/>
      <c r="G340" s="303"/>
      <c r="H340" s="302" t="s">
        <v>4802</v>
      </c>
      <c r="I340" s="332" t="s">
        <v>4802</v>
      </c>
      <c r="K340" s="291"/>
      <c r="L340" s="291"/>
    </row>
    <row r="341" spans="2:12" ht="25.5" x14ac:dyDescent="0.2">
      <c r="B341" s="315"/>
      <c r="C341" s="308" t="s">
        <v>227</v>
      </c>
      <c r="D341" s="287" t="s">
        <v>1968</v>
      </c>
      <c r="E341" s="316" t="s">
        <v>4935</v>
      </c>
      <c r="F341" s="287" t="s">
        <v>50</v>
      </c>
      <c r="G341" s="322"/>
      <c r="H341" s="331"/>
      <c r="I341" s="333">
        <f>TRUNC((L341*$K$7),2)</f>
        <v>28.64</v>
      </c>
      <c r="K341" s="290"/>
      <c r="L341" s="292">
        <v>36.72</v>
      </c>
    </row>
    <row r="342" spans="2:12" x14ac:dyDescent="0.2">
      <c r="B342" s="317"/>
      <c r="C342" s="306" t="s">
        <v>4804</v>
      </c>
      <c r="D342" s="318">
        <v>12</v>
      </c>
      <c r="E342" s="29" t="s">
        <v>3140</v>
      </c>
      <c r="F342" s="30" t="s">
        <v>4805</v>
      </c>
      <c r="G342" s="326">
        <v>0.4</v>
      </c>
      <c r="H342" s="320">
        <f>TRUNC((K342*$K$7),2)</f>
        <v>16.22</v>
      </c>
      <c r="I342" s="334">
        <f>TRUNC((L342*$K$7),2)</f>
        <v>6.48</v>
      </c>
      <c r="K342" s="293">
        <v>20.8</v>
      </c>
      <c r="L342" s="293">
        <v>8.32</v>
      </c>
    </row>
    <row r="343" spans="2:12" x14ac:dyDescent="0.2">
      <c r="B343" s="317"/>
      <c r="C343" s="306" t="s">
        <v>4804</v>
      </c>
      <c r="D343" s="318">
        <v>8</v>
      </c>
      <c r="E343" s="29" t="s">
        <v>2566</v>
      </c>
      <c r="F343" s="30" t="s">
        <v>4805</v>
      </c>
      <c r="G343" s="326">
        <v>0.4</v>
      </c>
      <c r="H343" s="320">
        <f>TRUNC((K343*$K$7),2)</f>
        <v>11.34</v>
      </c>
      <c r="I343" s="334">
        <f>TRUNC((L343*$K$7),2)</f>
        <v>4.53</v>
      </c>
      <c r="K343" s="293">
        <v>14.54</v>
      </c>
      <c r="L343" s="293">
        <v>5.82</v>
      </c>
    </row>
    <row r="344" spans="2:12" ht="12.75" customHeight="1" x14ac:dyDescent="0.2">
      <c r="B344" s="317"/>
      <c r="C344" s="329" t="s">
        <v>4806</v>
      </c>
      <c r="D344" s="330"/>
      <c r="E344" s="330"/>
      <c r="F344" s="330"/>
      <c r="G344" s="330"/>
      <c r="H344" s="330"/>
      <c r="I344" s="335">
        <f>TRUNC((L344*$K$7),2)</f>
        <v>11.02</v>
      </c>
      <c r="K344" s="291"/>
      <c r="L344" s="292">
        <v>14.14</v>
      </c>
    </row>
    <row r="345" spans="2:12" x14ac:dyDescent="0.2">
      <c r="B345" s="317"/>
      <c r="C345" s="306" t="s">
        <v>4794</v>
      </c>
      <c r="D345" s="304" t="s">
        <v>4857</v>
      </c>
      <c r="E345" s="29" t="s">
        <v>4858</v>
      </c>
      <c r="F345" s="30" t="s">
        <v>50</v>
      </c>
      <c r="G345" s="326">
        <v>1</v>
      </c>
      <c r="H345" s="320">
        <f>TRUNC((K345*$K$7),2)</f>
        <v>17.61</v>
      </c>
      <c r="I345" s="334">
        <f>TRUNC((L345*$K$7),2)</f>
        <v>17.61</v>
      </c>
      <c r="K345" s="293">
        <v>22.58</v>
      </c>
      <c r="L345" s="293">
        <v>22.58</v>
      </c>
    </row>
    <row r="346" spans="2:12" ht="12.75" customHeight="1" x14ac:dyDescent="0.2">
      <c r="B346" s="317"/>
      <c r="C346" s="329" t="s">
        <v>4809</v>
      </c>
      <c r="D346" s="330"/>
      <c r="E346" s="330"/>
      <c r="F346" s="330"/>
      <c r="G346" s="330"/>
      <c r="H346" s="330"/>
      <c r="I346" s="335">
        <f>TRUNC((L346*$K$7),2)</f>
        <v>17.61</v>
      </c>
      <c r="K346" s="291"/>
      <c r="L346" s="292">
        <v>22.58</v>
      </c>
    </row>
    <row r="347" spans="2:12" ht="28.5" customHeight="1" x14ac:dyDescent="0.2">
      <c r="B347" s="313">
        <v>169</v>
      </c>
      <c r="C347" s="300" t="s">
        <v>4795</v>
      </c>
      <c r="D347" s="300" t="s">
        <v>4796</v>
      </c>
      <c r="E347" s="300" t="s">
        <v>4797</v>
      </c>
      <c r="F347" s="300" t="s">
        <v>4798</v>
      </c>
      <c r="G347" s="300" t="s">
        <v>4799</v>
      </c>
      <c r="H347" s="301" t="s">
        <v>4800</v>
      </c>
      <c r="I347" s="332" t="s">
        <v>4801</v>
      </c>
      <c r="K347" s="290"/>
      <c r="L347" s="291"/>
    </row>
    <row r="348" spans="2:12" x14ac:dyDescent="0.2">
      <c r="B348" s="314"/>
      <c r="C348" s="303"/>
      <c r="D348" s="303"/>
      <c r="E348" s="303"/>
      <c r="F348" s="303"/>
      <c r="G348" s="303"/>
      <c r="H348" s="302" t="s">
        <v>4802</v>
      </c>
      <c r="I348" s="332" t="s">
        <v>4802</v>
      </c>
      <c r="K348" s="291"/>
      <c r="L348" s="291"/>
    </row>
    <row r="349" spans="2:12" x14ac:dyDescent="0.2">
      <c r="B349" s="315"/>
      <c r="C349" s="287" t="s">
        <v>227</v>
      </c>
      <c r="D349" s="287" t="s">
        <v>1978</v>
      </c>
      <c r="E349" s="307" t="s">
        <v>1979</v>
      </c>
      <c r="F349" s="287" t="s">
        <v>27</v>
      </c>
      <c r="G349" s="322"/>
      <c r="H349" s="331"/>
      <c r="I349" s="333">
        <f>TRUNC((L349*$K$7),2)</f>
        <v>7.88</v>
      </c>
      <c r="K349" s="290"/>
      <c r="L349" s="292">
        <v>10.11</v>
      </c>
    </row>
    <row r="350" spans="2:12" x14ac:dyDescent="0.2">
      <c r="B350" s="317"/>
      <c r="C350" s="304" t="s">
        <v>4804</v>
      </c>
      <c r="D350" s="318">
        <v>12</v>
      </c>
      <c r="E350" s="29" t="s">
        <v>3140</v>
      </c>
      <c r="F350" s="30" t="s">
        <v>4805</v>
      </c>
      <c r="G350" s="326">
        <v>0.2</v>
      </c>
      <c r="H350" s="320">
        <f>TRUNC((K350*$K$7),2)</f>
        <v>16.22</v>
      </c>
      <c r="I350" s="334">
        <f>TRUNC((L350*$K$7),2)</f>
        <v>3.24</v>
      </c>
      <c r="K350" s="293">
        <v>20.8</v>
      </c>
      <c r="L350" s="293">
        <v>4.16</v>
      </c>
    </row>
    <row r="351" spans="2:12" x14ac:dyDescent="0.2">
      <c r="B351" s="317"/>
      <c r="C351" s="304" t="s">
        <v>4804</v>
      </c>
      <c r="D351" s="318">
        <v>8</v>
      </c>
      <c r="E351" s="29" t="s">
        <v>2566</v>
      </c>
      <c r="F351" s="30" t="s">
        <v>4805</v>
      </c>
      <c r="G351" s="326">
        <v>0.2</v>
      </c>
      <c r="H351" s="320">
        <f>TRUNC((K351*$K$7),2)</f>
        <v>11.34</v>
      </c>
      <c r="I351" s="334">
        <f>TRUNC((L351*$K$7),2)</f>
        <v>2.2599999999999998</v>
      </c>
      <c r="K351" s="293">
        <v>14.54</v>
      </c>
      <c r="L351" s="293">
        <v>2.91</v>
      </c>
    </row>
    <row r="352" spans="2:12" ht="12.75" customHeight="1" x14ac:dyDescent="0.2">
      <c r="B352" s="317"/>
      <c r="C352" s="329" t="s">
        <v>4806</v>
      </c>
      <c r="D352" s="330"/>
      <c r="E352" s="330"/>
      <c r="F352" s="330"/>
      <c r="G352" s="330"/>
      <c r="H352" s="330"/>
      <c r="I352" s="335">
        <f>TRUNC((L352*$K$7),2)</f>
        <v>5.51</v>
      </c>
      <c r="K352" s="291"/>
      <c r="L352" s="292">
        <v>7.07</v>
      </c>
    </row>
    <row r="353" spans="2:12" x14ac:dyDescent="0.2">
      <c r="B353" s="317"/>
      <c r="C353" s="304" t="s">
        <v>4794</v>
      </c>
      <c r="D353" s="304" t="s">
        <v>4859</v>
      </c>
      <c r="E353" s="29" t="s">
        <v>4860</v>
      </c>
      <c r="F353" s="30" t="s">
        <v>27</v>
      </c>
      <c r="G353" s="326">
        <v>1</v>
      </c>
      <c r="H353" s="320">
        <f>TRUNC((K353*$K$7),2)</f>
        <v>2.37</v>
      </c>
      <c r="I353" s="334">
        <f>TRUNC((L353*$K$7),2)</f>
        <v>2.37</v>
      </c>
      <c r="K353" s="293">
        <v>3.04</v>
      </c>
      <c r="L353" s="293">
        <v>3.04</v>
      </c>
    </row>
    <row r="354" spans="2:12" ht="12.75" customHeight="1" x14ac:dyDescent="0.2">
      <c r="B354" s="317"/>
      <c r="C354" s="329" t="s">
        <v>4809</v>
      </c>
      <c r="D354" s="330"/>
      <c r="E354" s="330"/>
      <c r="F354" s="330"/>
      <c r="G354" s="330"/>
      <c r="H354" s="330"/>
      <c r="I354" s="335">
        <f>TRUNC((L354*$K$7),2)</f>
        <v>2.37</v>
      </c>
      <c r="K354" s="291"/>
      <c r="L354" s="292">
        <v>3.04</v>
      </c>
    </row>
    <row r="355" spans="2:12" ht="28.5" customHeight="1" x14ac:dyDescent="0.2">
      <c r="B355" s="313">
        <v>172</v>
      </c>
      <c r="C355" s="300" t="s">
        <v>4795</v>
      </c>
      <c r="D355" s="300" t="s">
        <v>4796</v>
      </c>
      <c r="E355" s="300" t="s">
        <v>4797</v>
      </c>
      <c r="F355" s="300" t="s">
        <v>4798</v>
      </c>
      <c r="G355" s="300" t="s">
        <v>4799</v>
      </c>
      <c r="H355" s="301" t="s">
        <v>4800</v>
      </c>
      <c r="I355" s="332" t="s">
        <v>4801</v>
      </c>
      <c r="K355" s="290"/>
      <c r="L355" s="291"/>
    </row>
    <row r="356" spans="2:12" x14ac:dyDescent="0.2">
      <c r="B356" s="314"/>
      <c r="C356" s="303"/>
      <c r="D356" s="303"/>
      <c r="E356" s="303"/>
      <c r="F356" s="303"/>
      <c r="G356" s="303"/>
      <c r="H356" s="302" t="s">
        <v>4802</v>
      </c>
      <c r="I356" s="332" t="s">
        <v>4802</v>
      </c>
      <c r="K356" s="291"/>
      <c r="L356" s="291"/>
    </row>
    <row r="357" spans="2:12" x14ac:dyDescent="0.2">
      <c r="B357" s="315"/>
      <c r="C357" s="287" t="s">
        <v>227</v>
      </c>
      <c r="D357" s="287" t="s">
        <v>1983</v>
      </c>
      <c r="E357" s="307" t="s">
        <v>1984</v>
      </c>
      <c r="F357" s="287" t="s">
        <v>27</v>
      </c>
      <c r="G357" s="322"/>
      <c r="H357" s="331"/>
      <c r="I357" s="333">
        <f>TRUNC((L357*$K$7),2)</f>
        <v>11.7</v>
      </c>
      <c r="K357" s="290"/>
      <c r="L357" s="292">
        <v>15.01</v>
      </c>
    </row>
    <row r="358" spans="2:12" x14ac:dyDescent="0.2">
      <c r="B358" s="317"/>
      <c r="C358" s="304" t="s">
        <v>4804</v>
      </c>
      <c r="D358" s="318">
        <v>12</v>
      </c>
      <c r="E358" s="29" t="s">
        <v>3140</v>
      </c>
      <c r="F358" s="30" t="s">
        <v>4805</v>
      </c>
      <c r="G358" s="326">
        <v>0.35</v>
      </c>
      <c r="H358" s="320">
        <f>TRUNC((K358*$K$7),2)</f>
        <v>16.22</v>
      </c>
      <c r="I358" s="334">
        <f>TRUNC((L358*$K$7),2)</f>
        <v>5.67</v>
      </c>
      <c r="K358" s="293">
        <v>20.8</v>
      </c>
      <c r="L358" s="293">
        <v>7.28</v>
      </c>
    </row>
    <row r="359" spans="2:12" x14ac:dyDescent="0.2">
      <c r="B359" s="317"/>
      <c r="C359" s="304" t="s">
        <v>4804</v>
      </c>
      <c r="D359" s="318">
        <v>8</v>
      </c>
      <c r="E359" s="29" t="s">
        <v>2566</v>
      </c>
      <c r="F359" s="30" t="s">
        <v>4805</v>
      </c>
      <c r="G359" s="326">
        <v>0.35</v>
      </c>
      <c r="H359" s="320">
        <f>TRUNC((K359*$K$7),2)</f>
        <v>11.34</v>
      </c>
      <c r="I359" s="334">
        <f>TRUNC((L359*$K$7),2)</f>
        <v>3.97</v>
      </c>
      <c r="K359" s="293">
        <v>14.54</v>
      </c>
      <c r="L359" s="293">
        <v>5.09</v>
      </c>
    </row>
    <row r="360" spans="2:12" ht="12.75" customHeight="1" x14ac:dyDescent="0.2">
      <c r="B360" s="317"/>
      <c r="C360" s="329" t="s">
        <v>4806</v>
      </c>
      <c r="D360" s="330"/>
      <c r="E360" s="330"/>
      <c r="F360" s="330"/>
      <c r="G360" s="330"/>
      <c r="H360" s="330"/>
      <c r="I360" s="335">
        <f>TRUNC((L360*$K$7),2)</f>
        <v>9.64</v>
      </c>
      <c r="K360" s="291"/>
      <c r="L360" s="292">
        <v>12.37</v>
      </c>
    </row>
    <row r="361" spans="2:12" x14ac:dyDescent="0.2">
      <c r="B361" s="317"/>
      <c r="C361" s="304" t="s">
        <v>4794</v>
      </c>
      <c r="D361" s="304" t="s">
        <v>4861</v>
      </c>
      <c r="E361" s="29" t="s">
        <v>4862</v>
      </c>
      <c r="F361" s="30" t="s">
        <v>27</v>
      </c>
      <c r="G361" s="326">
        <v>1</v>
      </c>
      <c r="H361" s="320">
        <f>TRUNC((K361*$K$7),2)</f>
        <v>2.0499999999999998</v>
      </c>
      <c r="I361" s="334">
        <f>TRUNC((L361*$K$7),2)</f>
        <v>2.0499999999999998</v>
      </c>
      <c r="K361" s="293">
        <v>2.64</v>
      </c>
      <c r="L361" s="293">
        <v>2.64</v>
      </c>
    </row>
    <row r="362" spans="2:12" x14ac:dyDescent="0.2">
      <c r="B362" s="317"/>
      <c r="C362" s="304" t="s">
        <v>4794</v>
      </c>
      <c r="D362" s="304" t="s">
        <v>4863</v>
      </c>
      <c r="E362" s="29" t="s">
        <v>4864</v>
      </c>
      <c r="F362" s="30" t="s">
        <v>50</v>
      </c>
      <c r="G362" s="326">
        <v>1</v>
      </c>
      <c r="H362" s="320">
        <f>TRUNC((K362*$K$7),2)</f>
        <v>0</v>
      </c>
      <c r="I362" s="334">
        <f>TRUNC((L362*$K$7),2)</f>
        <v>0</v>
      </c>
      <c r="K362" s="293">
        <v>0</v>
      </c>
      <c r="L362" s="293">
        <v>0</v>
      </c>
    </row>
    <row r="363" spans="2:12" x14ac:dyDescent="0.2">
      <c r="B363" s="317"/>
      <c r="C363" s="304" t="s">
        <v>4794</v>
      </c>
      <c r="D363" s="304" t="s">
        <v>4865</v>
      </c>
      <c r="E363" s="29" t="s">
        <v>4866</v>
      </c>
      <c r="F363" s="30" t="s">
        <v>27</v>
      </c>
      <c r="G363" s="326">
        <v>2</v>
      </c>
      <c r="H363" s="320">
        <f>TRUNC((K363*$K$7),2)</f>
        <v>0</v>
      </c>
      <c r="I363" s="334">
        <f>TRUNC((L363*$K$7),2)</f>
        <v>0</v>
      </c>
      <c r="K363" s="293">
        <v>0</v>
      </c>
      <c r="L363" s="293">
        <v>0</v>
      </c>
    </row>
    <row r="364" spans="2:12" x14ac:dyDescent="0.2">
      <c r="B364" s="317"/>
      <c r="C364" s="304" t="s">
        <v>4794</v>
      </c>
      <c r="D364" s="304" t="s">
        <v>4867</v>
      </c>
      <c r="E364" s="29" t="s">
        <v>4868</v>
      </c>
      <c r="F364" s="30" t="s">
        <v>27</v>
      </c>
      <c r="G364" s="326">
        <v>6</v>
      </c>
      <c r="H364" s="320">
        <f>TRUNC((K364*$K$7),2)</f>
        <v>0</v>
      </c>
      <c r="I364" s="334">
        <f>TRUNC((L364*$K$7),2)</f>
        <v>0</v>
      </c>
      <c r="K364" s="293">
        <v>0</v>
      </c>
      <c r="L364" s="293">
        <v>0</v>
      </c>
    </row>
    <row r="365" spans="2:12" x14ac:dyDescent="0.2">
      <c r="B365" s="317"/>
      <c r="C365" s="304" t="s">
        <v>4794</v>
      </c>
      <c r="D365" s="304" t="s">
        <v>4869</v>
      </c>
      <c r="E365" s="29" t="s">
        <v>4870</v>
      </c>
      <c r="F365" s="30" t="s">
        <v>27</v>
      </c>
      <c r="G365" s="326">
        <v>6</v>
      </c>
      <c r="H365" s="320">
        <f>TRUNC((K365*$K$7),2)</f>
        <v>0</v>
      </c>
      <c r="I365" s="334">
        <f>TRUNC((L365*$K$7),2)</f>
        <v>0</v>
      </c>
      <c r="K365" s="293">
        <v>0</v>
      </c>
      <c r="L365" s="293">
        <v>0</v>
      </c>
    </row>
    <row r="366" spans="2:12" ht="12.75" customHeight="1" x14ac:dyDescent="0.2">
      <c r="B366" s="317"/>
      <c r="C366" s="329" t="s">
        <v>4809</v>
      </c>
      <c r="D366" s="330"/>
      <c r="E366" s="330"/>
      <c r="F366" s="330"/>
      <c r="G366" s="330"/>
      <c r="H366" s="330"/>
      <c r="I366" s="335">
        <f>TRUNC((L366*$K$7),2)</f>
        <v>2.0499999999999998</v>
      </c>
      <c r="K366" s="291"/>
      <c r="L366" s="292">
        <v>2.64</v>
      </c>
    </row>
    <row r="367" spans="2:12" ht="28.5" customHeight="1" x14ac:dyDescent="0.2">
      <c r="B367" s="313">
        <v>179</v>
      </c>
      <c r="C367" s="300" t="s">
        <v>4795</v>
      </c>
      <c r="D367" s="300" t="s">
        <v>4796</v>
      </c>
      <c r="E367" s="300" t="s">
        <v>4797</v>
      </c>
      <c r="F367" s="300" t="s">
        <v>4798</v>
      </c>
      <c r="G367" s="300" t="s">
        <v>4799</v>
      </c>
      <c r="H367" s="301" t="s">
        <v>4800</v>
      </c>
      <c r="I367" s="332" t="s">
        <v>4801</v>
      </c>
      <c r="K367" s="290"/>
      <c r="L367" s="291"/>
    </row>
    <row r="368" spans="2:12" x14ac:dyDescent="0.2">
      <c r="B368" s="314"/>
      <c r="C368" s="303"/>
      <c r="D368" s="303"/>
      <c r="E368" s="303"/>
      <c r="F368" s="303"/>
      <c r="G368" s="303"/>
      <c r="H368" s="302" t="s">
        <v>4802</v>
      </c>
      <c r="I368" s="332" t="s">
        <v>4802</v>
      </c>
      <c r="K368" s="291"/>
      <c r="L368" s="291"/>
    </row>
    <row r="369" spans="2:12" x14ac:dyDescent="0.2">
      <c r="B369" s="315"/>
      <c r="C369" s="287" t="s">
        <v>227</v>
      </c>
      <c r="D369" s="287" t="s">
        <v>1995</v>
      </c>
      <c r="E369" s="307" t="s">
        <v>1996</v>
      </c>
      <c r="F369" s="287" t="s">
        <v>50</v>
      </c>
      <c r="G369" s="322"/>
      <c r="H369" s="331"/>
      <c r="I369" s="333">
        <f>TRUNC((L369*$K$7),2)</f>
        <v>11.19</v>
      </c>
      <c r="K369" s="290"/>
      <c r="L369" s="292">
        <v>14.35</v>
      </c>
    </row>
    <row r="370" spans="2:12" x14ac:dyDescent="0.2">
      <c r="B370" s="317"/>
      <c r="C370" s="304" t="s">
        <v>4804</v>
      </c>
      <c r="D370" s="318">
        <v>12</v>
      </c>
      <c r="E370" s="29" t="s">
        <v>3140</v>
      </c>
      <c r="F370" s="30" t="s">
        <v>4805</v>
      </c>
      <c r="G370" s="326">
        <v>0.25</v>
      </c>
      <c r="H370" s="320">
        <f>TRUNC((K370*$K$7),2)</f>
        <v>16.22</v>
      </c>
      <c r="I370" s="334">
        <f>TRUNC((L370*$K$7),2)</f>
        <v>4.05</v>
      </c>
      <c r="K370" s="293">
        <v>20.8</v>
      </c>
      <c r="L370" s="293">
        <v>5.2</v>
      </c>
    </row>
    <row r="371" spans="2:12" x14ac:dyDescent="0.2">
      <c r="B371" s="317"/>
      <c r="C371" s="304" t="s">
        <v>4804</v>
      </c>
      <c r="D371" s="318">
        <v>8</v>
      </c>
      <c r="E371" s="29" t="s">
        <v>2566</v>
      </c>
      <c r="F371" s="30" t="s">
        <v>4805</v>
      </c>
      <c r="G371" s="326">
        <v>0.25</v>
      </c>
      <c r="H371" s="320">
        <f>TRUNC((K371*$K$7),2)</f>
        <v>11.34</v>
      </c>
      <c r="I371" s="334">
        <f>TRUNC((L371*$K$7),2)</f>
        <v>2.83</v>
      </c>
      <c r="K371" s="293">
        <v>14.54</v>
      </c>
      <c r="L371" s="293">
        <v>3.64</v>
      </c>
    </row>
    <row r="372" spans="2:12" ht="12.75" customHeight="1" x14ac:dyDescent="0.2">
      <c r="B372" s="317"/>
      <c r="C372" s="329" t="s">
        <v>4806</v>
      </c>
      <c r="D372" s="330"/>
      <c r="E372" s="330"/>
      <c r="F372" s="330"/>
      <c r="G372" s="330"/>
      <c r="H372" s="330"/>
      <c r="I372" s="335">
        <f>TRUNC((L372*$K$7),2)</f>
        <v>6.89</v>
      </c>
      <c r="K372" s="291"/>
      <c r="L372" s="292">
        <v>8.84</v>
      </c>
    </row>
    <row r="373" spans="2:12" x14ac:dyDescent="0.2">
      <c r="B373" s="317"/>
      <c r="C373" s="304" t="s">
        <v>4794</v>
      </c>
      <c r="D373" s="304" t="s">
        <v>4871</v>
      </c>
      <c r="E373" s="29" t="s">
        <v>4872</v>
      </c>
      <c r="F373" s="30" t="s">
        <v>50</v>
      </c>
      <c r="G373" s="326">
        <v>1</v>
      </c>
      <c r="H373" s="320">
        <f>TRUNC((K373*$K$7),2)</f>
        <v>4.29</v>
      </c>
      <c r="I373" s="334">
        <f>TRUNC((L373*$K$7),2)</f>
        <v>4.29</v>
      </c>
      <c r="K373" s="293">
        <v>5.51</v>
      </c>
      <c r="L373" s="293">
        <v>5.51</v>
      </c>
    </row>
    <row r="374" spans="2:12" ht="12.75" customHeight="1" x14ac:dyDescent="0.2">
      <c r="B374" s="317"/>
      <c r="C374" s="329" t="s">
        <v>4809</v>
      </c>
      <c r="D374" s="330"/>
      <c r="E374" s="330"/>
      <c r="F374" s="330"/>
      <c r="G374" s="330"/>
      <c r="H374" s="330"/>
      <c r="I374" s="335">
        <f>TRUNC((L374*$K$7),2)</f>
        <v>4.29</v>
      </c>
      <c r="K374" s="291"/>
      <c r="L374" s="292">
        <v>5.51</v>
      </c>
    </row>
    <row r="375" spans="2:12" ht="28.5" customHeight="1" x14ac:dyDescent="0.2">
      <c r="B375" s="313">
        <v>186</v>
      </c>
      <c r="C375" s="300" t="s">
        <v>4795</v>
      </c>
      <c r="D375" s="300" t="s">
        <v>4796</v>
      </c>
      <c r="E375" s="300" t="s">
        <v>4797</v>
      </c>
      <c r="F375" s="300" t="s">
        <v>4798</v>
      </c>
      <c r="G375" s="300" t="s">
        <v>4799</v>
      </c>
      <c r="H375" s="301" t="s">
        <v>4800</v>
      </c>
      <c r="I375" s="332" t="s">
        <v>4801</v>
      </c>
      <c r="K375" s="290"/>
      <c r="L375" s="291"/>
    </row>
    <row r="376" spans="2:12" x14ac:dyDescent="0.2">
      <c r="B376" s="314"/>
      <c r="C376" s="303"/>
      <c r="D376" s="303"/>
      <c r="E376" s="303"/>
      <c r="F376" s="303"/>
      <c r="G376" s="303"/>
      <c r="H376" s="302" t="s">
        <v>4802</v>
      </c>
      <c r="I376" s="332" t="s">
        <v>4802</v>
      </c>
      <c r="K376" s="291"/>
      <c r="L376" s="291"/>
    </row>
    <row r="377" spans="2:12" ht="25.5" x14ac:dyDescent="0.2">
      <c r="B377" s="315"/>
      <c r="C377" s="287" t="s">
        <v>227</v>
      </c>
      <c r="D377" s="287" t="s">
        <v>2436</v>
      </c>
      <c r="E377" s="316" t="s">
        <v>4936</v>
      </c>
      <c r="F377" s="287" t="s">
        <v>27</v>
      </c>
      <c r="G377" s="322"/>
      <c r="H377" s="331"/>
      <c r="I377" s="333">
        <f>TRUNC((L377*$K$7),2)</f>
        <v>116.61</v>
      </c>
      <c r="K377" s="290"/>
      <c r="L377" s="292">
        <v>149.5</v>
      </c>
    </row>
    <row r="378" spans="2:12" x14ac:dyDescent="0.2">
      <c r="B378" s="317"/>
      <c r="C378" s="304" t="s">
        <v>4804</v>
      </c>
      <c r="D378" s="318">
        <v>8</v>
      </c>
      <c r="E378" s="29" t="s">
        <v>2566</v>
      </c>
      <c r="F378" s="30" t="s">
        <v>4805</v>
      </c>
      <c r="G378" s="326">
        <v>1</v>
      </c>
      <c r="H378" s="320">
        <f>TRUNC((K378*$K$7),2)</f>
        <v>11.34</v>
      </c>
      <c r="I378" s="334">
        <f>TRUNC((L378*$K$7),2)</f>
        <v>11.34</v>
      </c>
      <c r="K378" s="293">
        <v>14.54</v>
      </c>
      <c r="L378" s="293">
        <v>14.54</v>
      </c>
    </row>
    <row r="379" spans="2:12" x14ac:dyDescent="0.2">
      <c r="B379" s="317"/>
      <c r="C379" s="304" t="s">
        <v>4804</v>
      </c>
      <c r="D379" s="318">
        <v>12</v>
      </c>
      <c r="E379" s="29" t="s">
        <v>3140</v>
      </c>
      <c r="F379" s="30" t="s">
        <v>4805</v>
      </c>
      <c r="G379" s="326">
        <v>1</v>
      </c>
      <c r="H379" s="320">
        <f>TRUNC((K379*$K$7),2)</f>
        <v>16.22</v>
      </c>
      <c r="I379" s="334">
        <f>TRUNC((L379*$K$7),2)</f>
        <v>16.22</v>
      </c>
      <c r="K379" s="293">
        <v>20.8</v>
      </c>
      <c r="L379" s="293">
        <v>20.8</v>
      </c>
    </row>
    <row r="380" spans="2:12" ht="12.75" customHeight="1" x14ac:dyDescent="0.2">
      <c r="B380" s="317"/>
      <c r="C380" s="329" t="s">
        <v>4806</v>
      </c>
      <c r="D380" s="330"/>
      <c r="E380" s="330"/>
      <c r="F380" s="330"/>
      <c r="G380" s="330"/>
      <c r="H380" s="330"/>
      <c r="I380" s="335">
        <f>TRUNC((L380*$K$7),2)</f>
        <v>27.56</v>
      </c>
      <c r="K380" s="291"/>
      <c r="L380" s="292">
        <v>35.340000000000003</v>
      </c>
    </row>
    <row r="381" spans="2:12" x14ac:dyDescent="0.2">
      <c r="B381" s="317"/>
      <c r="C381" s="304" t="s">
        <v>4794</v>
      </c>
      <c r="D381" s="304" t="s">
        <v>4873</v>
      </c>
      <c r="E381" s="29" t="s">
        <v>4874</v>
      </c>
      <c r="F381" s="30" t="s">
        <v>27</v>
      </c>
      <c r="G381" s="326">
        <v>1</v>
      </c>
      <c r="H381" s="320">
        <f>TRUNC((K381*$K$7),2)</f>
        <v>89.04</v>
      </c>
      <c r="I381" s="334">
        <f>TRUNC((L381*$K$7),2)</f>
        <v>89.04</v>
      </c>
      <c r="K381" s="293">
        <v>114.16</v>
      </c>
      <c r="L381" s="293">
        <v>114.16</v>
      </c>
    </row>
    <row r="382" spans="2:12" ht="12.75" customHeight="1" x14ac:dyDescent="0.2">
      <c r="B382" s="317"/>
      <c r="C382" s="329" t="s">
        <v>4809</v>
      </c>
      <c r="D382" s="330"/>
      <c r="E382" s="330"/>
      <c r="F382" s="330"/>
      <c r="G382" s="330"/>
      <c r="H382" s="330"/>
      <c r="I382" s="335">
        <f>TRUNC((L382*$K$7),2)</f>
        <v>89.04</v>
      </c>
      <c r="K382" s="291"/>
      <c r="L382" s="292">
        <v>114.16</v>
      </c>
    </row>
    <row r="383" spans="2:12" ht="28.5" customHeight="1" x14ac:dyDescent="0.2">
      <c r="B383" s="313">
        <v>188</v>
      </c>
      <c r="C383" s="300" t="s">
        <v>4795</v>
      </c>
      <c r="D383" s="300" t="s">
        <v>4796</v>
      </c>
      <c r="E383" s="300" t="s">
        <v>4797</v>
      </c>
      <c r="F383" s="300" t="s">
        <v>4798</v>
      </c>
      <c r="G383" s="300" t="s">
        <v>4799</v>
      </c>
      <c r="H383" s="301" t="s">
        <v>4800</v>
      </c>
      <c r="I383" s="332" t="s">
        <v>4801</v>
      </c>
      <c r="K383" s="290"/>
      <c r="L383" s="291"/>
    </row>
    <row r="384" spans="2:12" x14ac:dyDescent="0.2">
      <c r="B384" s="314"/>
      <c r="C384" s="303"/>
      <c r="D384" s="303"/>
      <c r="E384" s="303"/>
      <c r="F384" s="303"/>
      <c r="G384" s="303"/>
      <c r="H384" s="302" t="s">
        <v>4802</v>
      </c>
      <c r="I384" s="332" t="s">
        <v>4802</v>
      </c>
      <c r="K384" s="291"/>
      <c r="L384" s="291"/>
    </row>
    <row r="385" spans="2:12" ht="25.5" x14ac:dyDescent="0.2">
      <c r="B385" s="315"/>
      <c r="C385" s="287" t="s">
        <v>227</v>
      </c>
      <c r="D385" s="287" t="s">
        <v>2439</v>
      </c>
      <c r="E385" s="316" t="s">
        <v>4937</v>
      </c>
      <c r="F385" s="287" t="s">
        <v>27</v>
      </c>
      <c r="G385" s="322"/>
      <c r="H385" s="331"/>
      <c r="I385" s="333">
        <f>TRUNC((L385*$K$7),2)</f>
        <v>59.78</v>
      </c>
      <c r="K385" s="290"/>
      <c r="L385" s="292">
        <v>76.650000000000006</v>
      </c>
    </row>
    <row r="386" spans="2:12" x14ac:dyDescent="0.2">
      <c r="B386" s="317"/>
      <c r="C386" s="304" t="s">
        <v>4804</v>
      </c>
      <c r="D386" s="318">
        <v>8</v>
      </c>
      <c r="E386" s="29" t="s">
        <v>2566</v>
      </c>
      <c r="F386" s="30" t="s">
        <v>4805</v>
      </c>
      <c r="G386" s="326">
        <v>0.8</v>
      </c>
      <c r="H386" s="320">
        <f>TRUNC((K386*$K$7),2)</f>
        <v>11.34</v>
      </c>
      <c r="I386" s="334">
        <f>TRUNC((L386*$K$7),2)</f>
        <v>9.07</v>
      </c>
      <c r="K386" s="293">
        <v>14.54</v>
      </c>
      <c r="L386" s="293">
        <v>11.63</v>
      </c>
    </row>
    <row r="387" spans="2:12" x14ac:dyDescent="0.2">
      <c r="B387" s="317"/>
      <c r="C387" s="304" t="s">
        <v>4804</v>
      </c>
      <c r="D387" s="318">
        <v>12</v>
      </c>
      <c r="E387" s="29" t="s">
        <v>3140</v>
      </c>
      <c r="F387" s="30" t="s">
        <v>4805</v>
      </c>
      <c r="G387" s="326">
        <v>0.8</v>
      </c>
      <c r="H387" s="320">
        <f>TRUNC((K387*$K$7),2)</f>
        <v>16.22</v>
      </c>
      <c r="I387" s="334">
        <f>TRUNC((L387*$K$7),2)</f>
        <v>12.97</v>
      </c>
      <c r="K387" s="293">
        <v>20.8</v>
      </c>
      <c r="L387" s="293">
        <v>16.64</v>
      </c>
    </row>
    <row r="388" spans="2:12" ht="12.75" customHeight="1" x14ac:dyDescent="0.2">
      <c r="B388" s="317"/>
      <c r="C388" s="329" t="s">
        <v>4806</v>
      </c>
      <c r="D388" s="330"/>
      <c r="E388" s="330"/>
      <c r="F388" s="330"/>
      <c r="G388" s="330"/>
      <c r="H388" s="330"/>
      <c r="I388" s="335">
        <f>TRUNC((L388*$K$7),2)</f>
        <v>22.05</v>
      </c>
      <c r="K388" s="291"/>
      <c r="L388" s="292">
        <v>28.27</v>
      </c>
    </row>
    <row r="389" spans="2:12" ht="38.25" x14ac:dyDescent="0.2">
      <c r="B389" s="317"/>
      <c r="C389" s="304" t="s">
        <v>4794</v>
      </c>
      <c r="D389" s="304" t="s">
        <v>4875</v>
      </c>
      <c r="E389" s="29" t="s">
        <v>4969</v>
      </c>
      <c r="F389" s="30" t="s">
        <v>27</v>
      </c>
      <c r="G389" s="326">
        <v>1</v>
      </c>
      <c r="H389" s="320">
        <f>TRUNC((K389*$K$7),2)</f>
        <v>37.729999999999997</v>
      </c>
      <c r="I389" s="334">
        <f>TRUNC((L389*$K$7),2)</f>
        <v>37.729999999999997</v>
      </c>
      <c r="K389" s="293">
        <v>48.38</v>
      </c>
      <c r="L389" s="293">
        <v>48.38</v>
      </c>
    </row>
    <row r="390" spans="2:12" ht="12.75" customHeight="1" x14ac:dyDescent="0.2">
      <c r="B390" s="317"/>
      <c r="C390" s="329" t="s">
        <v>4809</v>
      </c>
      <c r="D390" s="330"/>
      <c r="E390" s="330"/>
      <c r="F390" s="330"/>
      <c r="G390" s="330"/>
      <c r="H390" s="330"/>
      <c r="I390" s="335">
        <f>TRUNC((L390*$K$7),2)</f>
        <v>37.729999999999997</v>
      </c>
      <c r="K390" s="291"/>
      <c r="L390" s="292">
        <v>48.38</v>
      </c>
    </row>
    <row r="391" spans="2:12" ht="28.5" customHeight="1" x14ac:dyDescent="0.2">
      <c r="B391" s="313">
        <v>190</v>
      </c>
      <c r="C391" s="300" t="s">
        <v>4795</v>
      </c>
      <c r="D391" s="300" t="s">
        <v>4796</v>
      </c>
      <c r="E391" s="300" t="s">
        <v>4797</v>
      </c>
      <c r="F391" s="300" t="s">
        <v>4798</v>
      </c>
      <c r="G391" s="300" t="s">
        <v>4799</v>
      </c>
      <c r="H391" s="301" t="s">
        <v>4800</v>
      </c>
      <c r="I391" s="332" t="s">
        <v>4801</v>
      </c>
      <c r="K391" s="290"/>
      <c r="L391" s="291"/>
    </row>
    <row r="392" spans="2:12" x14ac:dyDescent="0.2">
      <c r="B392" s="314"/>
      <c r="C392" s="303"/>
      <c r="D392" s="303"/>
      <c r="E392" s="303"/>
      <c r="F392" s="303"/>
      <c r="G392" s="303"/>
      <c r="H392" s="302" t="s">
        <v>4802</v>
      </c>
      <c r="I392" s="332" t="s">
        <v>4802</v>
      </c>
      <c r="K392" s="291"/>
      <c r="L392" s="291"/>
    </row>
    <row r="393" spans="2:12" ht="38.25" x14ac:dyDescent="0.2">
      <c r="B393" s="315"/>
      <c r="C393" s="288" t="s">
        <v>227</v>
      </c>
      <c r="D393" s="288" t="s">
        <v>2442</v>
      </c>
      <c r="E393" s="316" t="s">
        <v>4938</v>
      </c>
      <c r="F393" s="288" t="s">
        <v>27</v>
      </c>
      <c r="G393" s="322"/>
      <c r="H393" s="331"/>
      <c r="I393" s="337">
        <f>TRUNC((L393*$K$7),2)</f>
        <v>655.54</v>
      </c>
      <c r="K393" s="290"/>
      <c r="L393" s="295">
        <v>840.44</v>
      </c>
    </row>
    <row r="394" spans="2:12" x14ac:dyDescent="0.2">
      <c r="B394" s="317"/>
      <c r="C394" s="304" t="s">
        <v>4804</v>
      </c>
      <c r="D394" s="318">
        <v>8</v>
      </c>
      <c r="E394" s="29" t="s">
        <v>2566</v>
      </c>
      <c r="F394" s="30" t="s">
        <v>4805</v>
      </c>
      <c r="G394" s="326">
        <v>8</v>
      </c>
      <c r="H394" s="320">
        <f>TRUNC((K394*$K$7),2)</f>
        <v>11.34</v>
      </c>
      <c r="I394" s="334">
        <f>TRUNC((L394*$K$7),2)</f>
        <v>90.72</v>
      </c>
      <c r="K394" s="293">
        <v>14.54</v>
      </c>
      <c r="L394" s="293">
        <v>116.32</v>
      </c>
    </row>
    <row r="395" spans="2:12" x14ac:dyDescent="0.2">
      <c r="B395" s="317"/>
      <c r="C395" s="304" t="s">
        <v>4804</v>
      </c>
      <c r="D395" s="318">
        <v>12</v>
      </c>
      <c r="E395" s="29" t="s">
        <v>3140</v>
      </c>
      <c r="F395" s="30" t="s">
        <v>4805</v>
      </c>
      <c r="G395" s="326">
        <v>8</v>
      </c>
      <c r="H395" s="320">
        <f>TRUNC((K395*$K$7),2)</f>
        <v>16.22</v>
      </c>
      <c r="I395" s="334">
        <f>TRUNC((L395*$K$7),2)</f>
        <v>129.79</v>
      </c>
      <c r="K395" s="293">
        <v>20.8</v>
      </c>
      <c r="L395" s="293">
        <v>166.4</v>
      </c>
    </row>
    <row r="396" spans="2:12" ht="12.75" customHeight="1" x14ac:dyDescent="0.2">
      <c r="B396" s="317"/>
      <c r="C396" s="329" t="s">
        <v>4806</v>
      </c>
      <c r="D396" s="330"/>
      <c r="E396" s="330"/>
      <c r="F396" s="330"/>
      <c r="G396" s="330"/>
      <c r="H396" s="330"/>
      <c r="I396" s="335">
        <f>TRUNC((L396*$K$7),2)</f>
        <v>220.52</v>
      </c>
      <c r="K396" s="291"/>
      <c r="L396" s="292">
        <v>282.72000000000003</v>
      </c>
    </row>
    <row r="397" spans="2:12" ht="25.5" x14ac:dyDescent="0.2">
      <c r="B397" s="317"/>
      <c r="C397" s="304" t="s">
        <v>4794</v>
      </c>
      <c r="D397" s="304" t="s">
        <v>4876</v>
      </c>
      <c r="E397" s="29" t="s">
        <v>4970</v>
      </c>
      <c r="F397" s="30" t="s">
        <v>27</v>
      </c>
      <c r="G397" s="326">
        <v>1</v>
      </c>
      <c r="H397" s="320">
        <f>TRUNC((K397*$K$7),2)</f>
        <v>304.73</v>
      </c>
      <c r="I397" s="334">
        <f>TRUNC((L397*$K$7),2)</f>
        <v>304.73</v>
      </c>
      <c r="K397" s="293">
        <v>390.68</v>
      </c>
      <c r="L397" s="293">
        <v>390.68</v>
      </c>
    </row>
    <row r="398" spans="2:12" x14ac:dyDescent="0.2">
      <c r="B398" s="317"/>
      <c r="C398" s="304" t="s">
        <v>4794</v>
      </c>
      <c r="D398" s="304" t="s">
        <v>4877</v>
      </c>
      <c r="E398" s="29" t="s">
        <v>4878</v>
      </c>
      <c r="F398" s="30" t="s">
        <v>27</v>
      </c>
      <c r="G398" s="326">
        <v>1</v>
      </c>
      <c r="H398" s="320">
        <f>TRUNC((K398*$K$7),2)</f>
        <v>130.29</v>
      </c>
      <c r="I398" s="334">
        <f>TRUNC((L398*$K$7),2)</f>
        <v>130.29</v>
      </c>
      <c r="K398" s="293">
        <v>167.04</v>
      </c>
      <c r="L398" s="293">
        <v>167.04</v>
      </c>
    </row>
    <row r="399" spans="2:12" ht="12.75" customHeight="1" x14ac:dyDescent="0.2">
      <c r="B399" s="317"/>
      <c r="C399" s="329" t="s">
        <v>4809</v>
      </c>
      <c r="D399" s="330"/>
      <c r="E399" s="330"/>
      <c r="F399" s="330"/>
      <c r="G399" s="330"/>
      <c r="H399" s="330"/>
      <c r="I399" s="335">
        <f>TRUNC((L399*$K$7),2)</f>
        <v>435.02</v>
      </c>
      <c r="K399" s="291"/>
      <c r="L399" s="292">
        <v>557.72</v>
      </c>
    </row>
    <row r="400" spans="2:12" ht="28.5" customHeight="1" x14ac:dyDescent="0.2">
      <c r="B400" s="313">
        <v>197</v>
      </c>
      <c r="C400" s="300" t="s">
        <v>4795</v>
      </c>
      <c r="D400" s="300" t="s">
        <v>4796</v>
      </c>
      <c r="E400" s="300" t="s">
        <v>4797</v>
      </c>
      <c r="F400" s="300" t="s">
        <v>4798</v>
      </c>
      <c r="G400" s="300" t="s">
        <v>4799</v>
      </c>
      <c r="H400" s="301" t="s">
        <v>4800</v>
      </c>
      <c r="I400" s="332" t="s">
        <v>4801</v>
      </c>
      <c r="K400" s="290"/>
      <c r="L400" s="291"/>
    </row>
    <row r="401" spans="2:12" x14ac:dyDescent="0.2">
      <c r="B401" s="314"/>
      <c r="C401" s="303"/>
      <c r="D401" s="303"/>
      <c r="E401" s="303"/>
      <c r="F401" s="303"/>
      <c r="G401" s="303"/>
      <c r="H401" s="302" t="s">
        <v>4802</v>
      </c>
      <c r="I401" s="332" t="s">
        <v>4802</v>
      </c>
      <c r="K401" s="291"/>
      <c r="L401" s="291"/>
    </row>
    <row r="402" spans="2:12" ht="25.5" x14ac:dyDescent="0.2">
      <c r="B402" s="315"/>
      <c r="C402" s="288" t="s">
        <v>227</v>
      </c>
      <c r="D402" s="288" t="s">
        <v>2076</v>
      </c>
      <c r="E402" s="307" t="s">
        <v>2077</v>
      </c>
      <c r="F402" s="288" t="s">
        <v>50</v>
      </c>
      <c r="G402" s="322"/>
      <c r="H402" s="331"/>
      <c r="I402" s="341">
        <f>TRUNC((L402*$K$7),2)</f>
        <v>844.44</v>
      </c>
      <c r="K402" s="290"/>
      <c r="L402" s="298">
        <v>1082.6199999999999</v>
      </c>
    </row>
    <row r="403" spans="2:12" x14ac:dyDescent="0.2">
      <c r="B403" s="317"/>
      <c r="C403" s="304" t="s">
        <v>4804</v>
      </c>
      <c r="D403" s="318">
        <v>10</v>
      </c>
      <c r="E403" s="29" t="s">
        <v>2564</v>
      </c>
      <c r="F403" s="30" t="s">
        <v>4805</v>
      </c>
      <c r="G403" s="326">
        <v>7.07</v>
      </c>
      <c r="H403" s="320">
        <f>TRUNC((K403*$K$7),2)</f>
        <v>16.22</v>
      </c>
      <c r="I403" s="334">
        <f>TRUNC((L403*$K$7),2)</f>
        <v>114.7</v>
      </c>
      <c r="K403" s="293">
        <v>20.8</v>
      </c>
      <c r="L403" s="293">
        <v>147.06</v>
      </c>
    </row>
    <row r="404" spans="2:12" x14ac:dyDescent="0.2">
      <c r="B404" s="317"/>
      <c r="C404" s="304" t="s">
        <v>4804</v>
      </c>
      <c r="D404" s="318">
        <v>8</v>
      </c>
      <c r="E404" s="29" t="s">
        <v>2566</v>
      </c>
      <c r="F404" s="30" t="s">
        <v>4805</v>
      </c>
      <c r="G404" s="326">
        <v>8.16</v>
      </c>
      <c r="H404" s="320">
        <f>TRUNC((K404*$K$7),2)</f>
        <v>11.34</v>
      </c>
      <c r="I404" s="334">
        <f>TRUNC((L404*$K$7),2)</f>
        <v>92.54</v>
      </c>
      <c r="K404" s="293">
        <v>14.54</v>
      </c>
      <c r="L404" s="293">
        <v>118.65</v>
      </c>
    </row>
    <row r="405" spans="2:12" x14ac:dyDescent="0.2">
      <c r="B405" s="317"/>
      <c r="C405" s="304" t="s">
        <v>4804</v>
      </c>
      <c r="D405" s="318">
        <v>4</v>
      </c>
      <c r="E405" s="29" t="s">
        <v>2505</v>
      </c>
      <c r="F405" s="30" t="s">
        <v>4805</v>
      </c>
      <c r="G405" s="326">
        <v>4.33</v>
      </c>
      <c r="H405" s="320">
        <f>TRUNC((K405*$K$7),2)</f>
        <v>16.22</v>
      </c>
      <c r="I405" s="334">
        <f>TRUNC((L405*$K$7),2)</f>
        <v>70.239999999999995</v>
      </c>
      <c r="K405" s="293">
        <v>20.8</v>
      </c>
      <c r="L405" s="293">
        <v>90.06</v>
      </c>
    </row>
    <row r="406" spans="2:12" x14ac:dyDescent="0.2">
      <c r="B406" s="317"/>
      <c r="C406" s="304" t="s">
        <v>4804</v>
      </c>
      <c r="D406" s="318">
        <v>5</v>
      </c>
      <c r="E406" s="29" t="s">
        <v>2509</v>
      </c>
      <c r="F406" s="30" t="s">
        <v>4805</v>
      </c>
      <c r="G406" s="326">
        <v>16.586099999999998</v>
      </c>
      <c r="H406" s="320">
        <f>TRUNC((K406*$K$7),2)</f>
        <v>9.7200000000000006</v>
      </c>
      <c r="I406" s="334">
        <f>TRUNC((L406*$K$7),2)</f>
        <v>161.32</v>
      </c>
      <c r="K406" s="293">
        <v>12.47</v>
      </c>
      <c r="L406" s="293">
        <v>206.83</v>
      </c>
    </row>
    <row r="407" spans="2:12" ht="12.75" customHeight="1" x14ac:dyDescent="0.2">
      <c r="C407" s="329" t="s">
        <v>4806</v>
      </c>
      <c r="D407" s="330"/>
      <c r="E407" s="330"/>
      <c r="F407" s="330"/>
      <c r="G407" s="330"/>
      <c r="H407" s="330"/>
      <c r="I407" s="335">
        <f>TRUNC((L407*$K$7),2)</f>
        <v>438.82</v>
      </c>
      <c r="K407" s="291"/>
      <c r="L407" s="292">
        <v>562.6</v>
      </c>
    </row>
    <row r="408" spans="2:12" x14ac:dyDescent="0.2">
      <c r="C408" s="304" t="s">
        <v>4804</v>
      </c>
      <c r="D408" s="323">
        <v>2804</v>
      </c>
      <c r="E408" s="29" t="s">
        <v>2477</v>
      </c>
      <c r="F408" s="30" t="s">
        <v>4817</v>
      </c>
      <c r="G408" s="326">
        <v>0.96199999999999997</v>
      </c>
      <c r="H408" s="320">
        <f>TRUNC((K408*$K$7),2)</f>
        <v>142.44999999999999</v>
      </c>
      <c r="I408" s="334">
        <f>TRUNC((L408*$K$7),2)</f>
        <v>137.04</v>
      </c>
      <c r="K408" s="293">
        <v>182.64</v>
      </c>
      <c r="L408" s="293">
        <v>175.7</v>
      </c>
    </row>
    <row r="409" spans="2:12" x14ac:dyDescent="0.2">
      <c r="C409" s="304" t="s">
        <v>4804</v>
      </c>
      <c r="D409" s="323">
        <v>2023</v>
      </c>
      <c r="E409" s="29" t="s">
        <v>2536</v>
      </c>
      <c r="F409" s="30" t="s">
        <v>4814</v>
      </c>
      <c r="G409" s="326">
        <v>1.89</v>
      </c>
      <c r="H409" s="320">
        <f>TRUNC((K409*$K$7),2)</f>
        <v>11.31</v>
      </c>
      <c r="I409" s="334">
        <f>TRUNC((L409*$K$7),2)</f>
        <v>21.37</v>
      </c>
      <c r="K409" s="293">
        <v>14.5</v>
      </c>
      <c r="L409" s="293">
        <v>27.41</v>
      </c>
    </row>
    <row r="410" spans="2:12" x14ac:dyDescent="0.2">
      <c r="C410" s="304" t="s">
        <v>4804</v>
      </c>
      <c r="D410" s="323">
        <v>1863</v>
      </c>
      <c r="E410" s="29" t="s">
        <v>3003</v>
      </c>
      <c r="F410" s="30" t="s">
        <v>4808</v>
      </c>
      <c r="G410" s="326">
        <v>0.56999999999999995</v>
      </c>
      <c r="H410" s="320">
        <f>TRUNC((K410*$K$7),2)</f>
        <v>21.22</v>
      </c>
      <c r="I410" s="334">
        <f>TRUNC((L410*$K$7),2)</f>
        <v>12.09</v>
      </c>
      <c r="K410" s="293">
        <v>27.21</v>
      </c>
      <c r="L410" s="293">
        <v>15.51</v>
      </c>
    </row>
    <row r="411" spans="2:12" x14ac:dyDescent="0.2">
      <c r="C411" s="304" t="s">
        <v>4804</v>
      </c>
      <c r="D411" s="323">
        <v>1858</v>
      </c>
      <c r="E411" s="29" t="s">
        <v>2550</v>
      </c>
      <c r="F411" s="30" t="s">
        <v>4814</v>
      </c>
      <c r="G411" s="326">
        <v>8.48</v>
      </c>
      <c r="H411" s="320">
        <f>TRUNC((K411*$K$7),2)</f>
        <v>5.85</v>
      </c>
      <c r="I411" s="334">
        <f>TRUNC((L411*$K$7),2)</f>
        <v>49.67</v>
      </c>
      <c r="K411" s="293">
        <v>7.51</v>
      </c>
      <c r="L411" s="293">
        <v>63.68</v>
      </c>
    </row>
    <row r="412" spans="2:12" x14ac:dyDescent="0.2">
      <c r="C412" s="304" t="s">
        <v>4804</v>
      </c>
      <c r="D412" s="323">
        <v>2497</v>
      </c>
      <c r="E412" s="29" t="s">
        <v>2531</v>
      </c>
      <c r="F412" s="30" t="s">
        <v>4817</v>
      </c>
      <c r="G412" s="326">
        <v>0.245</v>
      </c>
      <c r="H412" s="320">
        <f>TRUNC((K412*$K$7),2)</f>
        <v>109.88</v>
      </c>
      <c r="I412" s="334">
        <f>TRUNC((L412*$K$7),2)</f>
        <v>26.92</v>
      </c>
      <c r="K412" s="293">
        <v>140.88</v>
      </c>
      <c r="L412" s="293">
        <v>34.520000000000003</v>
      </c>
    </row>
    <row r="413" spans="2:12" x14ac:dyDescent="0.2">
      <c r="C413" s="304" t="s">
        <v>4804</v>
      </c>
      <c r="D413" s="323">
        <v>2386</v>
      </c>
      <c r="E413" s="29" t="s">
        <v>2533</v>
      </c>
      <c r="F413" s="30" t="s">
        <v>4817</v>
      </c>
      <c r="G413" s="326">
        <v>0.245</v>
      </c>
      <c r="H413" s="320">
        <f>TRUNC((K413*$K$7),2)</f>
        <v>111.76</v>
      </c>
      <c r="I413" s="334">
        <f>TRUNC((L413*$K$7),2)</f>
        <v>27.38</v>
      </c>
      <c r="K413" s="293">
        <v>143.29</v>
      </c>
      <c r="L413" s="293">
        <v>35.11</v>
      </c>
    </row>
    <row r="414" spans="2:12" x14ac:dyDescent="0.2">
      <c r="C414" s="304" t="s">
        <v>4804</v>
      </c>
      <c r="D414" s="323">
        <v>1695</v>
      </c>
      <c r="E414" s="29" t="s">
        <v>3619</v>
      </c>
      <c r="F414" s="30" t="s">
        <v>4810</v>
      </c>
      <c r="G414" s="326">
        <v>1.84</v>
      </c>
      <c r="H414" s="320">
        <f>TRUNC((K414*$K$7),2)</f>
        <v>21.18</v>
      </c>
      <c r="I414" s="334">
        <f>TRUNC((L414*$K$7),2)</f>
        <v>38.97</v>
      </c>
      <c r="K414" s="293">
        <v>27.16</v>
      </c>
      <c r="L414" s="293">
        <v>49.97</v>
      </c>
    </row>
    <row r="415" spans="2:12" x14ac:dyDescent="0.2">
      <c r="C415" s="304" t="s">
        <v>4804</v>
      </c>
      <c r="D415" s="323">
        <v>1215</v>
      </c>
      <c r="E415" s="29" t="s">
        <v>2492</v>
      </c>
      <c r="F415" s="30" t="s">
        <v>4808</v>
      </c>
      <c r="G415" s="326">
        <v>181.72</v>
      </c>
      <c r="H415" s="320">
        <f>TRUNC((K415*$K$7),2)</f>
        <v>0.5</v>
      </c>
      <c r="I415" s="334">
        <f>TRUNC((L415*$K$7),2)</f>
        <v>92.13</v>
      </c>
      <c r="K415" s="293">
        <v>0.65</v>
      </c>
      <c r="L415" s="293">
        <v>118.12</v>
      </c>
    </row>
    <row r="416" spans="2:12" ht="12.75" customHeight="1" x14ac:dyDescent="0.2">
      <c r="C416" s="329" t="s">
        <v>4809</v>
      </c>
      <c r="D416" s="330"/>
      <c r="E416" s="330"/>
      <c r="F416" s="330"/>
      <c r="G416" s="330"/>
      <c r="H416" s="330"/>
      <c r="I416" s="335">
        <f>TRUNC((L416*$K$7),2)</f>
        <v>405.61</v>
      </c>
      <c r="K416" s="291"/>
      <c r="L416" s="292">
        <v>520.02</v>
      </c>
    </row>
    <row r="417" spans="2:12" ht="28.5" customHeight="1" x14ac:dyDescent="0.2">
      <c r="B417" s="313">
        <v>209</v>
      </c>
      <c r="C417" s="300" t="s">
        <v>4795</v>
      </c>
      <c r="D417" s="300" t="s">
        <v>4796</v>
      </c>
      <c r="E417" s="300" t="s">
        <v>4797</v>
      </c>
      <c r="F417" s="300" t="s">
        <v>4798</v>
      </c>
      <c r="G417" s="300" t="s">
        <v>4799</v>
      </c>
      <c r="H417" s="301" t="s">
        <v>4800</v>
      </c>
      <c r="I417" s="332" t="s">
        <v>4801</v>
      </c>
      <c r="K417" s="290"/>
      <c r="L417" s="291"/>
    </row>
    <row r="418" spans="2:12" x14ac:dyDescent="0.2">
      <c r="B418" s="314"/>
      <c r="C418" s="303"/>
      <c r="D418" s="303"/>
      <c r="E418" s="303"/>
      <c r="F418" s="303"/>
      <c r="G418" s="303"/>
      <c r="H418" s="302" t="s">
        <v>4802</v>
      </c>
      <c r="I418" s="332" t="s">
        <v>4802</v>
      </c>
      <c r="K418" s="291"/>
      <c r="L418" s="291"/>
    </row>
    <row r="419" spans="2:12" ht="25.5" x14ac:dyDescent="0.2">
      <c r="B419" s="315"/>
      <c r="C419" s="287" t="s">
        <v>227</v>
      </c>
      <c r="D419" s="287" t="s">
        <v>560</v>
      </c>
      <c r="E419" s="316" t="s">
        <v>4939</v>
      </c>
      <c r="F419" s="287" t="s">
        <v>27</v>
      </c>
      <c r="G419" s="322"/>
      <c r="H419" s="331"/>
      <c r="I419" s="333">
        <f>TRUNC((L419*$K$7),2)</f>
        <v>75.98</v>
      </c>
      <c r="K419" s="290"/>
      <c r="L419" s="292">
        <v>97.42</v>
      </c>
    </row>
    <row r="420" spans="2:12" x14ac:dyDescent="0.2">
      <c r="B420" s="317"/>
      <c r="C420" s="304" t="s">
        <v>4804</v>
      </c>
      <c r="D420" s="318">
        <v>8</v>
      </c>
      <c r="E420" s="29" t="s">
        <v>2566</v>
      </c>
      <c r="F420" s="30" t="s">
        <v>4805</v>
      </c>
      <c r="G420" s="326">
        <v>0.25</v>
      </c>
      <c r="H420" s="320">
        <f>TRUNC((K420*$K$7),2)</f>
        <v>11.34</v>
      </c>
      <c r="I420" s="334">
        <f>TRUNC((L420*$K$7),2)</f>
        <v>2.83</v>
      </c>
      <c r="K420" s="293">
        <v>14.54</v>
      </c>
      <c r="L420" s="293">
        <v>3.64</v>
      </c>
    </row>
    <row r="421" spans="2:12" x14ac:dyDescent="0.2">
      <c r="B421" s="317"/>
      <c r="C421" s="304" t="s">
        <v>4804</v>
      </c>
      <c r="D421" s="318">
        <v>4</v>
      </c>
      <c r="E421" s="29" t="s">
        <v>2505</v>
      </c>
      <c r="F421" s="30" t="s">
        <v>4805</v>
      </c>
      <c r="G421" s="326">
        <v>0.25</v>
      </c>
      <c r="H421" s="320">
        <f>TRUNC((K421*$K$7),2)</f>
        <v>16.22</v>
      </c>
      <c r="I421" s="334">
        <f>TRUNC((L421*$K$7),2)</f>
        <v>4.05</v>
      </c>
      <c r="K421" s="293">
        <v>20.8</v>
      </c>
      <c r="L421" s="293">
        <v>5.2</v>
      </c>
    </row>
    <row r="422" spans="2:12" ht="12.75" customHeight="1" x14ac:dyDescent="0.2">
      <c r="B422" s="317"/>
      <c r="C422" s="329" t="s">
        <v>4806</v>
      </c>
      <c r="D422" s="330"/>
      <c r="E422" s="330"/>
      <c r="F422" s="330"/>
      <c r="G422" s="330"/>
      <c r="H422" s="330"/>
      <c r="I422" s="335">
        <f>TRUNC((L422*$K$7),2)</f>
        <v>6.89</v>
      </c>
      <c r="K422" s="291"/>
      <c r="L422" s="292">
        <v>8.84</v>
      </c>
    </row>
    <row r="423" spans="2:12" x14ac:dyDescent="0.2">
      <c r="B423" s="317"/>
      <c r="C423" s="304" t="s">
        <v>4807</v>
      </c>
      <c r="D423" s="323">
        <v>37401</v>
      </c>
      <c r="E423" s="29" t="s">
        <v>4879</v>
      </c>
      <c r="F423" s="30" t="s">
        <v>27</v>
      </c>
      <c r="G423" s="326">
        <v>1</v>
      </c>
      <c r="H423" s="320">
        <f>TRUNC((K423*$K$7),2)</f>
        <v>66.900000000000006</v>
      </c>
      <c r="I423" s="334">
        <f>TRUNC((L423*$K$7),2)</f>
        <v>66.900000000000006</v>
      </c>
      <c r="K423" s="293">
        <v>85.78</v>
      </c>
      <c r="L423" s="293">
        <v>85.78</v>
      </c>
    </row>
    <row r="424" spans="2:12" x14ac:dyDescent="0.2">
      <c r="B424" s="317"/>
      <c r="C424" s="304" t="s">
        <v>4804</v>
      </c>
      <c r="D424" s="323">
        <v>2221</v>
      </c>
      <c r="E424" s="29" t="s">
        <v>2677</v>
      </c>
      <c r="F424" s="30" t="s">
        <v>4811</v>
      </c>
      <c r="G424" s="326">
        <v>4</v>
      </c>
      <c r="H424" s="320">
        <f>TRUNC((K424*$K$7),2)</f>
        <v>0.54</v>
      </c>
      <c r="I424" s="334">
        <f>TRUNC((L424*$K$7),2)</f>
        <v>2.1800000000000002</v>
      </c>
      <c r="K424" s="293">
        <v>0.7</v>
      </c>
      <c r="L424" s="293">
        <v>2.8</v>
      </c>
    </row>
    <row r="425" spans="2:12" ht="12.75" customHeight="1" x14ac:dyDescent="0.2">
      <c r="B425" s="317"/>
      <c r="C425" s="329" t="s">
        <v>4809</v>
      </c>
      <c r="D425" s="330"/>
      <c r="E425" s="330"/>
      <c r="F425" s="330"/>
      <c r="G425" s="330"/>
      <c r="H425" s="330"/>
      <c r="I425" s="335">
        <f>TRUNC((L425*$K$7),2)</f>
        <v>69.09</v>
      </c>
      <c r="K425" s="291"/>
      <c r="L425" s="292">
        <v>88.58</v>
      </c>
    </row>
    <row r="426" spans="2:12" ht="28.5" customHeight="1" x14ac:dyDescent="0.2">
      <c r="B426" s="313">
        <v>226</v>
      </c>
      <c r="C426" s="300" t="s">
        <v>4795</v>
      </c>
      <c r="D426" s="300" t="s">
        <v>4796</v>
      </c>
      <c r="E426" s="300" t="s">
        <v>4797</v>
      </c>
      <c r="F426" s="300" t="s">
        <v>4798</v>
      </c>
      <c r="G426" s="300" t="s">
        <v>4799</v>
      </c>
      <c r="H426" s="301" t="s">
        <v>4800</v>
      </c>
      <c r="I426" s="332" t="s">
        <v>4801</v>
      </c>
      <c r="K426" s="290"/>
      <c r="L426" s="291"/>
    </row>
    <row r="427" spans="2:12" x14ac:dyDescent="0.2">
      <c r="B427" s="314"/>
      <c r="C427" s="303"/>
      <c r="D427" s="303"/>
      <c r="E427" s="303"/>
      <c r="F427" s="303"/>
      <c r="G427" s="303"/>
      <c r="H427" s="302" t="s">
        <v>4802</v>
      </c>
      <c r="I427" s="332" t="s">
        <v>4802</v>
      </c>
      <c r="K427" s="291"/>
      <c r="L427" s="291"/>
    </row>
    <row r="428" spans="2:12" ht="38.25" x14ac:dyDescent="0.2">
      <c r="B428" s="315"/>
      <c r="C428" s="288" t="s">
        <v>227</v>
      </c>
      <c r="D428" s="288" t="s">
        <v>228</v>
      </c>
      <c r="E428" s="316" t="s">
        <v>4940</v>
      </c>
      <c r="F428" s="288" t="s">
        <v>27</v>
      </c>
      <c r="G428" s="322"/>
      <c r="H428" s="331"/>
      <c r="I428" s="337">
        <f>TRUNC((L428*$K$7),2)</f>
        <v>115.22</v>
      </c>
      <c r="K428" s="290"/>
      <c r="L428" s="295">
        <v>147.72</v>
      </c>
    </row>
    <row r="429" spans="2:12" ht="12.75" customHeight="1" x14ac:dyDescent="0.2">
      <c r="B429" s="317"/>
      <c r="C429" s="329" t="s">
        <v>4806</v>
      </c>
      <c r="D429" s="330"/>
      <c r="E429" s="330"/>
      <c r="F429" s="330"/>
      <c r="G429" s="330"/>
      <c r="H429" s="330"/>
      <c r="I429" s="335">
        <f>TRUNC((L429*$K$7),2)</f>
        <v>0</v>
      </c>
      <c r="K429" s="291"/>
      <c r="L429" s="292">
        <v>0</v>
      </c>
    </row>
    <row r="430" spans="2:12" ht="38.25" x14ac:dyDescent="0.2">
      <c r="B430" s="317"/>
      <c r="C430" s="304" t="s">
        <v>4794</v>
      </c>
      <c r="D430" s="304" t="s">
        <v>4880</v>
      </c>
      <c r="E430" s="29" t="s">
        <v>4971</v>
      </c>
      <c r="F430" s="30" t="s">
        <v>4881</v>
      </c>
      <c r="G430" s="328">
        <v>1</v>
      </c>
      <c r="H430" s="320">
        <f>TRUNC((K430*$K$7),2)</f>
        <v>115.22</v>
      </c>
      <c r="I430" s="334">
        <f>TRUNC((L430*$K$7),2)</f>
        <v>115.22</v>
      </c>
      <c r="K430" s="293">
        <v>147.72</v>
      </c>
      <c r="L430" s="293">
        <v>147.72</v>
      </c>
    </row>
    <row r="431" spans="2:12" ht="12.75" customHeight="1" x14ac:dyDescent="0.2">
      <c r="B431" s="317"/>
      <c r="C431" s="329" t="s">
        <v>4809</v>
      </c>
      <c r="D431" s="330"/>
      <c r="E431" s="330"/>
      <c r="F431" s="330"/>
      <c r="G431" s="330"/>
      <c r="H431" s="330"/>
      <c r="I431" s="335">
        <f>TRUNC((L431*$K$7),2)</f>
        <v>115.22</v>
      </c>
      <c r="K431" s="291"/>
      <c r="L431" s="292">
        <v>147.72</v>
      </c>
    </row>
    <row r="432" spans="2:12" ht="28.5" customHeight="1" x14ac:dyDescent="0.2">
      <c r="B432" s="313">
        <v>239</v>
      </c>
      <c r="C432" s="300" t="s">
        <v>4795</v>
      </c>
      <c r="D432" s="300" t="s">
        <v>4796</v>
      </c>
      <c r="E432" s="300" t="s">
        <v>4797</v>
      </c>
      <c r="F432" s="300" t="s">
        <v>4798</v>
      </c>
      <c r="G432" s="300" t="s">
        <v>4799</v>
      </c>
      <c r="H432" s="301" t="s">
        <v>4800</v>
      </c>
      <c r="I432" s="332" t="s">
        <v>4801</v>
      </c>
      <c r="K432" s="290"/>
      <c r="L432" s="291"/>
    </row>
    <row r="433" spans="2:12" x14ac:dyDescent="0.2">
      <c r="B433" s="314"/>
      <c r="C433" s="303"/>
      <c r="D433" s="303"/>
      <c r="E433" s="303"/>
      <c r="F433" s="303"/>
      <c r="G433" s="303"/>
      <c r="H433" s="302" t="s">
        <v>4802</v>
      </c>
      <c r="I433" s="332" t="s">
        <v>4802</v>
      </c>
      <c r="K433" s="291"/>
      <c r="L433" s="291"/>
    </row>
    <row r="434" spans="2:12" x14ac:dyDescent="0.2">
      <c r="B434" s="315"/>
      <c r="C434" s="287" t="s">
        <v>227</v>
      </c>
      <c r="D434" s="287" t="s">
        <v>1988</v>
      </c>
      <c r="E434" s="307" t="s">
        <v>1989</v>
      </c>
      <c r="F434" s="287" t="s">
        <v>27</v>
      </c>
      <c r="G434" s="322"/>
      <c r="H434" s="331"/>
      <c r="I434" s="333">
        <f>TRUNC((L434*$K$7),2)</f>
        <v>38.619999999999997</v>
      </c>
      <c r="K434" s="290"/>
      <c r="L434" s="292">
        <v>49.52</v>
      </c>
    </row>
    <row r="435" spans="2:12" x14ac:dyDescent="0.2">
      <c r="B435" s="317"/>
      <c r="C435" s="304" t="s">
        <v>4804</v>
      </c>
      <c r="D435" s="318">
        <v>12</v>
      </c>
      <c r="E435" s="29" t="s">
        <v>3140</v>
      </c>
      <c r="F435" s="30" t="s">
        <v>4805</v>
      </c>
      <c r="G435" s="326">
        <v>0.35</v>
      </c>
      <c r="H435" s="320">
        <f>TRUNC((K435*$K$7),2)</f>
        <v>16.22</v>
      </c>
      <c r="I435" s="334">
        <f>TRUNC((L435*$K$7),2)</f>
        <v>5.67</v>
      </c>
      <c r="K435" s="293">
        <v>20.8</v>
      </c>
      <c r="L435" s="293">
        <v>7.28</v>
      </c>
    </row>
    <row r="436" spans="2:12" x14ac:dyDescent="0.2">
      <c r="B436" s="317"/>
      <c r="C436" s="304" t="s">
        <v>4804</v>
      </c>
      <c r="D436" s="318">
        <v>8</v>
      </c>
      <c r="E436" s="29" t="s">
        <v>2566</v>
      </c>
      <c r="F436" s="30" t="s">
        <v>4805</v>
      </c>
      <c r="G436" s="326">
        <v>0.35</v>
      </c>
      <c r="H436" s="320">
        <f>TRUNC((K436*$K$7),2)</f>
        <v>11.34</v>
      </c>
      <c r="I436" s="334">
        <f>TRUNC((L436*$K$7),2)</f>
        <v>3.97</v>
      </c>
      <c r="K436" s="293">
        <v>14.54</v>
      </c>
      <c r="L436" s="293">
        <v>5.09</v>
      </c>
    </row>
    <row r="437" spans="2:12" ht="12.75" customHeight="1" x14ac:dyDescent="0.2">
      <c r="B437" s="317"/>
      <c r="C437" s="329" t="s">
        <v>4806</v>
      </c>
      <c r="D437" s="330"/>
      <c r="E437" s="330"/>
      <c r="F437" s="330"/>
      <c r="G437" s="330"/>
      <c r="H437" s="330"/>
      <c r="I437" s="335">
        <f>TRUNC((L437*$K$7),2)</f>
        <v>9.64</v>
      </c>
      <c r="K437" s="291"/>
      <c r="L437" s="292">
        <v>12.37</v>
      </c>
    </row>
    <row r="438" spans="2:12" x14ac:dyDescent="0.2">
      <c r="B438" s="317"/>
      <c r="C438" s="304" t="s">
        <v>4794</v>
      </c>
      <c r="D438" s="304" t="s">
        <v>4882</v>
      </c>
      <c r="E438" s="29" t="s">
        <v>4883</v>
      </c>
      <c r="F438" s="30" t="s">
        <v>27</v>
      </c>
      <c r="G438" s="326">
        <v>1</v>
      </c>
      <c r="H438" s="320">
        <f>TRUNC((K438*$K$7),2)</f>
        <v>28.97</v>
      </c>
      <c r="I438" s="334">
        <f>TRUNC((L438*$K$7),2)</f>
        <v>28.97</v>
      </c>
      <c r="K438" s="293">
        <v>37.15</v>
      </c>
      <c r="L438" s="293">
        <v>37.15</v>
      </c>
    </row>
    <row r="439" spans="2:12" ht="12.75" customHeight="1" x14ac:dyDescent="0.2">
      <c r="B439" s="317"/>
      <c r="C439" s="329" t="s">
        <v>4809</v>
      </c>
      <c r="D439" s="330"/>
      <c r="E439" s="330"/>
      <c r="F439" s="330"/>
      <c r="G439" s="330"/>
      <c r="H439" s="330"/>
      <c r="I439" s="335">
        <f>TRUNC((L439*$K$7),2)</f>
        <v>28.97</v>
      </c>
      <c r="K439" s="291"/>
      <c r="L439" s="292">
        <v>37.15</v>
      </c>
    </row>
    <row r="440" spans="2:12" ht="28.5" customHeight="1" x14ac:dyDescent="0.2">
      <c r="B440" s="313">
        <v>272</v>
      </c>
      <c r="C440" s="300" t="s">
        <v>4795</v>
      </c>
      <c r="D440" s="300" t="s">
        <v>4796</v>
      </c>
      <c r="E440" s="300" t="s">
        <v>4797</v>
      </c>
      <c r="F440" s="300" t="s">
        <v>4798</v>
      </c>
      <c r="G440" s="300" t="s">
        <v>4799</v>
      </c>
      <c r="H440" s="301" t="s">
        <v>4800</v>
      </c>
      <c r="I440" s="332" t="s">
        <v>4801</v>
      </c>
      <c r="K440" s="290"/>
      <c r="L440" s="291"/>
    </row>
    <row r="441" spans="2:12" x14ac:dyDescent="0.2">
      <c r="B441" s="314"/>
      <c r="C441" s="303"/>
      <c r="D441" s="303"/>
      <c r="E441" s="303"/>
      <c r="F441" s="303"/>
      <c r="G441" s="303"/>
      <c r="H441" s="302" t="s">
        <v>4802</v>
      </c>
      <c r="I441" s="332" t="s">
        <v>4802</v>
      </c>
      <c r="K441" s="291"/>
      <c r="L441" s="291"/>
    </row>
    <row r="442" spans="2:12" ht="25.5" x14ac:dyDescent="0.2">
      <c r="B442" s="315"/>
      <c r="C442" s="287" t="s">
        <v>227</v>
      </c>
      <c r="D442" s="287" t="s">
        <v>1517</v>
      </c>
      <c r="E442" s="316" t="s">
        <v>4941</v>
      </c>
      <c r="F442" s="287" t="s">
        <v>4810</v>
      </c>
      <c r="G442" s="322"/>
      <c r="H442" s="331"/>
      <c r="I442" s="333">
        <f>TRUNC((L442*$K$7),2)</f>
        <v>104.71</v>
      </c>
      <c r="K442" s="290"/>
      <c r="L442" s="292">
        <v>134.25</v>
      </c>
    </row>
    <row r="443" spans="2:12" x14ac:dyDescent="0.2">
      <c r="B443" s="317"/>
      <c r="C443" s="304" t="s">
        <v>4804</v>
      </c>
      <c r="D443" s="318">
        <v>10</v>
      </c>
      <c r="E443" s="29" t="s">
        <v>2564</v>
      </c>
      <c r="F443" s="30" t="s">
        <v>4805</v>
      </c>
      <c r="G443" s="326">
        <v>0.12570000000000001</v>
      </c>
      <c r="H443" s="320">
        <f>TRUNC((K443*$K$7),2)</f>
        <v>16.22</v>
      </c>
      <c r="I443" s="334">
        <f>TRUNC((L443*$K$7),2)</f>
        <v>2.0299999999999998</v>
      </c>
      <c r="K443" s="293">
        <v>20.8</v>
      </c>
      <c r="L443" s="293">
        <v>2.61</v>
      </c>
    </row>
    <row r="444" spans="2:12" x14ac:dyDescent="0.2">
      <c r="B444" s="317"/>
      <c r="C444" s="304" t="s">
        <v>4804</v>
      </c>
      <c r="D444" s="318">
        <v>8</v>
      </c>
      <c r="E444" s="29" t="s">
        <v>2566</v>
      </c>
      <c r="F444" s="30" t="s">
        <v>4805</v>
      </c>
      <c r="G444" s="326">
        <v>0.39739999999999998</v>
      </c>
      <c r="H444" s="320">
        <f>TRUNC((K444*$K$7),2)</f>
        <v>11.34</v>
      </c>
      <c r="I444" s="334">
        <f>TRUNC((L444*$K$7),2)</f>
        <v>4.5</v>
      </c>
      <c r="K444" s="293">
        <v>14.54</v>
      </c>
      <c r="L444" s="293">
        <v>5.78</v>
      </c>
    </row>
    <row r="445" spans="2:12" x14ac:dyDescent="0.2">
      <c r="B445" s="317"/>
      <c r="C445" s="304" t="s">
        <v>4804</v>
      </c>
      <c r="D445" s="318">
        <v>6</v>
      </c>
      <c r="E445" s="29" t="s">
        <v>2568</v>
      </c>
      <c r="F445" s="30" t="s">
        <v>4805</v>
      </c>
      <c r="G445" s="326">
        <v>0.26629999999999998</v>
      </c>
      <c r="H445" s="320">
        <f>TRUNC((K445*$K$7),2)</f>
        <v>16.22</v>
      </c>
      <c r="I445" s="334">
        <f>TRUNC((L445*$K$7),2)</f>
        <v>4.32</v>
      </c>
      <c r="K445" s="293">
        <v>20.8</v>
      </c>
      <c r="L445" s="293">
        <v>5.54</v>
      </c>
    </row>
    <row r="446" spans="2:12" x14ac:dyDescent="0.2">
      <c r="B446" s="317"/>
      <c r="C446" s="304" t="s">
        <v>4804</v>
      </c>
      <c r="D446" s="318">
        <v>4</v>
      </c>
      <c r="E446" s="29" t="s">
        <v>2505</v>
      </c>
      <c r="F446" s="30" t="s">
        <v>4805</v>
      </c>
      <c r="G446" s="326">
        <v>0.57220000000000004</v>
      </c>
      <c r="H446" s="320">
        <f>TRUNC((K446*$K$7),2)</f>
        <v>16.22</v>
      </c>
      <c r="I446" s="334">
        <f>TRUNC((L446*$K$7),2)</f>
        <v>9.2799999999999994</v>
      </c>
      <c r="K446" s="293">
        <v>20.8</v>
      </c>
      <c r="L446" s="293">
        <v>11.9</v>
      </c>
    </row>
    <row r="447" spans="2:12" x14ac:dyDescent="0.2">
      <c r="B447" s="317"/>
      <c r="C447" s="304" t="s">
        <v>4804</v>
      </c>
      <c r="D447" s="318">
        <v>32</v>
      </c>
      <c r="E447" s="29" t="s">
        <v>4815</v>
      </c>
      <c r="F447" s="30" t="s">
        <v>4805</v>
      </c>
      <c r="G447" s="326">
        <v>8.9700000000000002E-2</v>
      </c>
      <c r="H447" s="320">
        <f>TRUNC((K447*$K$7),2)</f>
        <v>11.68</v>
      </c>
      <c r="I447" s="334">
        <f>TRUNC((L447*$K$7),2)</f>
        <v>1.04</v>
      </c>
      <c r="K447" s="293">
        <v>14.98</v>
      </c>
      <c r="L447" s="293">
        <v>1.34</v>
      </c>
    </row>
    <row r="448" spans="2:12" x14ac:dyDescent="0.2">
      <c r="B448" s="317"/>
      <c r="C448" s="304" t="s">
        <v>4804</v>
      </c>
      <c r="D448" s="318">
        <v>5</v>
      </c>
      <c r="E448" s="29" t="s">
        <v>2509</v>
      </c>
      <c r="F448" s="30" t="s">
        <v>4805</v>
      </c>
      <c r="G448" s="326">
        <v>1.3093999999999999</v>
      </c>
      <c r="H448" s="320">
        <f>TRUNC((K448*$K$7),2)</f>
        <v>9.7200000000000006</v>
      </c>
      <c r="I448" s="334">
        <f>TRUNC((L448*$K$7),2)</f>
        <v>12.73</v>
      </c>
      <c r="K448" s="293">
        <v>12.47</v>
      </c>
      <c r="L448" s="293">
        <v>16.329999999999998</v>
      </c>
    </row>
    <row r="449" spans="2:12" ht="12.75" customHeight="1" x14ac:dyDescent="0.2">
      <c r="B449" s="317"/>
      <c r="C449" s="329" t="s">
        <v>4806</v>
      </c>
      <c r="D449" s="330"/>
      <c r="E449" s="330"/>
      <c r="F449" s="330"/>
      <c r="G449" s="330"/>
      <c r="H449" s="330"/>
      <c r="I449" s="335">
        <f>TRUNC((L449*$K$7),2)</f>
        <v>33.93</v>
      </c>
      <c r="K449" s="291"/>
      <c r="L449" s="292">
        <v>43.5</v>
      </c>
    </row>
    <row r="450" spans="2:12" x14ac:dyDescent="0.2">
      <c r="B450" s="317"/>
      <c r="C450" s="304" t="s">
        <v>4804</v>
      </c>
      <c r="D450" s="318">
        <v>104</v>
      </c>
      <c r="E450" s="29" t="s">
        <v>4816</v>
      </c>
      <c r="F450" s="30" t="s">
        <v>4817</v>
      </c>
      <c r="G450" s="326">
        <v>5.57E-2</v>
      </c>
      <c r="H450" s="320">
        <f>TRUNC((K450*$K$7),2)</f>
        <v>143.88999999999999</v>
      </c>
      <c r="I450" s="334">
        <f>TRUNC((L450*$K$7),2)</f>
        <v>8.01</v>
      </c>
      <c r="K450" s="293">
        <v>184.48</v>
      </c>
      <c r="L450" s="293">
        <v>10.28</v>
      </c>
    </row>
    <row r="451" spans="2:12" x14ac:dyDescent="0.2">
      <c r="B451" s="317"/>
      <c r="C451" s="304" t="s">
        <v>4804</v>
      </c>
      <c r="D451" s="323">
        <v>2497</v>
      </c>
      <c r="E451" s="29" t="s">
        <v>2531</v>
      </c>
      <c r="F451" s="30" t="s">
        <v>4817</v>
      </c>
      <c r="G451" s="326">
        <v>2.0400000000000001E-2</v>
      </c>
      <c r="H451" s="320">
        <f>TRUNC((K451*$K$7),2)</f>
        <v>109.88</v>
      </c>
      <c r="I451" s="334">
        <f>TRUNC((L451*$K$7),2)</f>
        <v>2.23</v>
      </c>
      <c r="K451" s="293">
        <v>140.88</v>
      </c>
      <c r="L451" s="293">
        <v>2.87</v>
      </c>
    </row>
    <row r="452" spans="2:12" x14ac:dyDescent="0.2">
      <c r="B452" s="317"/>
      <c r="C452" s="304" t="s">
        <v>4804</v>
      </c>
      <c r="D452" s="323">
        <v>2386</v>
      </c>
      <c r="E452" s="29" t="s">
        <v>2533</v>
      </c>
      <c r="F452" s="30" t="s">
        <v>4817</v>
      </c>
      <c r="G452" s="326">
        <v>2.0400000000000001E-2</v>
      </c>
      <c r="H452" s="320">
        <f>TRUNC((K452*$K$7),2)</f>
        <v>111.76</v>
      </c>
      <c r="I452" s="334">
        <f>TRUNC((L452*$K$7),2)</f>
        <v>2.27</v>
      </c>
      <c r="K452" s="293">
        <v>143.29</v>
      </c>
      <c r="L452" s="293">
        <v>2.92</v>
      </c>
    </row>
    <row r="453" spans="2:12" x14ac:dyDescent="0.2">
      <c r="B453" s="317"/>
      <c r="C453" s="304" t="s">
        <v>4804</v>
      </c>
      <c r="D453" s="318">
        <v>102</v>
      </c>
      <c r="E453" s="29" t="s">
        <v>2562</v>
      </c>
      <c r="F453" s="30" t="s">
        <v>4808</v>
      </c>
      <c r="G453" s="326">
        <v>6.9099999999999995E-2</v>
      </c>
      <c r="H453" s="320">
        <f>TRUNC((K453*$K$7),2)</f>
        <v>19.899999999999999</v>
      </c>
      <c r="I453" s="334">
        <f>TRUNC((L453*$K$7),2)</f>
        <v>1.37</v>
      </c>
      <c r="K453" s="293">
        <v>25.52</v>
      </c>
      <c r="L453" s="293">
        <v>1.76</v>
      </c>
    </row>
    <row r="454" spans="2:12" x14ac:dyDescent="0.2">
      <c r="B454" s="317"/>
      <c r="C454" s="304" t="s">
        <v>4804</v>
      </c>
      <c r="D454" s="323">
        <v>2426</v>
      </c>
      <c r="E454" s="29" t="s">
        <v>2556</v>
      </c>
      <c r="F454" s="30" t="s">
        <v>4808</v>
      </c>
      <c r="G454" s="326">
        <v>6.3E-3</v>
      </c>
      <c r="H454" s="320">
        <f>TRUNC((K454*$K$7),2)</f>
        <v>17.13</v>
      </c>
      <c r="I454" s="334">
        <f>TRUNC((L454*$K$7),2)</f>
        <v>0.1</v>
      </c>
      <c r="K454" s="293">
        <v>21.97</v>
      </c>
      <c r="L454" s="293">
        <v>0.14000000000000001</v>
      </c>
    </row>
    <row r="455" spans="2:12" x14ac:dyDescent="0.2">
      <c r="B455" s="317"/>
      <c r="C455" s="304" t="s">
        <v>4804</v>
      </c>
      <c r="D455" s="323">
        <v>2448</v>
      </c>
      <c r="E455" s="29" t="s">
        <v>2558</v>
      </c>
      <c r="F455" s="30" t="s">
        <v>4808</v>
      </c>
      <c r="G455" s="326">
        <v>1.1543000000000001</v>
      </c>
      <c r="H455" s="320">
        <f>TRUNC((K455*$K$7),2)</f>
        <v>9.33</v>
      </c>
      <c r="I455" s="334">
        <f>TRUNC((L455*$K$7),2)</f>
        <v>10.77</v>
      </c>
      <c r="K455" s="293">
        <v>11.97</v>
      </c>
      <c r="L455" s="293">
        <v>13.82</v>
      </c>
    </row>
    <row r="456" spans="2:12" x14ac:dyDescent="0.2">
      <c r="B456" s="317"/>
      <c r="C456" s="304" t="s">
        <v>4804</v>
      </c>
      <c r="D456" s="323">
        <v>2438</v>
      </c>
      <c r="E456" s="29" t="s">
        <v>2560</v>
      </c>
      <c r="F456" s="30" t="s">
        <v>4808</v>
      </c>
      <c r="G456" s="326">
        <v>1.9914000000000001</v>
      </c>
      <c r="H456" s="320">
        <f>TRUNC((K456*$K$7),2)</f>
        <v>6.77</v>
      </c>
      <c r="I456" s="334">
        <f>TRUNC((L456*$K$7),2)</f>
        <v>13.5</v>
      </c>
      <c r="K456" s="293">
        <v>8.69</v>
      </c>
      <c r="L456" s="293">
        <v>17.309999999999999</v>
      </c>
    </row>
    <row r="457" spans="2:12" x14ac:dyDescent="0.2">
      <c r="B457" s="317"/>
      <c r="C457" s="304" t="s">
        <v>4804</v>
      </c>
      <c r="D457" s="323">
        <v>2437</v>
      </c>
      <c r="E457" s="29" t="s">
        <v>2999</v>
      </c>
      <c r="F457" s="30" t="s">
        <v>4808</v>
      </c>
      <c r="G457" s="326">
        <v>0.66</v>
      </c>
      <c r="H457" s="320">
        <f>TRUNC((K457*$K$7),2)</f>
        <v>6.89</v>
      </c>
      <c r="I457" s="334">
        <f>TRUNC((L457*$K$7),2)</f>
        <v>4.54</v>
      </c>
      <c r="K457" s="293">
        <v>8.84</v>
      </c>
      <c r="L457" s="293">
        <v>5.83</v>
      </c>
    </row>
    <row r="458" spans="2:12" x14ac:dyDescent="0.2">
      <c r="B458" s="317"/>
      <c r="C458" s="304" t="s">
        <v>4804</v>
      </c>
      <c r="D458" s="323">
        <v>1221</v>
      </c>
      <c r="E458" s="29" t="s">
        <v>2542</v>
      </c>
      <c r="F458" s="30" t="s">
        <v>4808</v>
      </c>
      <c r="G458" s="326">
        <v>1.7377</v>
      </c>
      <c r="H458" s="320">
        <f>TRUNC((K458*$K$7),2)</f>
        <v>0.77</v>
      </c>
      <c r="I458" s="334">
        <f>TRUNC((L458*$K$7),2)</f>
        <v>1.34</v>
      </c>
      <c r="K458" s="293">
        <v>0.99</v>
      </c>
      <c r="L458" s="293">
        <v>1.72</v>
      </c>
    </row>
    <row r="459" spans="2:12" x14ac:dyDescent="0.2">
      <c r="B459" s="317"/>
      <c r="C459" s="304" t="s">
        <v>4804</v>
      </c>
      <c r="D459" s="323">
        <v>1215</v>
      </c>
      <c r="E459" s="29" t="s">
        <v>2492</v>
      </c>
      <c r="F459" s="30" t="s">
        <v>4808</v>
      </c>
      <c r="G459" s="326">
        <v>16.385400000000001</v>
      </c>
      <c r="H459" s="320">
        <f>TRUNC((K459*$K$7),2)</f>
        <v>0.5</v>
      </c>
      <c r="I459" s="334">
        <f>TRUNC((L459*$K$7),2)</f>
        <v>8.3000000000000007</v>
      </c>
      <c r="K459" s="293">
        <v>0.65</v>
      </c>
      <c r="L459" s="293">
        <v>10.65</v>
      </c>
    </row>
    <row r="460" spans="2:12" x14ac:dyDescent="0.2">
      <c r="B460" s="317"/>
      <c r="C460" s="304" t="s">
        <v>4804</v>
      </c>
      <c r="D460" s="323">
        <v>1861</v>
      </c>
      <c r="E460" s="29" t="s">
        <v>2548</v>
      </c>
      <c r="F460" s="30" t="s">
        <v>4808</v>
      </c>
      <c r="G460" s="326">
        <v>2.86E-2</v>
      </c>
      <c r="H460" s="320">
        <f>TRUNC((K460*$K$7),2)</f>
        <v>19.649999999999999</v>
      </c>
      <c r="I460" s="334">
        <f>TRUNC((L460*$K$7),2)</f>
        <v>0.56000000000000005</v>
      </c>
      <c r="K460" s="293">
        <v>25.2</v>
      </c>
      <c r="L460" s="293">
        <v>0.72</v>
      </c>
    </row>
    <row r="461" spans="2:12" x14ac:dyDescent="0.2">
      <c r="B461" s="317"/>
      <c r="C461" s="304" t="s">
        <v>4804</v>
      </c>
      <c r="D461" s="323">
        <v>1858</v>
      </c>
      <c r="E461" s="29" t="s">
        <v>2550</v>
      </c>
      <c r="F461" s="30" t="s">
        <v>4814</v>
      </c>
      <c r="G461" s="326">
        <v>0.22770000000000001</v>
      </c>
      <c r="H461" s="320">
        <f>TRUNC((K461*$K$7),2)</f>
        <v>5.85</v>
      </c>
      <c r="I461" s="334">
        <f>TRUNC((L461*$K$7),2)</f>
        <v>1.33</v>
      </c>
      <c r="K461" s="293">
        <v>7.51</v>
      </c>
      <c r="L461" s="293">
        <v>1.71</v>
      </c>
    </row>
    <row r="462" spans="2:12" x14ac:dyDescent="0.2">
      <c r="B462" s="317"/>
      <c r="C462" s="304" t="s">
        <v>4804</v>
      </c>
      <c r="D462" s="323">
        <v>2034</v>
      </c>
      <c r="E462" s="29" t="s">
        <v>2937</v>
      </c>
      <c r="F462" s="30" t="s">
        <v>4811</v>
      </c>
      <c r="G462" s="326">
        <v>21.5227</v>
      </c>
      <c r="H462" s="320">
        <f>TRUNC((K462*$K$7),2)</f>
        <v>0.54</v>
      </c>
      <c r="I462" s="334">
        <f>TRUNC((L462*$K$7),2)</f>
        <v>11.75</v>
      </c>
      <c r="K462" s="293">
        <v>0.7</v>
      </c>
      <c r="L462" s="293">
        <v>15.07</v>
      </c>
    </row>
    <row r="463" spans="2:12" x14ac:dyDescent="0.2">
      <c r="B463" s="317"/>
      <c r="C463" s="304" t="s">
        <v>4804</v>
      </c>
      <c r="D463" s="323">
        <v>2023</v>
      </c>
      <c r="E463" s="29" t="s">
        <v>2536</v>
      </c>
      <c r="F463" s="30" t="s">
        <v>4814</v>
      </c>
      <c r="G463" s="326">
        <v>0.4103</v>
      </c>
      <c r="H463" s="320">
        <f>TRUNC((K463*$K$7),2)</f>
        <v>11.31</v>
      </c>
      <c r="I463" s="334">
        <f>TRUNC((L463*$K$7),2)</f>
        <v>4.6399999999999997</v>
      </c>
      <c r="K463" s="293">
        <v>14.5</v>
      </c>
      <c r="L463" s="293">
        <v>5.95</v>
      </c>
    </row>
    <row r="464" spans="2:12" ht="12.75" customHeight="1" x14ac:dyDescent="0.2">
      <c r="B464" s="317"/>
      <c r="C464" s="329" t="s">
        <v>4809</v>
      </c>
      <c r="D464" s="330"/>
      <c r="E464" s="330"/>
      <c r="F464" s="330"/>
      <c r="G464" s="330"/>
      <c r="H464" s="330"/>
      <c r="I464" s="335">
        <f>TRUNC((L464*$K$7),2)</f>
        <v>70.78</v>
      </c>
      <c r="K464" s="291"/>
      <c r="L464" s="292">
        <v>90.75</v>
      </c>
    </row>
    <row r="465" spans="2:12" ht="28.5" customHeight="1" x14ac:dyDescent="0.2">
      <c r="B465" s="313">
        <v>347</v>
      </c>
      <c r="C465" s="300" t="s">
        <v>4795</v>
      </c>
      <c r="D465" s="300" t="s">
        <v>4796</v>
      </c>
      <c r="E465" s="300" t="s">
        <v>4797</v>
      </c>
      <c r="F465" s="300" t="s">
        <v>4798</v>
      </c>
      <c r="G465" s="300" t="s">
        <v>4799</v>
      </c>
      <c r="H465" s="301" t="s">
        <v>4800</v>
      </c>
      <c r="I465" s="332" t="s">
        <v>4801</v>
      </c>
      <c r="K465" s="290"/>
      <c r="L465" s="291"/>
    </row>
    <row r="466" spans="2:12" x14ac:dyDescent="0.2">
      <c r="B466" s="314"/>
      <c r="C466" s="303"/>
      <c r="D466" s="303"/>
      <c r="E466" s="303"/>
      <c r="F466" s="303"/>
      <c r="G466" s="303"/>
      <c r="H466" s="302" t="s">
        <v>4802</v>
      </c>
      <c r="I466" s="332" t="s">
        <v>4802</v>
      </c>
      <c r="K466" s="291"/>
      <c r="L466" s="291"/>
    </row>
    <row r="467" spans="2:12" ht="38.25" x14ac:dyDescent="0.2">
      <c r="B467" s="315"/>
      <c r="C467" s="287" t="s">
        <v>227</v>
      </c>
      <c r="D467" s="287" t="s">
        <v>2300</v>
      </c>
      <c r="E467" s="316" t="s">
        <v>4942</v>
      </c>
      <c r="F467" s="287" t="s">
        <v>27</v>
      </c>
      <c r="G467" s="322"/>
      <c r="H467" s="331"/>
      <c r="I467" s="333">
        <f>TRUNC((L467*$K$7),2)</f>
        <v>231.11</v>
      </c>
      <c r="K467" s="290"/>
      <c r="L467" s="292">
        <v>296.3</v>
      </c>
    </row>
    <row r="468" spans="2:12" x14ac:dyDescent="0.2">
      <c r="B468" s="317"/>
      <c r="C468" s="304" t="s">
        <v>4804</v>
      </c>
      <c r="D468" s="318">
        <v>11</v>
      </c>
      <c r="E468" s="29" t="s">
        <v>2686</v>
      </c>
      <c r="F468" s="30" t="s">
        <v>4805</v>
      </c>
      <c r="G468" s="326">
        <v>0.14000000000000001</v>
      </c>
      <c r="H468" s="320">
        <f>TRUNC((K468*$K$7),2)</f>
        <v>16.22</v>
      </c>
      <c r="I468" s="334">
        <f>TRUNC((L468*$K$7),2)</f>
        <v>2.2599999999999998</v>
      </c>
      <c r="K468" s="293">
        <v>20.8</v>
      </c>
      <c r="L468" s="293">
        <v>2.91</v>
      </c>
    </row>
    <row r="469" spans="2:12" x14ac:dyDescent="0.2">
      <c r="B469" s="317"/>
      <c r="C469" s="304" t="s">
        <v>4804</v>
      </c>
      <c r="D469" s="318">
        <v>8</v>
      </c>
      <c r="E469" s="29" t="s">
        <v>2566</v>
      </c>
      <c r="F469" s="30" t="s">
        <v>4805</v>
      </c>
      <c r="G469" s="326">
        <v>0.14000000000000001</v>
      </c>
      <c r="H469" s="320">
        <f>TRUNC((K469*$K$7),2)</f>
        <v>11.34</v>
      </c>
      <c r="I469" s="334">
        <f>TRUNC((L469*$K$7),2)</f>
        <v>1.59</v>
      </c>
      <c r="K469" s="293">
        <v>14.54</v>
      </c>
      <c r="L469" s="293">
        <v>2.04</v>
      </c>
    </row>
    <row r="470" spans="2:12" ht="12.75" customHeight="1" x14ac:dyDescent="0.2">
      <c r="B470" s="317"/>
      <c r="C470" s="329" t="s">
        <v>4806</v>
      </c>
      <c r="D470" s="330"/>
      <c r="E470" s="330"/>
      <c r="F470" s="330"/>
      <c r="G470" s="330"/>
      <c r="H470" s="330"/>
      <c r="I470" s="335">
        <f>TRUNC((L470*$K$7),2)</f>
        <v>3.86</v>
      </c>
      <c r="K470" s="291"/>
      <c r="L470" s="292">
        <v>4.95</v>
      </c>
    </row>
    <row r="471" spans="2:12" ht="38.25" x14ac:dyDescent="0.2">
      <c r="B471" s="317"/>
      <c r="C471" s="304" t="s">
        <v>4807</v>
      </c>
      <c r="D471" s="318">
        <v>83</v>
      </c>
      <c r="E471" s="29" t="s">
        <v>4972</v>
      </c>
      <c r="F471" s="30" t="s">
        <v>27</v>
      </c>
      <c r="G471" s="326">
        <v>1</v>
      </c>
      <c r="H471" s="320">
        <f>TRUNC((K471*$K$7),2)</f>
        <v>226.62</v>
      </c>
      <c r="I471" s="334">
        <f>TRUNC((L471*$K$7),2)</f>
        <v>226.62</v>
      </c>
      <c r="K471" s="293">
        <v>290.54000000000002</v>
      </c>
      <c r="L471" s="293">
        <v>290.54000000000002</v>
      </c>
    </row>
    <row r="472" spans="2:12" x14ac:dyDescent="0.2">
      <c r="B472" s="317"/>
      <c r="C472" s="304" t="s">
        <v>4804</v>
      </c>
      <c r="D472" s="304" t="s">
        <v>4813</v>
      </c>
      <c r="E472" s="29" t="s">
        <v>2907</v>
      </c>
      <c r="F472" s="30" t="s">
        <v>4814</v>
      </c>
      <c r="G472" s="326">
        <v>1.88</v>
      </c>
      <c r="H472" s="320">
        <f>TRUNC((K472*$K$7),2)</f>
        <v>0.33</v>
      </c>
      <c r="I472" s="334">
        <f>TRUNC((L472*$K$7),2)</f>
        <v>0.63</v>
      </c>
      <c r="K472" s="293">
        <v>0.43</v>
      </c>
      <c r="L472" s="293">
        <v>0.81</v>
      </c>
    </row>
    <row r="473" spans="2:12" ht="12.75" customHeight="1" x14ac:dyDescent="0.2">
      <c r="B473" s="317"/>
      <c r="C473" s="329" t="s">
        <v>4809</v>
      </c>
      <c r="D473" s="330"/>
      <c r="E473" s="330"/>
      <c r="F473" s="330"/>
      <c r="G473" s="330"/>
      <c r="H473" s="330"/>
      <c r="I473" s="335">
        <f>TRUNC((L473*$K$7),2)</f>
        <v>227.25</v>
      </c>
      <c r="K473" s="291"/>
      <c r="L473" s="292">
        <v>291.35000000000002</v>
      </c>
    </row>
    <row r="474" spans="2:12" ht="28.5" customHeight="1" x14ac:dyDescent="0.2">
      <c r="B474" s="313">
        <v>375</v>
      </c>
      <c r="C474" s="300" t="s">
        <v>4795</v>
      </c>
      <c r="D474" s="300" t="s">
        <v>4796</v>
      </c>
      <c r="E474" s="300" t="s">
        <v>4797</v>
      </c>
      <c r="F474" s="300" t="s">
        <v>4798</v>
      </c>
      <c r="G474" s="300" t="s">
        <v>4799</v>
      </c>
      <c r="H474" s="301" t="s">
        <v>4800</v>
      </c>
      <c r="I474" s="332" t="s">
        <v>4801</v>
      </c>
      <c r="K474" s="290"/>
      <c r="L474" s="291"/>
    </row>
    <row r="475" spans="2:12" x14ac:dyDescent="0.2">
      <c r="B475" s="314"/>
      <c r="C475" s="303"/>
      <c r="D475" s="303"/>
      <c r="E475" s="303"/>
      <c r="F475" s="303"/>
      <c r="G475" s="303"/>
      <c r="H475" s="302" t="s">
        <v>4802</v>
      </c>
      <c r="I475" s="332" t="s">
        <v>4802</v>
      </c>
      <c r="K475" s="291"/>
      <c r="L475" s="291"/>
    </row>
    <row r="476" spans="2:12" x14ac:dyDescent="0.2">
      <c r="C476" s="287" t="s">
        <v>227</v>
      </c>
      <c r="D476" s="287" t="s">
        <v>1958</v>
      </c>
      <c r="E476" s="307" t="s">
        <v>1959</v>
      </c>
      <c r="F476" s="287" t="s">
        <v>27</v>
      </c>
      <c r="G476" s="322"/>
      <c r="H476" s="331"/>
      <c r="I476" s="333">
        <f>TRUNC((L476*$K$7),2)</f>
        <v>45.28</v>
      </c>
      <c r="K476" s="290"/>
      <c r="L476" s="292">
        <v>58.06</v>
      </c>
    </row>
    <row r="477" spans="2:12" x14ac:dyDescent="0.2">
      <c r="C477" s="304" t="s">
        <v>4804</v>
      </c>
      <c r="D477" s="318">
        <v>12</v>
      </c>
      <c r="E477" s="29" t="s">
        <v>3140</v>
      </c>
      <c r="F477" s="30" t="s">
        <v>4805</v>
      </c>
      <c r="G477" s="326">
        <v>0.41649999999999998</v>
      </c>
      <c r="H477" s="320">
        <f>TRUNC((K477*$K$7),2)</f>
        <v>16.22</v>
      </c>
      <c r="I477" s="334">
        <f>TRUNC((L477*$K$7),2)</f>
        <v>6.75</v>
      </c>
      <c r="K477" s="293">
        <v>20.8</v>
      </c>
      <c r="L477" s="293">
        <v>8.66</v>
      </c>
    </row>
    <row r="478" spans="2:12" x14ac:dyDescent="0.2">
      <c r="C478" s="304" t="s">
        <v>4804</v>
      </c>
      <c r="D478" s="318">
        <v>8</v>
      </c>
      <c r="E478" s="29" t="s">
        <v>2566</v>
      </c>
      <c r="F478" s="30" t="s">
        <v>4805</v>
      </c>
      <c r="G478" s="326">
        <v>0.17349999999999999</v>
      </c>
      <c r="H478" s="320">
        <f>TRUNC((K478*$K$7),2)</f>
        <v>11.34</v>
      </c>
      <c r="I478" s="334">
        <f>TRUNC((L478*$K$7),2)</f>
        <v>1.96</v>
      </c>
      <c r="K478" s="293">
        <v>14.54</v>
      </c>
      <c r="L478" s="293">
        <v>2.52</v>
      </c>
    </row>
    <row r="479" spans="2:12" ht="12.75" customHeight="1" x14ac:dyDescent="0.2">
      <c r="C479" s="329" t="s">
        <v>4806</v>
      </c>
      <c r="D479" s="330"/>
      <c r="E479" s="330"/>
      <c r="F479" s="330"/>
      <c r="G479" s="330"/>
      <c r="H479" s="330"/>
      <c r="I479" s="335">
        <f>TRUNC((L479*$K$7),2)</f>
        <v>8.7200000000000006</v>
      </c>
      <c r="K479" s="291"/>
      <c r="L479" s="292">
        <v>11.18</v>
      </c>
    </row>
    <row r="480" spans="2:12" x14ac:dyDescent="0.2">
      <c r="C480" s="304" t="s">
        <v>4807</v>
      </c>
      <c r="D480" s="323">
        <v>39391</v>
      </c>
      <c r="E480" s="29" t="s">
        <v>4884</v>
      </c>
      <c r="F480" s="30" t="s">
        <v>27</v>
      </c>
      <c r="G480" s="326">
        <v>1</v>
      </c>
      <c r="H480" s="320">
        <f>TRUNC((K480*$K$7),2)</f>
        <v>36.56</v>
      </c>
      <c r="I480" s="334">
        <f>TRUNC((L480*$K$7),2)</f>
        <v>36.56</v>
      </c>
      <c r="K480" s="293">
        <v>46.88</v>
      </c>
      <c r="L480" s="293">
        <v>46.88</v>
      </c>
    </row>
    <row r="481" spans="2:12" ht="12.75" customHeight="1" x14ac:dyDescent="0.2">
      <c r="C481" s="329" t="s">
        <v>4809</v>
      </c>
      <c r="D481" s="330"/>
      <c r="E481" s="330"/>
      <c r="F481" s="330"/>
      <c r="G481" s="330"/>
      <c r="H481" s="330"/>
      <c r="I481" s="335">
        <f>TRUNC((L481*$K$7),2)</f>
        <v>36.56</v>
      </c>
      <c r="K481" s="291"/>
      <c r="L481" s="292">
        <v>46.88</v>
      </c>
    </row>
    <row r="482" spans="2:12" ht="28.5" customHeight="1" x14ac:dyDescent="0.2">
      <c r="B482" s="313">
        <v>412</v>
      </c>
      <c r="C482" s="300" t="s">
        <v>4795</v>
      </c>
      <c r="D482" s="300" t="s">
        <v>4796</v>
      </c>
      <c r="E482" s="300" t="s">
        <v>4797</v>
      </c>
      <c r="F482" s="300" t="s">
        <v>4798</v>
      </c>
      <c r="G482" s="300" t="s">
        <v>4799</v>
      </c>
      <c r="H482" s="301" t="s">
        <v>4800</v>
      </c>
      <c r="I482" s="332" t="s">
        <v>4801</v>
      </c>
      <c r="K482" s="290"/>
      <c r="L482" s="291"/>
    </row>
    <row r="483" spans="2:12" x14ac:dyDescent="0.2">
      <c r="B483" s="314"/>
      <c r="C483" s="303"/>
      <c r="D483" s="303"/>
      <c r="E483" s="303"/>
      <c r="F483" s="303"/>
      <c r="G483" s="303"/>
      <c r="H483" s="302" t="s">
        <v>4802</v>
      </c>
      <c r="I483" s="332" t="s">
        <v>4802</v>
      </c>
      <c r="K483" s="291"/>
      <c r="L483" s="291"/>
    </row>
    <row r="484" spans="2:12" ht="25.5" x14ac:dyDescent="0.2">
      <c r="B484" s="315"/>
      <c r="C484" s="287" t="s">
        <v>227</v>
      </c>
      <c r="D484" s="287" t="s">
        <v>2455</v>
      </c>
      <c r="E484" s="316" t="s">
        <v>4943</v>
      </c>
      <c r="F484" s="287" t="s">
        <v>27</v>
      </c>
      <c r="G484" s="322"/>
      <c r="H484" s="331"/>
      <c r="I484" s="333">
        <f>TRUNC((L484*$K$7),2)</f>
        <v>30.44</v>
      </c>
      <c r="K484" s="290"/>
      <c r="L484" s="292">
        <v>39.03</v>
      </c>
    </row>
    <row r="485" spans="2:12" x14ac:dyDescent="0.2">
      <c r="B485" s="317"/>
      <c r="C485" s="304" t="s">
        <v>4804</v>
      </c>
      <c r="D485" s="318">
        <v>5</v>
      </c>
      <c r="E485" s="29" t="s">
        <v>2509</v>
      </c>
      <c r="F485" s="30" t="s">
        <v>4805</v>
      </c>
      <c r="G485" s="326">
        <v>0.09</v>
      </c>
      <c r="H485" s="320">
        <f>TRUNC((K485*$K$7),2)</f>
        <v>9.7200000000000006</v>
      </c>
      <c r="I485" s="334">
        <f>TRUNC((L485*$K$7),2)</f>
        <v>0.87</v>
      </c>
      <c r="K485" s="293">
        <v>12.47</v>
      </c>
      <c r="L485" s="293">
        <v>1.1200000000000001</v>
      </c>
    </row>
    <row r="486" spans="2:12" ht="12.75" customHeight="1" x14ac:dyDescent="0.2">
      <c r="B486" s="317"/>
      <c r="C486" s="329" t="s">
        <v>4806</v>
      </c>
      <c r="D486" s="330"/>
      <c r="E486" s="330"/>
      <c r="F486" s="330"/>
      <c r="G486" s="330"/>
      <c r="H486" s="330"/>
      <c r="I486" s="335">
        <f>TRUNC((L486*$K$7),2)</f>
        <v>0.87</v>
      </c>
      <c r="K486" s="291"/>
      <c r="L486" s="292">
        <v>1.1200000000000001</v>
      </c>
    </row>
    <row r="487" spans="2:12" x14ac:dyDescent="0.2">
      <c r="B487" s="317"/>
      <c r="C487" s="304" t="s">
        <v>4804</v>
      </c>
      <c r="D487" s="323">
        <v>3070</v>
      </c>
      <c r="E487" s="29" t="s">
        <v>210</v>
      </c>
      <c r="F487" s="30" t="s">
        <v>4811</v>
      </c>
      <c r="G487" s="326">
        <v>2</v>
      </c>
      <c r="H487" s="320">
        <f>TRUNC((K487*$K$7),2)</f>
        <v>0.13</v>
      </c>
      <c r="I487" s="334">
        <f>TRUNC((L487*$K$7),2)</f>
        <v>0.26</v>
      </c>
      <c r="K487" s="293">
        <v>0.17</v>
      </c>
      <c r="L487" s="293">
        <v>0.34</v>
      </c>
    </row>
    <row r="488" spans="2:12" x14ac:dyDescent="0.2">
      <c r="B488" s="317"/>
      <c r="C488" s="304" t="s">
        <v>4804</v>
      </c>
      <c r="D488" s="323">
        <v>3393</v>
      </c>
      <c r="E488" s="29" t="s">
        <v>212</v>
      </c>
      <c r="F488" s="30" t="s">
        <v>4811</v>
      </c>
      <c r="G488" s="326">
        <v>2</v>
      </c>
      <c r="H488" s="320">
        <f>TRUNC((K488*$K$7),2)</f>
        <v>0.09</v>
      </c>
      <c r="I488" s="334">
        <f>TRUNC((L488*$K$7),2)</f>
        <v>0.18</v>
      </c>
      <c r="K488" s="293">
        <v>0.12</v>
      </c>
      <c r="L488" s="293">
        <v>0.24</v>
      </c>
    </row>
    <row r="489" spans="2:12" ht="51" x14ac:dyDescent="0.2">
      <c r="B489" s="317"/>
      <c r="C489" s="299" t="s">
        <v>4807</v>
      </c>
      <c r="D489" s="321">
        <v>37559</v>
      </c>
      <c r="E489" s="29" t="s">
        <v>4973</v>
      </c>
      <c r="F489" s="41" t="s">
        <v>27</v>
      </c>
      <c r="G489" s="327">
        <v>1</v>
      </c>
      <c r="H489" s="320">
        <f>TRUNC((K489*$K$7),2)</f>
        <v>29.11</v>
      </c>
      <c r="I489" s="336">
        <f>TRUNC((L489*$K$7),2)</f>
        <v>29.11</v>
      </c>
      <c r="K489" s="294">
        <v>37.33</v>
      </c>
      <c r="L489" s="294">
        <v>37.33</v>
      </c>
    </row>
    <row r="490" spans="2:12" ht="12.75" customHeight="1" x14ac:dyDescent="0.2">
      <c r="B490" s="317"/>
      <c r="C490" s="329" t="s">
        <v>4809</v>
      </c>
      <c r="D490" s="330"/>
      <c r="E490" s="330"/>
      <c r="F490" s="330"/>
      <c r="G490" s="330"/>
      <c r="H490" s="330"/>
      <c r="I490" s="335">
        <f>TRUNC((L490*$K$7),2)</f>
        <v>29.56</v>
      </c>
      <c r="K490" s="291"/>
      <c r="L490" s="292">
        <v>37.909999999999997</v>
      </c>
    </row>
    <row r="491" spans="2:12" ht="28.5" customHeight="1" x14ac:dyDescent="0.2">
      <c r="B491" s="313">
        <v>419</v>
      </c>
      <c r="C491" s="300" t="s">
        <v>4795</v>
      </c>
      <c r="D491" s="300" t="s">
        <v>4796</v>
      </c>
      <c r="E491" s="300" t="s">
        <v>4797</v>
      </c>
      <c r="F491" s="300" t="s">
        <v>4798</v>
      </c>
      <c r="G491" s="300" t="s">
        <v>4799</v>
      </c>
      <c r="H491" s="301" t="s">
        <v>4800</v>
      </c>
      <c r="I491" s="332" t="s">
        <v>4801</v>
      </c>
      <c r="K491" s="290"/>
      <c r="L491" s="291"/>
    </row>
    <row r="492" spans="2:12" x14ac:dyDescent="0.2">
      <c r="B492" s="314"/>
      <c r="C492" s="303"/>
      <c r="D492" s="303"/>
      <c r="E492" s="303"/>
      <c r="F492" s="303"/>
      <c r="G492" s="303"/>
      <c r="H492" s="302" t="s">
        <v>4802</v>
      </c>
      <c r="I492" s="332" t="s">
        <v>4802</v>
      </c>
      <c r="K492" s="291"/>
      <c r="L492" s="291"/>
    </row>
    <row r="493" spans="2:12" x14ac:dyDescent="0.2">
      <c r="B493" s="315"/>
      <c r="C493" s="287" t="s">
        <v>227</v>
      </c>
      <c r="D493" s="287" t="s">
        <v>1374</v>
      </c>
      <c r="E493" s="307" t="s">
        <v>1375</v>
      </c>
      <c r="F493" s="287" t="s">
        <v>4810</v>
      </c>
      <c r="G493" s="322"/>
      <c r="H493" s="331"/>
      <c r="I493" s="333">
        <f>TRUNC((L493*$K$7),2)</f>
        <v>382.16</v>
      </c>
      <c r="K493" s="290"/>
      <c r="L493" s="292">
        <v>489.96</v>
      </c>
    </row>
    <row r="494" spans="2:12" x14ac:dyDescent="0.2">
      <c r="B494" s="317"/>
      <c r="C494" s="304" t="s">
        <v>4804</v>
      </c>
      <c r="D494" s="318">
        <v>4</v>
      </c>
      <c r="E494" s="29" t="s">
        <v>2505</v>
      </c>
      <c r="F494" s="30" t="s">
        <v>4805</v>
      </c>
      <c r="G494" s="326">
        <v>1.5371999999999999</v>
      </c>
      <c r="H494" s="320">
        <f>TRUNC((K494*$K$7),2)</f>
        <v>16.22</v>
      </c>
      <c r="I494" s="334">
        <f>TRUNC((L494*$K$7),2)</f>
        <v>24.93</v>
      </c>
      <c r="K494" s="293">
        <v>20.8</v>
      </c>
      <c r="L494" s="293">
        <v>31.97</v>
      </c>
    </row>
    <row r="495" spans="2:12" x14ac:dyDescent="0.2">
      <c r="B495" s="317"/>
      <c r="C495" s="304" t="s">
        <v>4804</v>
      </c>
      <c r="D495" s="318">
        <v>5</v>
      </c>
      <c r="E495" s="29" t="s">
        <v>2509</v>
      </c>
      <c r="F495" s="30" t="s">
        <v>4805</v>
      </c>
      <c r="G495" s="326">
        <v>1.2844</v>
      </c>
      <c r="H495" s="320">
        <f>TRUNC((K495*$K$7),2)</f>
        <v>9.7200000000000006</v>
      </c>
      <c r="I495" s="334">
        <f>TRUNC((L495*$K$7),2)</f>
        <v>12.49</v>
      </c>
      <c r="K495" s="293">
        <v>12.47</v>
      </c>
      <c r="L495" s="293">
        <v>16.02</v>
      </c>
    </row>
    <row r="496" spans="2:12" ht="12.75" customHeight="1" x14ac:dyDescent="0.2">
      <c r="B496" s="317"/>
      <c r="C496" s="329" t="s">
        <v>4806</v>
      </c>
      <c r="D496" s="330"/>
      <c r="E496" s="330"/>
      <c r="F496" s="330"/>
      <c r="G496" s="330"/>
      <c r="H496" s="330"/>
      <c r="I496" s="335">
        <f>TRUNC((L496*$K$7),2)</f>
        <v>37.43</v>
      </c>
      <c r="K496" s="291"/>
      <c r="L496" s="292">
        <v>47.99</v>
      </c>
    </row>
    <row r="497" spans="2:12" x14ac:dyDescent="0.2">
      <c r="B497" s="317"/>
      <c r="C497" s="304" t="s">
        <v>4804</v>
      </c>
      <c r="D497" s="323">
        <v>1421</v>
      </c>
      <c r="E497" s="29" t="s">
        <v>2520</v>
      </c>
      <c r="F497" s="30" t="s">
        <v>4810</v>
      </c>
      <c r="G497" s="326">
        <v>1.2</v>
      </c>
      <c r="H497" s="320">
        <f>TRUNC((K497*$K$7),2)</f>
        <v>284.11</v>
      </c>
      <c r="I497" s="334">
        <f>TRUNC((L497*$K$7),2)</f>
        <v>340.93</v>
      </c>
      <c r="K497" s="293">
        <v>364.25</v>
      </c>
      <c r="L497" s="293">
        <v>437.1</v>
      </c>
    </row>
    <row r="498" spans="2:12" x14ac:dyDescent="0.2">
      <c r="B498" s="317"/>
      <c r="C498" s="304" t="s">
        <v>4804</v>
      </c>
      <c r="D498" s="323">
        <v>1215</v>
      </c>
      <c r="E498" s="29" t="s">
        <v>2492</v>
      </c>
      <c r="F498" s="30" t="s">
        <v>4808</v>
      </c>
      <c r="G498" s="326">
        <v>4.54</v>
      </c>
      <c r="H498" s="320">
        <f>TRUNC((K498*$K$7),2)</f>
        <v>0.5</v>
      </c>
      <c r="I498" s="334">
        <f>TRUNC((L498*$K$7),2)</f>
        <v>2.2999999999999998</v>
      </c>
      <c r="K498" s="293">
        <v>0.65</v>
      </c>
      <c r="L498" s="293">
        <v>2.95</v>
      </c>
    </row>
    <row r="499" spans="2:12" x14ac:dyDescent="0.2">
      <c r="B499" s="317"/>
      <c r="C499" s="304" t="s">
        <v>4804</v>
      </c>
      <c r="D499" s="318">
        <v>104</v>
      </c>
      <c r="E499" s="29" t="s">
        <v>4816</v>
      </c>
      <c r="F499" s="30" t="s">
        <v>4817</v>
      </c>
      <c r="G499" s="326">
        <v>1.04E-2</v>
      </c>
      <c r="H499" s="320">
        <f>TRUNC((K499*$K$7),2)</f>
        <v>143.88999999999999</v>
      </c>
      <c r="I499" s="334">
        <f>TRUNC((L499*$K$7),2)</f>
        <v>1.49</v>
      </c>
      <c r="K499" s="293">
        <v>184.48</v>
      </c>
      <c r="L499" s="293">
        <v>1.92</v>
      </c>
    </row>
    <row r="500" spans="2:12" ht="12.75" customHeight="1" x14ac:dyDescent="0.2">
      <c r="B500" s="317"/>
      <c r="C500" s="329" t="s">
        <v>4809</v>
      </c>
      <c r="D500" s="330"/>
      <c r="E500" s="330"/>
      <c r="F500" s="330"/>
      <c r="G500" s="330"/>
      <c r="H500" s="330"/>
      <c r="I500" s="335">
        <f>TRUNC((L500*$K$7),2)</f>
        <v>344.73</v>
      </c>
      <c r="K500" s="291"/>
      <c r="L500" s="292">
        <v>441.97</v>
      </c>
    </row>
    <row r="501" spans="2:12" ht="28.5" customHeight="1" x14ac:dyDescent="0.2">
      <c r="B501" s="313">
        <v>427</v>
      </c>
      <c r="C501" s="300" t="s">
        <v>4795</v>
      </c>
      <c r="D501" s="300" t="s">
        <v>4796</v>
      </c>
      <c r="E501" s="300" t="s">
        <v>4797</v>
      </c>
      <c r="F501" s="300" t="s">
        <v>4798</v>
      </c>
      <c r="G501" s="300" t="s">
        <v>4799</v>
      </c>
      <c r="H501" s="301" t="s">
        <v>4800</v>
      </c>
      <c r="I501" s="332" t="s">
        <v>4801</v>
      </c>
      <c r="K501" s="290"/>
      <c r="L501" s="291"/>
    </row>
    <row r="502" spans="2:12" x14ac:dyDescent="0.2">
      <c r="B502" s="314"/>
      <c r="C502" s="303"/>
      <c r="D502" s="303"/>
      <c r="E502" s="303"/>
      <c r="F502" s="303"/>
      <c r="G502" s="303"/>
      <c r="H502" s="302" t="s">
        <v>4802</v>
      </c>
      <c r="I502" s="332" t="s">
        <v>4802</v>
      </c>
      <c r="K502" s="291"/>
      <c r="L502" s="291"/>
    </row>
    <row r="503" spans="2:12" ht="25.5" x14ac:dyDescent="0.2">
      <c r="B503" s="315"/>
      <c r="C503" s="287" t="s">
        <v>227</v>
      </c>
      <c r="D503" s="287" t="s">
        <v>1159</v>
      </c>
      <c r="E503" s="316" t="s">
        <v>4944</v>
      </c>
      <c r="F503" s="287" t="s">
        <v>27</v>
      </c>
      <c r="G503" s="322"/>
      <c r="H503" s="331"/>
      <c r="I503" s="333">
        <f>TRUNC((L503*$K$7),2)</f>
        <v>82.94</v>
      </c>
      <c r="K503" s="290"/>
      <c r="L503" s="292">
        <v>106.34</v>
      </c>
    </row>
    <row r="504" spans="2:12" x14ac:dyDescent="0.2">
      <c r="B504" s="317"/>
      <c r="C504" s="304" t="s">
        <v>4804</v>
      </c>
      <c r="D504" s="318">
        <v>11</v>
      </c>
      <c r="E504" s="29" t="s">
        <v>2686</v>
      </c>
      <c r="F504" s="30" t="s">
        <v>4805</v>
      </c>
      <c r="G504" s="326">
        <v>0.2</v>
      </c>
      <c r="H504" s="320">
        <f>TRUNC((K504*$K$7),2)</f>
        <v>16.22</v>
      </c>
      <c r="I504" s="334">
        <f>TRUNC((L504*$K$7),2)</f>
        <v>3.24</v>
      </c>
      <c r="K504" s="293">
        <v>20.8</v>
      </c>
      <c r="L504" s="293">
        <v>4.16</v>
      </c>
    </row>
    <row r="505" spans="2:12" x14ac:dyDescent="0.2">
      <c r="B505" s="317"/>
      <c r="C505" s="304" t="s">
        <v>4804</v>
      </c>
      <c r="D505" s="318">
        <v>8</v>
      </c>
      <c r="E505" s="29" t="s">
        <v>2566</v>
      </c>
      <c r="F505" s="30" t="s">
        <v>4805</v>
      </c>
      <c r="G505" s="326">
        <v>0.2</v>
      </c>
      <c r="H505" s="320">
        <f>TRUNC((K505*$K$7),2)</f>
        <v>11.34</v>
      </c>
      <c r="I505" s="334">
        <f>TRUNC((L505*$K$7),2)</f>
        <v>2.2599999999999998</v>
      </c>
      <c r="K505" s="293">
        <v>14.54</v>
      </c>
      <c r="L505" s="293">
        <v>2.91</v>
      </c>
    </row>
    <row r="506" spans="2:12" ht="12.75" customHeight="1" x14ac:dyDescent="0.2">
      <c r="B506" s="317"/>
      <c r="C506" s="329" t="s">
        <v>4806</v>
      </c>
      <c r="D506" s="330"/>
      <c r="E506" s="330"/>
      <c r="F506" s="330"/>
      <c r="G506" s="330"/>
      <c r="H506" s="330"/>
      <c r="I506" s="335">
        <f>TRUNC((L506*$K$7),2)</f>
        <v>5.51</v>
      </c>
      <c r="K506" s="291"/>
      <c r="L506" s="292">
        <v>7.07</v>
      </c>
    </row>
    <row r="507" spans="2:12" x14ac:dyDescent="0.2">
      <c r="B507" s="317"/>
      <c r="C507" s="304" t="s">
        <v>4807</v>
      </c>
      <c r="D507" s="323">
        <v>1370</v>
      </c>
      <c r="E507" s="29" t="s">
        <v>4885</v>
      </c>
      <c r="F507" s="30" t="s">
        <v>27</v>
      </c>
      <c r="G507" s="326">
        <v>1</v>
      </c>
      <c r="H507" s="320">
        <f>TRUNC((K507*$K$7),2)</f>
        <v>77.430000000000007</v>
      </c>
      <c r="I507" s="334">
        <f>TRUNC((L507*$K$7),2)</f>
        <v>77.430000000000007</v>
      </c>
      <c r="K507" s="293">
        <v>99.27</v>
      </c>
      <c r="L507" s="293">
        <v>99.27</v>
      </c>
    </row>
    <row r="508" spans="2:12" ht="12.75" customHeight="1" x14ac:dyDescent="0.2">
      <c r="B508" s="317"/>
      <c r="C508" s="329" t="s">
        <v>4809</v>
      </c>
      <c r="D508" s="330"/>
      <c r="E508" s="330"/>
      <c r="F508" s="330"/>
      <c r="G508" s="330"/>
      <c r="H508" s="330"/>
      <c r="I508" s="335">
        <f>TRUNC((L508*$K$7),2)</f>
        <v>77.430000000000007</v>
      </c>
      <c r="K508" s="291"/>
      <c r="L508" s="292">
        <v>99.27</v>
      </c>
    </row>
    <row r="509" spans="2:12" ht="28.5" customHeight="1" x14ac:dyDescent="0.2">
      <c r="B509" s="313">
        <v>451</v>
      </c>
      <c r="C509" s="300" t="s">
        <v>4795</v>
      </c>
      <c r="D509" s="300" t="s">
        <v>4796</v>
      </c>
      <c r="E509" s="300" t="s">
        <v>4797</v>
      </c>
      <c r="F509" s="300" t="s">
        <v>4798</v>
      </c>
      <c r="G509" s="300" t="s">
        <v>4799</v>
      </c>
      <c r="H509" s="301" t="s">
        <v>4800</v>
      </c>
      <c r="I509" s="332" t="s">
        <v>4801</v>
      </c>
      <c r="K509" s="290"/>
      <c r="L509" s="291"/>
    </row>
    <row r="510" spans="2:12" x14ac:dyDescent="0.2">
      <c r="B510" s="314"/>
      <c r="C510" s="303"/>
      <c r="D510" s="303"/>
      <c r="E510" s="303"/>
      <c r="F510" s="303"/>
      <c r="G510" s="303"/>
      <c r="H510" s="302" t="s">
        <v>4802</v>
      </c>
      <c r="I510" s="332" t="s">
        <v>4802</v>
      </c>
      <c r="K510" s="291"/>
      <c r="L510" s="291"/>
    </row>
    <row r="511" spans="2:12" ht="25.5" x14ac:dyDescent="0.2">
      <c r="B511" s="315"/>
      <c r="C511" s="287" t="s">
        <v>227</v>
      </c>
      <c r="D511" s="287" t="s">
        <v>845</v>
      </c>
      <c r="E511" s="316" t="s">
        <v>4945</v>
      </c>
      <c r="F511" s="287" t="s">
        <v>27</v>
      </c>
      <c r="G511" s="322"/>
      <c r="H511" s="331"/>
      <c r="I511" s="333">
        <f>TRUNC((L511*$K$7),2)</f>
        <v>72</v>
      </c>
      <c r="K511" s="290"/>
      <c r="L511" s="292">
        <v>92.32</v>
      </c>
    </row>
    <row r="512" spans="2:12" ht="12.75" customHeight="1" x14ac:dyDescent="0.2">
      <c r="B512" s="317"/>
      <c r="C512" s="329" t="s">
        <v>4806</v>
      </c>
      <c r="D512" s="330"/>
      <c r="E512" s="330"/>
      <c r="F512" s="330"/>
      <c r="G512" s="330"/>
      <c r="H512" s="330"/>
      <c r="I512" s="335">
        <f>TRUNC((L512*$K$7),2)</f>
        <v>0</v>
      </c>
      <c r="K512" s="291"/>
      <c r="L512" s="292">
        <v>0</v>
      </c>
    </row>
    <row r="513" spans="2:12" ht="38.25" x14ac:dyDescent="0.2">
      <c r="B513" s="317"/>
      <c r="C513" s="304" t="s">
        <v>4794</v>
      </c>
      <c r="D513" s="304" t="s">
        <v>4886</v>
      </c>
      <c r="E513" s="29" t="s">
        <v>4974</v>
      </c>
      <c r="F513" s="30" t="s">
        <v>27</v>
      </c>
      <c r="G513" s="328">
        <v>1</v>
      </c>
      <c r="H513" s="320">
        <f>TRUNC((K513*$K$7),2)</f>
        <v>72</v>
      </c>
      <c r="I513" s="334">
        <f>TRUNC((L513*$K$7),2)</f>
        <v>72</v>
      </c>
      <c r="K513" s="293">
        <v>92.32</v>
      </c>
      <c r="L513" s="293">
        <v>92.32</v>
      </c>
    </row>
    <row r="514" spans="2:12" ht="12.75" customHeight="1" x14ac:dyDescent="0.2">
      <c r="B514" s="317"/>
      <c r="C514" s="329" t="s">
        <v>4809</v>
      </c>
      <c r="D514" s="330"/>
      <c r="E514" s="330"/>
      <c r="F514" s="330"/>
      <c r="G514" s="330"/>
      <c r="H514" s="330"/>
      <c r="I514" s="335">
        <f>TRUNC((L514*$K$7),2)</f>
        <v>72</v>
      </c>
      <c r="K514" s="291"/>
      <c r="L514" s="292">
        <v>92.32</v>
      </c>
    </row>
    <row r="515" spans="2:12" ht="28.5" customHeight="1" x14ac:dyDescent="0.2">
      <c r="B515" s="313">
        <v>476</v>
      </c>
      <c r="C515" s="300" t="s">
        <v>4795</v>
      </c>
      <c r="D515" s="300" t="s">
        <v>4796</v>
      </c>
      <c r="E515" s="300" t="s">
        <v>4797</v>
      </c>
      <c r="F515" s="300" t="s">
        <v>4798</v>
      </c>
      <c r="G515" s="300" t="s">
        <v>4799</v>
      </c>
      <c r="H515" s="301" t="s">
        <v>4800</v>
      </c>
      <c r="I515" s="332" t="s">
        <v>4801</v>
      </c>
      <c r="K515" s="290"/>
      <c r="L515" s="291"/>
    </row>
    <row r="516" spans="2:12" x14ac:dyDescent="0.2">
      <c r="B516" s="314"/>
      <c r="C516" s="303"/>
      <c r="D516" s="303"/>
      <c r="E516" s="303"/>
      <c r="F516" s="303"/>
      <c r="G516" s="303"/>
      <c r="H516" s="302" t="s">
        <v>4802</v>
      </c>
      <c r="I516" s="332" t="s">
        <v>4802</v>
      </c>
      <c r="K516" s="291"/>
      <c r="L516" s="291"/>
    </row>
    <row r="517" spans="2:12" ht="25.5" x14ac:dyDescent="0.2">
      <c r="B517" s="315"/>
      <c r="C517" s="287" t="s">
        <v>227</v>
      </c>
      <c r="D517" s="287" t="s">
        <v>1723</v>
      </c>
      <c r="E517" s="316" t="s">
        <v>4946</v>
      </c>
      <c r="F517" s="287" t="s">
        <v>27</v>
      </c>
      <c r="G517" s="322"/>
      <c r="H517" s="331"/>
      <c r="I517" s="338">
        <f>TRUNC((L517*$K$7),2)</f>
        <v>1244.58</v>
      </c>
      <c r="K517" s="290"/>
      <c r="L517" s="296">
        <v>1595.62</v>
      </c>
    </row>
    <row r="518" spans="2:12" x14ac:dyDescent="0.2">
      <c r="B518" s="317"/>
      <c r="C518" s="304" t="s">
        <v>4804</v>
      </c>
      <c r="D518" s="318">
        <v>8</v>
      </c>
      <c r="E518" s="29" t="s">
        <v>2566</v>
      </c>
      <c r="F518" s="30" t="s">
        <v>4805</v>
      </c>
      <c r="G518" s="326">
        <v>0.75</v>
      </c>
      <c r="H518" s="320">
        <f>TRUNC((K518*$K$7),2)</f>
        <v>11.34</v>
      </c>
      <c r="I518" s="334">
        <f>TRUNC((L518*$K$7),2)</f>
        <v>8.5</v>
      </c>
      <c r="K518" s="293">
        <v>14.54</v>
      </c>
      <c r="L518" s="293">
        <v>10.91</v>
      </c>
    </row>
    <row r="519" spans="2:12" x14ac:dyDescent="0.2">
      <c r="B519" s="317"/>
      <c r="C519" s="304" t="s">
        <v>4804</v>
      </c>
      <c r="D519" s="318">
        <v>25</v>
      </c>
      <c r="E519" s="29" t="s">
        <v>2572</v>
      </c>
      <c r="F519" s="30" t="s">
        <v>4805</v>
      </c>
      <c r="G519" s="326">
        <v>0.75</v>
      </c>
      <c r="H519" s="320">
        <f>TRUNC((K519*$K$7),2)</f>
        <v>16.45</v>
      </c>
      <c r="I519" s="334">
        <f>TRUNC((L519*$K$7),2)</f>
        <v>12.34</v>
      </c>
      <c r="K519" s="293">
        <v>21.1</v>
      </c>
      <c r="L519" s="293">
        <v>15.83</v>
      </c>
    </row>
    <row r="520" spans="2:12" ht="12.75" customHeight="1" x14ac:dyDescent="0.2">
      <c r="B520" s="317"/>
      <c r="C520" s="329" t="s">
        <v>4806</v>
      </c>
      <c r="D520" s="330"/>
      <c r="E520" s="330"/>
      <c r="F520" s="330"/>
      <c r="G520" s="330"/>
      <c r="H520" s="330"/>
      <c r="I520" s="335">
        <f>TRUNC((L520*$K$7),2)</f>
        <v>20.85</v>
      </c>
      <c r="K520" s="291"/>
      <c r="L520" s="292">
        <v>26.74</v>
      </c>
    </row>
    <row r="521" spans="2:12" x14ac:dyDescent="0.2">
      <c r="B521" s="317"/>
      <c r="C521" s="304" t="s">
        <v>4794</v>
      </c>
      <c r="D521" s="304" t="s">
        <v>4887</v>
      </c>
      <c r="E521" s="29" t="s">
        <v>4888</v>
      </c>
      <c r="F521" s="30" t="s">
        <v>27</v>
      </c>
      <c r="G521" s="326">
        <v>1</v>
      </c>
      <c r="H521" s="320">
        <f>TRUNC((K521*$K$7),2)</f>
        <v>1223.72</v>
      </c>
      <c r="I521" s="339">
        <f>TRUNC((L521*$K$7),2)</f>
        <v>1223.72</v>
      </c>
      <c r="K521" s="297">
        <v>1568.88</v>
      </c>
      <c r="L521" s="297">
        <v>1568.88</v>
      </c>
    </row>
    <row r="522" spans="2:12" x14ac:dyDescent="0.2">
      <c r="B522" s="317"/>
      <c r="C522" s="304" t="s">
        <v>4804</v>
      </c>
      <c r="D522" s="323">
        <v>3067</v>
      </c>
      <c r="E522" s="29" t="s">
        <v>1937</v>
      </c>
      <c r="F522" s="30" t="s">
        <v>4811</v>
      </c>
      <c r="G522" s="326">
        <v>4</v>
      </c>
      <c r="H522" s="320">
        <f>TRUNC((K522*$K$7),2)</f>
        <v>0.31</v>
      </c>
      <c r="I522" s="334">
        <f>TRUNC((L522*$K$7),2)</f>
        <v>1.27</v>
      </c>
      <c r="K522" s="293">
        <v>0.41</v>
      </c>
      <c r="L522" s="293">
        <v>1.64</v>
      </c>
    </row>
    <row r="523" spans="2:12" x14ac:dyDescent="0.2">
      <c r="B523" s="317"/>
      <c r="C523" s="304" t="s">
        <v>4804</v>
      </c>
      <c r="D523" s="323">
        <v>3390</v>
      </c>
      <c r="E523" s="29" t="s">
        <v>1935</v>
      </c>
      <c r="F523" s="30" t="s">
        <v>4811</v>
      </c>
      <c r="G523" s="326">
        <v>4</v>
      </c>
      <c r="H523" s="320">
        <f>TRUNC((K523*$K$7),2)</f>
        <v>0.44</v>
      </c>
      <c r="I523" s="334">
        <f>TRUNC((L523*$K$7),2)</f>
        <v>1.77</v>
      </c>
      <c r="K523" s="293">
        <v>0.56999999999999995</v>
      </c>
      <c r="L523" s="293">
        <v>2.2799999999999998</v>
      </c>
    </row>
    <row r="524" spans="2:12" ht="12.75" customHeight="1" x14ac:dyDescent="0.2">
      <c r="B524" s="317"/>
      <c r="C524" s="329" t="s">
        <v>4809</v>
      </c>
      <c r="D524" s="330"/>
      <c r="E524" s="330"/>
      <c r="F524" s="330"/>
      <c r="G524" s="330"/>
      <c r="H524" s="330"/>
      <c r="I524" s="340">
        <f>TRUNC((L524*$K$7),2)</f>
        <v>1223.72</v>
      </c>
      <c r="K524" s="291"/>
      <c r="L524" s="296">
        <v>1568.88</v>
      </c>
    </row>
    <row r="525" spans="2:12" ht="28.5" customHeight="1" x14ac:dyDescent="0.2">
      <c r="B525" s="313">
        <v>477</v>
      </c>
      <c r="C525" s="300" t="s">
        <v>4795</v>
      </c>
      <c r="D525" s="300" t="s">
        <v>4796</v>
      </c>
      <c r="E525" s="300" t="s">
        <v>4797</v>
      </c>
      <c r="F525" s="300" t="s">
        <v>4798</v>
      </c>
      <c r="G525" s="300" t="s">
        <v>4799</v>
      </c>
      <c r="H525" s="301" t="s">
        <v>4800</v>
      </c>
      <c r="I525" s="332" t="s">
        <v>4801</v>
      </c>
      <c r="K525" s="290"/>
      <c r="L525" s="291"/>
    </row>
    <row r="526" spans="2:12" x14ac:dyDescent="0.2">
      <c r="B526" s="314"/>
      <c r="C526" s="303"/>
      <c r="D526" s="303"/>
      <c r="E526" s="303"/>
      <c r="F526" s="303"/>
      <c r="G526" s="303"/>
      <c r="H526" s="302" t="s">
        <v>4802</v>
      </c>
      <c r="I526" s="332" t="s">
        <v>4802</v>
      </c>
      <c r="K526" s="291"/>
      <c r="L526" s="291"/>
    </row>
    <row r="527" spans="2:12" ht="25.5" x14ac:dyDescent="0.2">
      <c r="B527" s="315"/>
      <c r="C527" s="288" t="s">
        <v>227</v>
      </c>
      <c r="D527" s="288" t="s">
        <v>2095</v>
      </c>
      <c r="E527" s="307" t="s">
        <v>2096</v>
      </c>
      <c r="F527" s="288" t="s">
        <v>27</v>
      </c>
      <c r="G527" s="322"/>
      <c r="H527" s="331"/>
      <c r="I527" s="337">
        <f>TRUNC((L527*$K$7),2)</f>
        <v>410.6</v>
      </c>
      <c r="K527" s="290"/>
      <c r="L527" s="295">
        <v>526.41999999999996</v>
      </c>
    </row>
    <row r="528" spans="2:12" x14ac:dyDescent="0.2">
      <c r="B528" s="317"/>
      <c r="C528" s="304" t="s">
        <v>4804</v>
      </c>
      <c r="D528" s="318">
        <v>12</v>
      </c>
      <c r="E528" s="29" t="s">
        <v>3140</v>
      </c>
      <c r="F528" s="319">
        <v>1.25</v>
      </c>
      <c r="G528" s="326">
        <v>1</v>
      </c>
      <c r="H528" s="320">
        <f>TRUNC((K528*$K$7),2)</f>
        <v>16.22</v>
      </c>
      <c r="I528" s="334">
        <f>TRUNC((L528*$K$7),2)</f>
        <v>16.22</v>
      </c>
      <c r="K528" s="293">
        <v>20.8</v>
      </c>
      <c r="L528" s="293">
        <v>20.8</v>
      </c>
    </row>
    <row r="529" spans="2:12" x14ac:dyDescent="0.2">
      <c r="B529" s="317"/>
      <c r="C529" s="304" t="s">
        <v>4804</v>
      </c>
      <c r="D529" s="318">
        <v>8</v>
      </c>
      <c r="E529" s="29" t="s">
        <v>2566</v>
      </c>
      <c r="F529" s="319">
        <v>1.25</v>
      </c>
      <c r="G529" s="326">
        <v>1</v>
      </c>
      <c r="H529" s="320">
        <f>TRUNC((K529*$K$7),2)</f>
        <v>11.34</v>
      </c>
      <c r="I529" s="334">
        <f>TRUNC((L529*$K$7),2)</f>
        <v>11.34</v>
      </c>
      <c r="K529" s="293">
        <v>14.54</v>
      </c>
      <c r="L529" s="293">
        <v>14.54</v>
      </c>
    </row>
    <row r="530" spans="2:12" ht="12.75" customHeight="1" x14ac:dyDescent="0.2">
      <c r="B530" s="317"/>
      <c r="C530" s="329" t="s">
        <v>4806</v>
      </c>
      <c r="D530" s="330"/>
      <c r="E530" s="330"/>
      <c r="F530" s="330"/>
      <c r="G530" s="330"/>
      <c r="H530" s="330"/>
      <c r="I530" s="335">
        <f>TRUNC((L530*$K$7),2)</f>
        <v>27.56</v>
      </c>
      <c r="K530" s="291"/>
      <c r="L530" s="292">
        <v>35.340000000000003</v>
      </c>
    </row>
    <row r="531" spans="2:12" x14ac:dyDescent="0.2">
      <c r="B531" s="317"/>
      <c r="C531" s="304" t="s">
        <v>4804</v>
      </c>
      <c r="D531" s="304" t="s">
        <v>4889</v>
      </c>
      <c r="E531" s="29" t="s">
        <v>4890</v>
      </c>
      <c r="F531" s="30" t="s">
        <v>4811</v>
      </c>
      <c r="G531" s="326">
        <v>1</v>
      </c>
      <c r="H531" s="320">
        <f>TRUNC((K531*$K$7),2)</f>
        <v>117</v>
      </c>
      <c r="I531" s="334">
        <f>TRUNC((L531*$K$7),2)</f>
        <v>117</v>
      </c>
      <c r="K531" s="293">
        <v>150</v>
      </c>
      <c r="L531" s="293">
        <v>150</v>
      </c>
    </row>
    <row r="532" spans="2:12" ht="25.5" x14ac:dyDescent="0.2">
      <c r="B532" s="317"/>
      <c r="C532" s="304" t="s">
        <v>4794</v>
      </c>
      <c r="D532" s="304" t="s">
        <v>4891</v>
      </c>
      <c r="E532" s="29" t="s">
        <v>4975</v>
      </c>
      <c r="F532" s="30" t="s">
        <v>27</v>
      </c>
      <c r="G532" s="326">
        <v>2</v>
      </c>
      <c r="H532" s="320">
        <f>TRUNC((K532*$K$7),2)</f>
        <v>133.02000000000001</v>
      </c>
      <c r="I532" s="334">
        <f>TRUNC((L532*$K$7),2)</f>
        <v>266.04000000000002</v>
      </c>
      <c r="K532" s="293">
        <v>170.54</v>
      </c>
      <c r="L532" s="293">
        <v>341.08</v>
      </c>
    </row>
    <row r="533" spans="2:12" ht="12.75" customHeight="1" x14ac:dyDescent="0.2">
      <c r="B533" s="317"/>
      <c r="C533" s="329" t="s">
        <v>4809</v>
      </c>
      <c r="D533" s="330"/>
      <c r="E533" s="330"/>
      <c r="F533" s="330"/>
      <c r="G533" s="330"/>
      <c r="H533" s="330"/>
      <c r="I533" s="335">
        <f>TRUNC((L533*$K$7),2)</f>
        <v>383.04</v>
      </c>
      <c r="K533" s="291"/>
      <c r="L533" s="292">
        <v>491.08</v>
      </c>
    </row>
    <row r="534" spans="2:12" ht="28.5" customHeight="1" x14ac:dyDescent="0.2">
      <c r="B534" s="313">
        <v>497</v>
      </c>
      <c r="C534" s="300" t="s">
        <v>4795</v>
      </c>
      <c r="D534" s="300" t="s">
        <v>4796</v>
      </c>
      <c r="E534" s="300" t="s">
        <v>4797</v>
      </c>
      <c r="F534" s="300" t="s">
        <v>4798</v>
      </c>
      <c r="G534" s="300" t="s">
        <v>4799</v>
      </c>
      <c r="H534" s="301" t="s">
        <v>4800</v>
      </c>
      <c r="I534" s="332" t="s">
        <v>4801</v>
      </c>
      <c r="K534" s="290"/>
      <c r="L534" s="291"/>
    </row>
    <row r="535" spans="2:12" x14ac:dyDescent="0.2">
      <c r="B535" s="314"/>
      <c r="C535" s="303"/>
      <c r="D535" s="303"/>
      <c r="E535" s="303"/>
      <c r="F535" s="303"/>
      <c r="G535" s="303"/>
      <c r="H535" s="302" t="s">
        <v>4802</v>
      </c>
      <c r="I535" s="332" t="s">
        <v>4802</v>
      </c>
      <c r="K535" s="291"/>
      <c r="L535" s="291"/>
    </row>
    <row r="536" spans="2:12" ht="38.25" x14ac:dyDescent="0.2">
      <c r="B536" s="315"/>
      <c r="C536" s="288" t="s">
        <v>227</v>
      </c>
      <c r="D536" s="288" t="s">
        <v>2126</v>
      </c>
      <c r="E536" s="316" t="s">
        <v>4947</v>
      </c>
      <c r="F536" s="288" t="s">
        <v>27</v>
      </c>
      <c r="G536" s="322"/>
      <c r="H536" s="331"/>
      <c r="I536" s="337">
        <f>TRUNC((L536*$K$7),2)</f>
        <v>20.71</v>
      </c>
      <c r="K536" s="290"/>
      <c r="L536" s="295">
        <v>26.56</v>
      </c>
    </row>
    <row r="537" spans="2:12" x14ac:dyDescent="0.2">
      <c r="B537" s="317"/>
      <c r="C537" s="304" t="s">
        <v>4804</v>
      </c>
      <c r="D537" s="318">
        <v>8</v>
      </c>
      <c r="E537" s="29" t="s">
        <v>2566</v>
      </c>
      <c r="F537" s="30" t="s">
        <v>4805</v>
      </c>
      <c r="G537" s="326">
        <v>0.6</v>
      </c>
      <c r="H537" s="320">
        <f>TRUNC((K537*$K$7),2)</f>
        <v>11.34</v>
      </c>
      <c r="I537" s="334">
        <f>TRUNC((L537*$K$7),2)</f>
        <v>6.8</v>
      </c>
      <c r="K537" s="293">
        <v>14.54</v>
      </c>
      <c r="L537" s="293">
        <v>8.7200000000000006</v>
      </c>
    </row>
    <row r="538" spans="2:12" x14ac:dyDescent="0.2">
      <c r="B538" s="317"/>
      <c r="C538" s="304" t="s">
        <v>4804</v>
      </c>
      <c r="D538" s="318">
        <v>12</v>
      </c>
      <c r="E538" s="29" t="s">
        <v>3140</v>
      </c>
      <c r="F538" s="30" t="s">
        <v>4805</v>
      </c>
      <c r="G538" s="326">
        <v>0.6</v>
      </c>
      <c r="H538" s="320">
        <f>TRUNC((K538*$K$7),2)</f>
        <v>16.22</v>
      </c>
      <c r="I538" s="334">
        <f>TRUNC((L538*$K$7),2)</f>
        <v>9.73</v>
      </c>
      <c r="K538" s="293">
        <v>20.8</v>
      </c>
      <c r="L538" s="293">
        <v>12.48</v>
      </c>
    </row>
    <row r="539" spans="2:12" ht="12.75" customHeight="1" x14ac:dyDescent="0.2">
      <c r="B539" s="317"/>
      <c r="C539" s="329" t="s">
        <v>4806</v>
      </c>
      <c r="D539" s="330"/>
      <c r="E539" s="330"/>
      <c r="F539" s="330"/>
      <c r="G539" s="330"/>
      <c r="H539" s="330"/>
      <c r="I539" s="335">
        <f>TRUNC((L539*$K$7),2)</f>
        <v>16.53</v>
      </c>
      <c r="K539" s="291"/>
      <c r="L539" s="292">
        <v>21.2</v>
      </c>
    </row>
    <row r="540" spans="2:12" ht="38.25" x14ac:dyDescent="0.2">
      <c r="C540" s="305" t="s">
        <v>4794</v>
      </c>
      <c r="D540" s="305" t="s">
        <v>4892</v>
      </c>
      <c r="E540" s="29" t="s">
        <v>4976</v>
      </c>
      <c r="F540" s="30" t="s">
        <v>27</v>
      </c>
      <c r="G540" s="328">
        <v>1</v>
      </c>
      <c r="H540" s="320">
        <f>TRUNC((K540*$K$7),2)</f>
        <v>4.18</v>
      </c>
      <c r="I540" s="334">
        <f>TRUNC((L540*$K$7),2)</f>
        <v>4.18</v>
      </c>
      <c r="K540" s="293">
        <v>5.36</v>
      </c>
      <c r="L540" s="293">
        <v>5.36</v>
      </c>
    </row>
    <row r="541" spans="2:12" ht="12.75" customHeight="1" x14ac:dyDescent="0.2">
      <c r="C541" s="329" t="s">
        <v>4809</v>
      </c>
      <c r="D541" s="330"/>
      <c r="E541" s="330"/>
      <c r="F541" s="330"/>
      <c r="G541" s="330"/>
      <c r="H541" s="330"/>
      <c r="I541" s="335">
        <f>TRUNC((L541*$K$7),2)</f>
        <v>4.18</v>
      </c>
      <c r="K541" s="291"/>
      <c r="L541" s="292">
        <v>5.36</v>
      </c>
    </row>
    <row r="542" spans="2:12" ht="28.5" customHeight="1" x14ac:dyDescent="0.2">
      <c r="B542" s="313">
        <v>498</v>
      </c>
      <c r="C542" s="300" t="s">
        <v>4795</v>
      </c>
      <c r="D542" s="300" t="s">
        <v>4796</v>
      </c>
      <c r="E542" s="300" t="s">
        <v>4797</v>
      </c>
      <c r="F542" s="300" t="s">
        <v>4798</v>
      </c>
      <c r="G542" s="300" t="s">
        <v>4799</v>
      </c>
      <c r="H542" s="301" t="s">
        <v>4800</v>
      </c>
      <c r="I542" s="332" t="s">
        <v>4801</v>
      </c>
      <c r="K542" s="290"/>
      <c r="L542" s="291"/>
    </row>
    <row r="543" spans="2:12" x14ac:dyDescent="0.2">
      <c r="B543" s="314"/>
      <c r="C543" s="303"/>
      <c r="D543" s="303"/>
      <c r="E543" s="303"/>
      <c r="F543" s="303"/>
      <c r="G543" s="303"/>
      <c r="H543" s="302" t="s">
        <v>4802</v>
      </c>
      <c r="I543" s="332" t="s">
        <v>4802</v>
      </c>
      <c r="K543" s="291"/>
      <c r="L543" s="291"/>
    </row>
    <row r="544" spans="2:12" ht="38.25" x14ac:dyDescent="0.2">
      <c r="B544" s="315"/>
      <c r="C544" s="288" t="s">
        <v>227</v>
      </c>
      <c r="D544" s="288" t="s">
        <v>842</v>
      </c>
      <c r="E544" s="316" t="s">
        <v>4948</v>
      </c>
      <c r="F544" s="288" t="s">
        <v>27</v>
      </c>
      <c r="G544" s="322"/>
      <c r="H544" s="331"/>
      <c r="I544" s="337">
        <f>TRUNC((L544*$K$7),2)</f>
        <v>45.41</v>
      </c>
      <c r="K544" s="290"/>
      <c r="L544" s="295">
        <v>58.23</v>
      </c>
    </row>
    <row r="545" spans="2:12" x14ac:dyDescent="0.2">
      <c r="B545" s="317"/>
      <c r="C545" s="304" t="s">
        <v>4804</v>
      </c>
      <c r="D545" s="318">
        <v>8</v>
      </c>
      <c r="E545" s="29" t="s">
        <v>2566</v>
      </c>
      <c r="F545" s="30" t="s">
        <v>4805</v>
      </c>
      <c r="G545" s="326">
        <v>0.29239999999999999</v>
      </c>
      <c r="H545" s="320">
        <f>TRUNC((K545*$K$7),2)</f>
        <v>11.34</v>
      </c>
      <c r="I545" s="334">
        <f>TRUNC((L545*$K$7),2)</f>
        <v>3.31</v>
      </c>
      <c r="K545" s="293">
        <v>14.54</v>
      </c>
      <c r="L545" s="293">
        <v>4.25</v>
      </c>
    </row>
    <row r="546" spans="2:12" x14ac:dyDescent="0.2">
      <c r="B546" s="317"/>
      <c r="C546" s="304" t="s">
        <v>4804</v>
      </c>
      <c r="D546" s="318">
        <v>12</v>
      </c>
      <c r="E546" s="29" t="s">
        <v>3140</v>
      </c>
      <c r="F546" s="30" t="s">
        <v>4805</v>
      </c>
      <c r="G546" s="326">
        <v>0.1368</v>
      </c>
      <c r="H546" s="320">
        <f>TRUNC((K546*$K$7),2)</f>
        <v>16.22</v>
      </c>
      <c r="I546" s="334">
        <f>TRUNC((L546*$K$7),2)</f>
        <v>2.2200000000000002</v>
      </c>
      <c r="K546" s="293">
        <v>20.8</v>
      </c>
      <c r="L546" s="293">
        <v>2.85</v>
      </c>
    </row>
    <row r="547" spans="2:12" x14ac:dyDescent="0.2">
      <c r="B547" s="317"/>
      <c r="C547" s="304" t="s">
        <v>4804</v>
      </c>
      <c r="D547" s="318">
        <v>18</v>
      </c>
      <c r="E547" s="29" t="s">
        <v>2570</v>
      </c>
      <c r="F547" s="30" t="s">
        <v>4805</v>
      </c>
      <c r="G547" s="326">
        <v>0.1157</v>
      </c>
      <c r="H547" s="320">
        <f>TRUNC((K547*$K$7),2)</f>
        <v>16.22</v>
      </c>
      <c r="I547" s="334">
        <f>TRUNC((L547*$K$7),2)</f>
        <v>1.87</v>
      </c>
      <c r="K547" s="293">
        <v>20.8</v>
      </c>
      <c r="L547" s="293">
        <v>2.41</v>
      </c>
    </row>
    <row r="548" spans="2:12" x14ac:dyDescent="0.2">
      <c r="B548" s="317"/>
      <c r="C548" s="304" t="s">
        <v>4804</v>
      </c>
      <c r="D548" s="318">
        <v>21</v>
      </c>
      <c r="E548" s="29" t="s">
        <v>4893</v>
      </c>
      <c r="F548" s="30" t="s">
        <v>4805</v>
      </c>
      <c r="G548" s="326">
        <v>0.09</v>
      </c>
      <c r="H548" s="320">
        <f>TRUNC((K548*$K$7),2)</f>
        <v>16.22</v>
      </c>
      <c r="I548" s="334">
        <f>TRUNC((L548*$K$7),2)</f>
        <v>1.45</v>
      </c>
      <c r="K548" s="293">
        <v>20.8</v>
      </c>
      <c r="L548" s="293">
        <v>1.87</v>
      </c>
    </row>
    <row r="549" spans="2:12" ht="12.75" customHeight="1" x14ac:dyDescent="0.2">
      <c r="B549" s="317"/>
      <c r="C549" s="329" t="s">
        <v>4806</v>
      </c>
      <c r="D549" s="330"/>
      <c r="E549" s="330"/>
      <c r="F549" s="330"/>
      <c r="G549" s="330"/>
      <c r="H549" s="330"/>
      <c r="I549" s="335">
        <f>TRUNC((L549*$K$7),2)</f>
        <v>8.8699999999999992</v>
      </c>
      <c r="K549" s="291"/>
      <c r="L549" s="292">
        <v>11.38</v>
      </c>
    </row>
    <row r="550" spans="2:12" ht="25.5" x14ac:dyDescent="0.2">
      <c r="B550" s="317"/>
      <c r="C550" s="304" t="s">
        <v>4804</v>
      </c>
      <c r="D550" s="323">
        <v>1326</v>
      </c>
      <c r="E550" s="29" t="s">
        <v>4894</v>
      </c>
      <c r="F550" s="30" t="s">
        <v>4808</v>
      </c>
      <c r="G550" s="326">
        <v>1.6719999999999999</v>
      </c>
      <c r="H550" s="320">
        <f>TRUNC((K550*$K$7),2)</f>
        <v>13.56</v>
      </c>
      <c r="I550" s="334">
        <f>TRUNC((L550*$K$7),2)</f>
        <v>22.68</v>
      </c>
      <c r="K550" s="293">
        <v>17.39</v>
      </c>
      <c r="L550" s="293">
        <v>29.08</v>
      </c>
    </row>
    <row r="551" spans="2:12" x14ac:dyDescent="0.2">
      <c r="B551" s="317"/>
      <c r="C551" s="304" t="s">
        <v>4794</v>
      </c>
      <c r="D551" s="304" t="s">
        <v>4895</v>
      </c>
      <c r="E551" s="29" t="s">
        <v>4896</v>
      </c>
      <c r="F551" s="30" t="s">
        <v>4810</v>
      </c>
      <c r="G551" s="326">
        <v>0.08</v>
      </c>
      <c r="H551" s="320">
        <f>TRUNC((K551*$K$7),2)</f>
        <v>109.22</v>
      </c>
      <c r="I551" s="334">
        <f>TRUNC((L551*$K$7),2)</f>
        <v>8.73</v>
      </c>
      <c r="K551" s="293">
        <v>140.03</v>
      </c>
      <c r="L551" s="293">
        <v>11.2</v>
      </c>
    </row>
    <row r="552" spans="2:12" ht="38.25" x14ac:dyDescent="0.2">
      <c r="B552" s="317"/>
      <c r="C552" s="304" t="s">
        <v>4804</v>
      </c>
      <c r="D552" s="323">
        <v>2977</v>
      </c>
      <c r="E552" s="29" t="s">
        <v>4977</v>
      </c>
      <c r="F552" s="30" t="s">
        <v>4811</v>
      </c>
      <c r="G552" s="326">
        <v>4</v>
      </c>
      <c r="H552" s="320">
        <f>TRUNC((K552*$K$7),2)</f>
        <v>0.37</v>
      </c>
      <c r="I552" s="334">
        <f>TRUNC((L552*$K$7),2)</f>
        <v>1.49</v>
      </c>
      <c r="K552" s="293">
        <v>0.48</v>
      </c>
      <c r="L552" s="293">
        <v>1.92</v>
      </c>
    </row>
    <row r="553" spans="2:12" x14ac:dyDescent="0.2">
      <c r="B553" s="317"/>
      <c r="C553" s="304" t="s">
        <v>4804</v>
      </c>
      <c r="D553" s="323">
        <v>2212</v>
      </c>
      <c r="E553" s="29" t="s">
        <v>2575</v>
      </c>
      <c r="F553" s="30" t="s">
        <v>4897</v>
      </c>
      <c r="G553" s="326">
        <v>3.09E-2</v>
      </c>
      <c r="H553" s="320">
        <f>TRUNC((K553*$K$7),2)</f>
        <v>31.01</v>
      </c>
      <c r="I553" s="334">
        <f>TRUNC((L553*$K$7),2)</f>
        <v>0.95</v>
      </c>
      <c r="K553" s="293">
        <v>39.76</v>
      </c>
      <c r="L553" s="293">
        <v>1.23</v>
      </c>
    </row>
    <row r="554" spans="2:12" x14ac:dyDescent="0.2">
      <c r="B554" s="317"/>
      <c r="C554" s="304" t="s">
        <v>4804</v>
      </c>
      <c r="D554" s="323">
        <v>3071</v>
      </c>
      <c r="E554" s="29" t="s">
        <v>2110</v>
      </c>
      <c r="F554" s="30" t="s">
        <v>4811</v>
      </c>
      <c r="G554" s="326">
        <v>4</v>
      </c>
      <c r="H554" s="320">
        <f>TRUNC((K554*$K$7),2)</f>
        <v>0.2</v>
      </c>
      <c r="I554" s="334">
        <f>TRUNC((L554*$K$7),2)</f>
        <v>0.81</v>
      </c>
      <c r="K554" s="293">
        <v>0.26</v>
      </c>
      <c r="L554" s="293">
        <v>1.04</v>
      </c>
    </row>
    <row r="555" spans="2:12" x14ac:dyDescent="0.2">
      <c r="B555" s="317"/>
      <c r="C555" s="304" t="s">
        <v>4804</v>
      </c>
      <c r="D555" s="323">
        <v>3394</v>
      </c>
      <c r="E555" s="29" t="s">
        <v>2108</v>
      </c>
      <c r="F555" s="30" t="s">
        <v>4811</v>
      </c>
      <c r="G555" s="326">
        <v>4</v>
      </c>
      <c r="H555" s="320">
        <f>TRUNC((K555*$K$7),2)</f>
        <v>0.19</v>
      </c>
      <c r="I555" s="334">
        <f>TRUNC((L555*$K$7),2)</f>
        <v>0.78</v>
      </c>
      <c r="K555" s="293">
        <v>0.25</v>
      </c>
      <c r="L555" s="293">
        <v>1</v>
      </c>
    </row>
    <row r="556" spans="2:12" x14ac:dyDescent="0.2">
      <c r="B556" s="317"/>
      <c r="C556" s="304" t="s">
        <v>4804</v>
      </c>
      <c r="D556" s="323">
        <v>2055</v>
      </c>
      <c r="E556" s="29" t="s">
        <v>2594</v>
      </c>
      <c r="F556" s="30" t="s">
        <v>4897</v>
      </c>
      <c r="G556" s="326">
        <v>2.6200000000000001E-2</v>
      </c>
      <c r="H556" s="320">
        <f>TRUNC((K556*$K$7),2)</f>
        <v>26.97</v>
      </c>
      <c r="I556" s="334">
        <f>TRUNC((L556*$K$7),2)</f>
        <v>0.7</v>
      </c>
      <c r="K556" s="293">
        <v>34.58</v>
      </c>
      <c r="L556" s="293">
        <v>0.91</v>
      </c>
    </row>
    <row r="557" spans="2:12" x14ac:dyDescent="0.2">
      <c r="B557" s="317"/>
      <c r="C557" s="304" t="s">
        <v>4804</v>
      </c>
      <c r="D557" s="323">
        <v>1970</v>
      </c>
      <c r="E557" s="29" t="s">
        <v>2596</v>
      </c>
      <c r="F557" s="30" t="s">
        <v>4897</v>
      </c>
      <c r="G557" s="326">
        <v>1.72E-2</v>
      </c>
      <c r="H557" s="320">
        <f>TRUNC((K557*$K$7),2)</f>
        <v>16.07</v>
      </c>
      <c r="I557" s="334">
        <f>TRUNC((L557*$K$7),2)</f>
        <v>0.27</v>
      </c>
      <c r="K557" s="293">
        <v>20.61</v>
      </c>
      <c r="L557" s="293">
        <v>0.35</v>
      </c>
    </row>
    <row r="558" spans="2:12" x14ac:dyDescent="0.2">
      <c r="B558" s="317"/>
      <c r="C558" s="304" t="s">
        <v>4804</v>
      </c>
      <c r="D558" s="323">
        <v>1672</v>
      </c>
      <c r="E558" s="29" t="s">
        <v>2484</v>
      </c>
      <c r="F558" s="30" t="s">
        <v>4811</v>
      </c>
      <c r="G558" s="326">
        <v>4.3200000000000002E-2</v>
      </c>
      <c r="H558" s="320">
        <f>TRUNC((K558*$K$7),2)</f>
        <v>2.15</v>
      </c>
      <c r="I558" s="334">
        <f>TRUNC((L558*$K$7),2)</f>
        <v>0.09</v>
      </c>
      <c r="K558" s="293">
        <v>2.76</v>
      </c>
      <c r="L558" s="293">
        <v>0.12</v>
      </c>
    </row>
    <row r="559" spans="2:12" ht="38.25" x14ac:dyDescent="0.2">
      <c r="B559" s="317"/>
      <c r="C559" s="299" t="s">
        <v>4804</v>
      </c>
      <c r="D559" s="321">
        <v>2788</v>
      </c>
      <c r="E559" s="29" t="s">
        <v>4978</v>
      </c>
      <c r="F559" s="41" t="s">
        <v>4811</v>
      </c>
      <c r="G559" s="327">
        <v>1.2999999999999999E-3</v>
      </c>
      <c r="H559" s="320">
        <f>TRUNC((K559*$K$7),2)</f>
        <v>2.25</v>
      </c>
      <c r="I559" s="336">
        <f>TRUNC((L559*$K$7),2)</f>
        <v>0</v>
      </c>
      <c r="K559" s="294">
        <v>2.89</v>
      </c>
      <c r="L559" s="294">
        <v>0</v>
      </c>
    </row>
    <row r="560" spans="2:12" ht="12.75" customHeight="1" x14ac:dyDescent="0.2">
      <c r="B560" s="317"/>
      <c r="C560" s="329" t="s">
        <v>4809</v>
      </c>
      <c r="D560" s="330"/>
      <c r="E560" s="330"/>
      <c r="F560" s="330"/>
      <c r="G560" s="330"/>
      <c r="H560" s="330"/>
      <c r="I560" s="335">
        <f>TRUNC((L560*$K$7),2)</f>
        <v>36.54</v>
      </c>
      <c r="K560" s="291"/>
      <c r="L560" s="292">
        <v>46.85</v>
      </c>
    </row>
    <row r="561" spans="2:12" ht="28.5" customHeight="1" x14ac:dyDescent="0.2">
      <c r="B561" s="313">
        <v>526</v>
      </c>
      <c r="C561" s="300" t="s">
        <v>4795</v>
      </c>
      <c r="D561" s="300" t="s">
        <v>4796</v>
      </c>
      <c r="E561" s="300" t="s">
        <v>4797</v>
      </c>
      <c r="F561" s="300" t="s">
        <v>4798</v>
      </c>
      <c r="G561" s="300" t="s">
        <v>4799</v>
      </c>
      <c r="H561" s="301" t="s">
        <v>4800</v>
      </c>
      <c r="I561" s="332" t="s">
        <v>4801</v>
      </c>
      <c r="K561" s="290"/>
      <c r="L561" s="291"/>
    </row>
    <row r="562" spans="2:12" x14ac:dyDescent="0.2">
      <c r="B562" s="314"/>
      <c r="C562" s="303"/>
      <c r="D562" s="303"/>
      <c r="E562" s="303"/>
      <c r="F562" s="303"/>
      <c r="G562" s="303"/>
      <c r="H562" s="302" t="s">
        <v>4802</v>
      </c>
      <c r="I562" s="332" t="s">
        <v>4802</v>
      </c>
      <c r="K562" s="291"/>
      <c r="L562" s="291"/>
    </row>
    <row r="563" spans="2:12" x14ac:dyDescent="0.2">
      <c r="B563" s="315"/>
      <c r="C563" s="287" t="s">
        <v>227</v>
      </c>
      <c r="D563" s="287" t="s">
        <v>1973</v>
      </c>
      <c r="E563" s="307" t="s">
        <v>1974</v>
      </c>
      <c r="F563" s="287" t="s">
        <v>27</v>
      </c>
      <c r="G563" s="322"/>
      <c r="H563" s="331"/>
      <c r="I563" s="333">
        <f>TRUNC((L563*$K$7),2)</f>
        <v>10.46</v>
      </c>
      <c r="K563" s="290"/>
      <c r="L563" s="292">
        <v>13.42</v>
      </c>
    </row>
    <row r="564" spans="2:12" x14ac:dyDescent="0.2">
      <c r="B564" s="317"/>
      <c r="C564" s="304" t="s">
        <v>4804</v>
      </c>
      <c r="D564" s="318">
        <v>12</v>
      </c>
      <c r="E564" s="29" t="s">
        <v>3140</v>
      </c>
      <c r="F564" s="30" t="s">
        <v>4805</v>
      </c>
      <c r="G564" s="326">
        <v>0.15</v>
      </c>
      <c r="H564" s="320">
        <f>TRUNC((K564*$K$7),2)</f>
        <v>16.22</v>
      </c>
      <c r="I564" s="334">
        <f>TRUNC((L564*$K$7),2)</f>
        <v>2.4300000000000002</v>
      </c>
      <c r="K564" s="293">
        <v>20.8</v>
      </c>
      <c r="L564" s="293">
        <v>3.12</v>
      </c>
    </row>
    <row r="565" spans="2:12" x14ac:dyDescent="0.2">
      <c r="B565" s="317"/>
      <c r="C565" s="304" t="s">
        <v>4804</v>
      </c>
      <c r="D565" s="318">
        <v>8</v>
      </c>
      <c r="E565" s="29" t="s">
        <v>2566</v>
      </c>
      <c r="F565" s="30" t="s">
        <v>4805</v>
      </c>
      <c r="G565" s="326">
        <v>0.15</v>
      </c>
      <c r="H565" s="320">
        <f>TRUNC((K565*$K$7),2)</f>
        <v>11.34</v>
      </c>
      <c r="I565" s="334">
        <f>TRUNC((L565*$K$7),2)</f>
        <v>1.7</v>
      </c>
      <c r="K565" s="293">
        <v>14.54</v>
      </c>
      <c r="L565" s="293">
        <v>2.1800000000000002</v>
      </c>
    </row>
    <row r="566" spans="2:12" ht="12.75" customHeight="1" x14ac:dyDescent="0.2">
      <c r="B566" s="317"/>
      <c r="C566" s="329" t="s">
        <v>4806</v>
      </c>
      <c r="D566" s="330"/>
      <c r="E566" s="330"/>
      <c r="F566" s="330"/>
      <c r="G566" s="330"/>
      <c r="H566" s="330"/>
      <c r="I566" s="335">
        <f>TRUNC((L566*$K$7),2)</f>
        <v>4.13</v>
      </c>
      <c r="K566" s="291"/>
      <c r="L566" s="292">
        <v>5.3</v>
      </c>
    </row>
    <row r="567" spans="2:12" x14ac:dyDescent="0.2">
      <c r="B567" s="317"/>
      <c r="C567" s="304" t="s">
        <v>4794</v>
      </c>
      <c r="D567" s="304" t="s">
        <v>4898</v>
      </c>
      <c r="E567" s="29" t="s">
        <v>4899</v>
      </c>
      <c r="F567" s="30" t="s">
        <v>27</v>
      </c>
      <c r="G567" s="326">
        <v>1</v>
      </c>
      <c r="H567" s="320">
        <f>TRUNC((K567*$K$7),2)</f>
        <v>6.33</v>
      </c>
      <c r="I567" s="334">
        <f>TRUNC((L567*$K$7),2)</f>
        <v>6.33</v>
      </c>
      <c r="K567" s="293">
        <v>8.1199999999999992</v>
      </c>
      <c r="L567" s="293">
        <v>8.1199999999999992</v>
      </c>
    </row>
    <row r="568" spans="2:12" ht="12.75" customHeight="1" x14ac:dyDescent="0.2">
      <c r="B568" s="317"/>
      <c r="C568" s="329" t="s">
        <v>4809</v>
      </c>
      <c r="D568" s="330"/>
      <c r="E568" s="330"/>
      <c r="F568" s="330"/>
      <c r="G568" s="330"/>
      <c r="H568" s="330"/>
      <c r="I568" s="335">
        <f>TRUNC((L568*$K$7),2)</f>
        <v>6.33</v>
      </c>
      <c r="K568" s="291"/>
      <c r="L568" s="292">
        <v>8.1199999999999992</v>
      </c>
    </row>
    <row r="569" spans="2:12" ht="28.5" customHeight="1" x14ac:dyDescent="0.2">
      <c r="B569" s="313">
        <v>544</v>
      </c>
      <c r="C569" s="300" t="s">
        <v>4795</v>
      </c>
      <c r="D569" s="300" t="s">
        <v>4796</v>
      </c>
      <c r="E569" s="300" t="s">
        <v>4797</v>
      </c>
      <c r="F569" s="300" t="s">
        <v>4798</v>
      </c>
      <c r="G569" s="300" t="s">
        <v>4799</v>
      </c>
      <c r="H569" s="301" t="s">
        <v>4800</v>
      </c>
      <c r="I569" s="332" t="s">
        <v>4801</v>
      </c>
      <c r="K569" s="290"/>
      <c r="L569" s="291"/>
    </row>
    <row r="570" spans="2:12" x14ac:dyDescent="0.2">
      <c r="B570" s="314"/>
      <c r="C570" s="303"/>
      <c r="D570" s="303"/>
      <c r="E570" s="303"/>
      <c r="F570" s="303"/>
      <c r="G570" s="303"/>
      <c r="H570" s="302" t="s">
        <v>4802</v>
      </c>
      <c r="I570" s="332" t="s">
        <v>4802</v>
      </c>
      <c r="K570" s="291"/>
      <c r="L570" s="291"/>
    </row>
    <row r="571" spans="2:12" x14ac:dyDescent="0.2">
      <c r="B571" s="315"/>
      <c r="C571" s="287" t="s">
        <v>227</v>
      </c>
      <c r="D571" s="287" t="s">
        <v>2172</v>
      </c>
      <c r="E571" s="307" t="s">
        <v>2173</v>
      </c>
      <c r="F571" s="287" t="s">
        <v>27</v>
      </c>
      <c r="G571" s="322"/>
      <c r="H571" s="331"/>
      <c r="I571" s="333">
        <f>TRUNC((L571*$K$7),2)</f>
        <v>198.65</v>
      </c>
      <c r="K571" s="290"/>
      <c r="L571" s="292">
        <v>254.68</v>
      </c>
    </row>
    <row r="572" spans="2:12" x14ac:dyDescent="0.2">
      <c r="B572" s="317"/>
      <c r="C572" s="304" t="s">
        <v>4804</v>
      </c>
      <c r="D572" s="318">
        <v>12</v>
      </c>
      <c r="E572" s="29" t="s">
        <v>3140</v>
      </c>
      <c r="F572" s="30" t="s">
        <v>4805</v>
      </c>
      <c r="G572" s="326">
        <v>2</v>
      </c>
      <c r="H572" s="320">
        <f>TRUNC((K572*$K$7),2)</f>
        <v>16.22</v>
      </c>
      <c r="I572" s="334">
        <f>TRUNC((L572*$K$7),2)</f>
        <v>32.44</v>
      </c>
      <c r="K572" s="293">
        <v>20.8</v>
      </c>
      <c r="L572" s="293">
        <v>41.6</v>
      </c>
    </row>
    <row r="573" spans="2:12" x14ac:dyDescent="0.2">
      <c r="B573" s="317"/>
      <c r="C573" s="304" t="s">
        <v>4804</v>
      </c>
      <c r="D573" s="318">
        <v>8</v>
      </c>
      <c r="E573" s="29" t="s">
        <v>2566</v>
      </c>
      <c r="F573" s="30" t="s">
        <v>4805</v>
      </c>
      <c r="G573" s="326">
        <v>2</v>
      </c>
      <c r="H573" s="320">
        <f>TRUNC((K573*$K$7),2)</f>
        <v>11.34</v>
      </c>
      <c r="I573" s="334">
        <f>TRUNC((L573*$K$7),2)</f>
        <v>22.68</v>
      </c>
      <c r="K573" s="293">
        <v>14.54</v>
      </c>
      <c r="L573" s="293">
        <v>29.08</v>
      </c>
    </row>
    <row r="574" spans="2:12" ht="12.75" customHeight="1" x14ac:dyDescent="0.2">
      <c r="B574" s="317"/>
      <c r="C574" s="329" t="s">
        <v>4806</v>
      </c>
      <c r="D574" s="330"/>
      <c r="E574" s="330"/>
      <c r="F574" s="330"/>
      <c r="G574" s="330"/>
      <c r="H574" s="330"/>
      <c r="I574" s="335">
        <f>TRUNC((L574*$K$7),2)</f>
        <v>55.13</v>
      </c>
      <c r="K574" s="291"/>
      <c r="L574" s="292">
        <v>70.680000000000007</v>
      </c>
    </row>
    <row r="575" spans="2:12" x14ac:dyDescent="0.2">
      <c r="B575" s="317"/>
      <c r="C575" s="304" t="s">
        <v>4794</v>
      </c>
      <c r="D575" s="304" t="s">
        <v>4900</v>
      </c>
      <c r="E575" s="29" t="s">
        <v>4901</v>
      </c>
      <c r="F575" s="30" t="s">
        <v>27</v>
      </c>
      <c r="G575" s="326">
        <v>1</v>
      </c>
      <c r="H575" s="320">
        <f>TRUNC((K575*$K$7),2)</f>
        <v>143.52000000000001</v>
      </c>
      <c r="I575" s="334">
        <f>TRUNC((L575*$K$7),2)</f>
        <v>143.52000000000001</v>
      </c>
      <c r="K575" s="293">
        <v>184</v>
      </c>
      <c r="L575" s="293">
        <v>184</v>
      </c>
    </row>
    <row r="576" spans="2:12" ht="12.75" customHeight="1" x14ac:dyDescent="0.2">
      <c r="B576" s="317"/>
      <c r="C576" s="329" t="s">
        <v>4809</v>
      </c>
      <c r="D576" s="330"/>
      <c r="E576" s="330"/>
      <c r="F576" s="330"/>
      <c r="G576" s="330"/>
      <c r="H576" s="330"/>
      <c r="I576" s="335">
        <f>TRUNC((L576*$K$7),2)</f>
        <v>143.52000000000001</v>
      </c>
      <c r="K576" s="291"/>
      <c r="L576" s="292">
        <v>184</v>
      </c>
    </row>
    <row r="577" spans="2:12" ht="28.5" customHeight="1" x14ac:dyDescent="0.2">
      <c r="B577" s="313">
        <v>546</v>
      </c>
      <c r="C577" s="300" t="s">
        <v>4795</v>
      </c>
      <c r="D577" s="300" t="s">
        <v>4796</v>
      </c>
      <c r="E577" s="300" t="s">
        <v>4797</v>
      </c>
      <c r="F577" s="300" t="s">
        <v>17</v>
      </c>
      <c r="G577" s="300" t="s">
        <v>4799</v>
      </c>
      <c r="H577" s="301" t="s">
        <v>4800</v>
      </c>
      <c r="I577" s="332" t="s">
        <v>4801</v>
      </c>
      <c r="K577" s="290"/>
      <c r="L577" s="291"/>
    </row>
    <row r="578" spans="2:12" x14ac:dyDescent="0.2">
      <c r="B578" s="314"/>
      <c r="C578" s="303"/>
      <c r="D578" s="303"/>
      <c r="E578" s="303"/>
      <c r="F578" s="303"/>
      <c r="G578" s="303"/>
      <c r="H578" s="302" t="s">
        <v>4802</v>
      </c>
      <c r="I578" s="332" t="s">
        <v>4802</v>
      </c>
      <c r="K578" s="291"/>
      <c r="L578" s="291"/>
    </row>
    <row r="579" spans="2:12" x14ac:dyDescent="0.2">
      <c r="B579" s="315"/>
      <c r="C579" s="287" t="s">
        <v>227</v>
      </c>
      <c r="D579" s="287" t="s">
        <v>2433</v>
      </c>
      <c r="E579" s="307" t="s">
        <v>2434</v>
      </c>
      <c r="F579" s="287" t="s">
        <v>27</v>
      </c>
      <c r="G579" s="287" t="s">
        <v>4803</v>
      </c>
      <c r="H579" s="286" t="s">
        <v>4803</v>
      </c>
      <c r="I579" s="333">
        <f>TRUNC((L579*$K$7),2)</f>
        <v>36.020000000000003</v>
      </c>
      <c r="K579" s="291" t="s">
        <v>4803</v>
      </c>
      <c r="L579" s="292">
        <v>46.19</v>
      </c>
    </row>
    <row r="580" spans="2:12" x14ac:dyDescent="0.2">
      <c r="B580" s="317"/>
      <c r="C580" s="304" t="s">
        <v>4804</v>
      </c>
      <c r="D580" s="318">
        <v>8</v>
      </c>
      <c r="E580" s="29" t="s">
        <v>2566</v>
      </c>
      <c r="F580" s="30" t="s">
        <v>4805</v>
      </c>
      <c r="G580" s="326">
        <v>7.0000000000000007E-2</v>
      </c>
      <c r="H580" s="320">
        <f>TRUNC((K580*$K$7),2)</f>
        <v>11.34</v>
      </c>
      <c r="I580" s="334">
        <f>TRUNC((L580*$K$7),2)</f>
        <v>0.79</v>
      </c>
      <c r="K580" s="293">
        <v>14.54</v>
      </c>
      <c r="L580" s="293">
        <v>1.02</v>
      </c>
    </row>
    <row r="581" spans="2:12" x14ac:dyDescent="0.2">
      <c r="B581" s="317"/>
      <c r="C581" s="304" t="s">
        <v>4804</v>
      </c>
      <c r="D581" s="318">
        <v>11</v>
      </c>
      <c r="E581" s="29" t="s">
        <v>2686</v>
      </c>
      <c r="F581" s="30" t="s">
        <v>4805</v>
      </c>
      <c r="G581" s="326">
        <v>7.0000000000000007E-2</v>
      </c>
      <c r="H581" s="320">
        <f>TRUNC((K581*$K$7),2)</f>
        <v>16.22</v>
      </c>
      <c r="I581" s="334">
        <f>TRUNC((L581*$K$7),2)</f>
        <v>1.1299999999999999</v>
      </c>
      <c r="K581" s="293">
        <v>20.8</v>
      </c>
      <c r="L581" s="293">
        <v>1.46</v>
      </c>
    </row>
    <row r="582" spans="2:12" ht="12.75" customHeight="1" x14ac:dyDescent="0.2">
      <c r="B582" s="317"/>
      <c r="C582" s="329" t="s">
        <v>4806</v>
      </c>
      <c r="D582" s="330"/>
      <c r="E582" s="330"/>
      <c r="F582" s="330"/>
      <c r="G582" s="330"/>
      <c r="H582" s="330"/>
      <c r="I582" s="335">
        <f>TRUNC((L582*$K$7),2)</f>
        <v>1.93</v>
      </c>
      <c r="K582" s="291"/>
      <c r="L582" s="292">
        <v>2.48</v>
      </c>
    </row>
    <row r="583" spans="2:12" x14ac:dyDescent="0.2">
      <c r="B583" s="317"/>
      <c r="C583" s="304" t="s">
        <v>4807</v>
      </c>
      <c r="D583" s="323">
        <v>12411</v>
      </c>
      <c r="E583" s="29" t="s">
        <v>4902</v>
      </c>
      <c r="F583" s="30" t="s">
        <v>27</v>
      </c>
      <c r="G583" s="326">
        <v>1</v>
      </c>
      <c r="H583" s="320">
        <f>TRUNC((K583*$K$7),2)</f>
        <v>34.090000000000003</v>
      </c>
      <c r="I583" s="334">
        <f>TRUNC((L583*$K$7),2)</f>
        <v>34.090000000000003</v>
      </c>
      <c r="K583" s="293">
        <v>43.71</v>
      </c>
      <c r="L583" s="293">
        <v>43.71</v>
      </c>
    </row>
    <row r="584" spans="2:12" ht="12.75" customHeight="1" x14ac:dyDescent="0.2">
      <c r="B584" s="317"/>
      <c r="C584" s="329" t="s">
        <v>4809</v>
      </c>
      <c r="D584" s="330"/>
      <c r="E584" s="330"/>
      <c r="F584" s="330"/>
      <c r="G584" s="330"/>
      <c r="H584" s="330"/>
      <c r="I584" s="335">
        <f>TRUNC((L584*$K$7),2)</f>
        <v>34.090000000000003</v>
      </c>
      <c r="K584" s="291"/>
      <c r="L584" s="292">
        <v>43.71</v>
      </c>
    </row>
    <row r="585" spans="2:12" ht="28.5" customHeight="1" x14ac:dyDescent="0.2">
      <c r="B585" s="313">
        <v>554</v>
      </c>
      <c r="C585" s="300" t="s">
        <v>4795</v>
      </c>
      <c r="D585" s="300" t="s">
        <v>4796</v>
      </c>
      <c r="E585" s="300" t="s">
        <v>4797</v>
      </c>
      <c r="F585" s="300" t="s">
        <v>17</v>
      </c>
      <c r="G585" s="300" t="s">
        <v>4799</v>
      </c>
      <c r="H585" s="301" t="s">
        <v>4800</v>
      </c>
      <c r="I585" s="332" t="s">
        <v>4801</v>
      </c>
      <c r="K585" s="290"/>
      <c r="L585" s="291"/>
    </row>
    <row r="586" spans="2:12" x14ac:dyDescent="0.2">
      <c r="B586" s="314"/>
      <c r="C586" s="303"/>
      <c r="D586" s="303"/>
      <c r="E586" s="303"/>
      <c r="F586" s="303"/>
      <c r="G586" s="303"/>
      <c r="H586" s="302" t="s">
        <v>4802</v>
      </c>
      <c r="I586" s="332" t="s">
        <v>4802</v>
      </c>
      <c r="K586" s="291"/>
      <c r="L586" s="291"/>
    </row>
    <row r="587" spans="2:12" x14ac:dyDescent="0.2">
      <c r="B587" s="315"/>
      <c r="C587" s="287" t="s">
        <v>227</v>
      </c>
      <c r="D587" s="287" t="s">
        <v>747</v>
      </c>
      <c r="E587" s="307" t="s">
        <v>748</v>
      </c>
      <c r="F587" s="287" t="s">
        <v>27</v>
      </c>
      <c r="G587" s="287" t="s">
        <v>4803</v>
      </c>
      <c r="H587" s="286" t="s">
        <v>4803</v>
      </c>
      <c r="I587" s="338">
        <f>TRUNC((L587*$K$7),2)</f>
        <v>841.51</v>
      </c>
      <c r="K587" s="291" t="s">
        <v>4803</v>
      </c>
      <c r="L587" s="296">
        <v>1078.8699999999999</v>
      </c>
    </row>
    <row r="588" spans="2:12" x14ac:dyDescent="0.2">
      <c r="B588" s="317"/>
      <c r="C588" s="304" t="s">
        <v>31</v>
      </c>
      <c r="D588" s="323">
        <v>81840</v>
      </c>
      <c r="E588" s="29" t="s">
        <v>4903</v>
      </c>
      <c r="F588" s="30" t="s">
        <v>4904</v>
      </c>
      <c r="G588" s="326">
        <v>1</v>
      </c>
      <c r="H588" s="320">
        <f>TRUNC((K588*$K$7),2)</f>
        <v>161.65</v>
      </c>
      <c r="I588" s="334">
        <f>TRUNC((L588*$K$7),2)</f>
        <v>161.65</v>
      </c>
      <c r="K588" s="293">
        <v>207.25</v>
      </c>
      <c r="L588" s="293">
        <v>207.25</v>
      </c>
    </row>
    <row r="589" spans="2:12" x14ac:dyDescent="0.2">
      <c r="B589" s="317"/>
      <c r="C589" s="304" t="s">
        <v>31</v>
      </c>
      <c r="D589" s="323">
        <v>81938</v>
      </c>
      <c r="E589" s="29" t="s">
        <v>1266</v>
      </c>
      <c r="F589" s="30" t="s">
        <v>4904</v>
      </c>
      <c r="G589" s="326">
        <v>1</v>
      </c>
      <c r="H589" s="320">
        <f>TRUNC((K589*$K$7),2)</f>
        <v>20.02</v>
      </c>
      <c r="I589" s="334">
        <f>TRUNC((L589*$K$7),2)</f>
        <v>20.02</v>
      </c>
      <c r="K589" s="293">
        <v>25.67</v>
      </c>
      <c r="L589" s="293">
        <v>25.67</v>
      </c>
    </row>
    <row r="590" spans="2:12" x14ac:dyDescent="0.2">
      <c r="B590" s="317"/>
      <c r="C590" s="304" t="s">
        <v>31</v>
      </c>
      <c r="D590" s="323">
        <v>82235</v>
      </c>
      <c r="E590" s="29" t="s">
        <v>4905</v>
      </c>
      <c r="F590" s="30" t="s">
        <v>4904</v>
      </c>
      <c r="G590" s="326">
        <v>1</v>
      </c>
      <c r="H590" s="320">
        <f>TRUNC((K590*$K$7),2)</f>
        <v>24.89</v>
      </c>
      <c r="I590" s="334">
        <f>TRUNC((L590*$K$7),2)</f>
        <v>24.89</v>
      </c>
      <c r="K590" s="293">
        <v>31.92</v>
      </c>
      <c r="L590" s="293">
        <v>31.92</v>
      </c>
    </row>
    <row r="591" spans="2:12" x14ac:dyDescent="0.2">
      <c r="B591" s="317"/>
      <c r="C591" s="304" t="s">
        <v>31</v>
      </c>
      <c r="D591" s="323">
        <v>82304</v>
      </c>
      <c r="E591" s="29" t="s">
        <v>3763</v>
      </c>
      <c r="F591" s="30" t="s">
        <v>4814</v>
      </c>
      <c r="G591" s="326">
        <v>3</v>
      </c>
      <c r="H591" s="320">
        <f>TRUNC((K591*$K$7),2)</f>
        <v>26.47</v>
      </c>
      <c r="I591" s="334">
        <f>TRUNC((L591*$K$7),2)</f>
        <v>79.41</v>
      </c>
      <c r="K591" s="293">
        <v>33.94</v>
      </c>
      <c r="L591" s="293">
        <v>101.82</v>
      </c>
    </row>
    <row r="592" spans="2:12" x14ac:dyDescent="0.2">
      <c r="B592" s="317"/>
      <c r="C592" s="304" t="s">
        <v>31</v>
      </c>
      <c r="D592" s="323">
        <v>100102</v>
      </c>
      <c r="E592" s="29" t="s">
        <v>264</v>
      </c>
      <c r="F592" s="30" t="s">
        <v>4810</v>
      </c>
      <c r="G592" s="326">
        <v>8</v>
      </c>
      <c r="H592" s="320">
        <f>TRUNC((K592*$K$7),2)</f>
        <v>66.58</v>
      </c>
      <c r="I592" s="334">
        <f>TRUNC((L592*$K$7),2)</f>
        <v>532.64</v>
      </c>
      <c r="K592" s="293">
        <v>85.36</v>
      </c>
      <c r="L592" s="293">
        <v>682.88</v>
      </c>
    </row>
    <row r="593" spans="2:12" x14ac:dyDescent="0.2">
      <c r="B593" s="317"/>
      <c r="C593" s="304" t="s">
        <v>31</v>
      </c>
      <c r="D593" s="323">
        <v>220050</v>
      </c>
      <c r="E593" s="29" t="s">
        <v>4906</v>
      </c>
      <c r="F593" s="30" t="s">
        <v>4810</v>
      </c>
      <c r="G593" s="326">
        <v>1</v>
      </c>
      <c r="H593" s="320">
        <f>TRUNC((K593*$K$7),2)</f>
        <v>22.87</v>
      </c>
      <c r="I593" s="334">
        <f>TRUNC((L593*$K$7),2)</f>
        <v>22.87</v>
      </c>
      <c r="K593" s="293">
        <v>29.33</v>
      </c>
      <c r="L593" s="293">
        <v>29.33</v>
      </c>
    </row>
    <row r="594" spans="2:12" ht="12.75" customHeight="1" x14ac:dyDescent="0.2">
      <c r="B594" s="317"/>
      <c r="C594" s="329" t="s">
        <v>4806</v>
      </c>
      <c r="D594" s="330"/>
      <c r="E594" s="330"/>
      <c r="F594" s="330"/>
      <c r="G594" s="330"/>
      <c r="H594" s="330"/>
      <c r="I594" s="340">
        <f>TRUNC((L594*$K$7),2)</f>
        <v>841.51</v>
      </c>
      <c r="K594" s="291"/>
      <c r="L594" s="296">
        <v>1078.8699999999999</v>
      </c>
    </row>
    <row r="595" spans="2:12" ht="12.75" customHeight="1" x14ac:dyDescent="0.2">
      <c r="B595" s="317"/>
      <c r="C595" s="329" t="s">
        <v>4809</v>
      </c>
      <c r="D595" s="330"/>
      <c r="E595" s="330"/>
      <c r="F595" s="330"/>
      <c r="G595" s="330"/>
      <c r="H595" s="330"/>
      <c r="I595" s="335">
        <f>TRUNC((L595*$K$7),2)</f>
        <v>0</v>
      </c>
      <c r="K595" s="291"/>
      <c r="L595" s="292">
        <v>0</v>
      </c>
    </row>
    <row r="596" spans="2:12" ht="28.5" customHeight="1" x14ac:dyDescent="0.2">
      <c r="B596" s="313">
        <v>567</v>
      </c>
      <c r="C596" s="300" t="s">
        <v>4795</v>
      </c>
      <c r="D596" s="300" t="s">
        <v>4796</v>
      </c>
      <c r="E596" s="300" t="s">
        <v>4797</v>
      </c>
      <c r="F596" s="300" t="s">
        <v>17</v>
      </c>
      <c r="G596" s="300" t="s">
        <v>4799</v>
      </c>
      <c r="H596" s="301" t="s">
        <v>4800</v>
      </c>
      <c r="I596" s="332" t="s">
        <v>4801</v>
      </c>
      <c r="K596" s="290"/>
      <c r="L596" s="291"/>
    </row>
    <row r="597" spans="2:12" x14ac:dyDescent="0.2">
      <c r="B597" s="314"/>
      <c r="C597" s="303"/>
      <c r="D597" s="303"/>
      <c r="E597" s="303"/>
      <c r="F597" s="303"/>
      <c r="G597" s="303"/>
      <c r="H597" s="302" t="s">
        <v>4802</v>
      </c>
      <c r="I597" s="332" t="s">
        <v>4802</v>
      </c>
      <c r="K597" s="291"/>
      <c r="L597" s="291"/>
    </row>
    <row r="598" spans="2:12" ht="25.5" x14ac:dyDescent="0.2">
      <c r="B598" s="315"/>
      <c r="C598" s="287" t="s">
        <v>227</v>
      </c>
      <c r="D598" s="287" t="s">
        <v>2121</v>
      </c>
      <c r="E598" s="316" t="s">
        <v>4949</v>
      </c>
      <c r="F598" s="287" t="s">
        <v>27</v>
      </c>
      <c r="G598" s="287" t="s">
        <v>4803</v>
      </c>
      <c r="H598" s="286" t="s">
        <v>4803</v>
      </c>
      <c r="I598" s="333">
        <f>TRUNC((L598*$K$7),2)</f>
        <v>112.83</v>
      </c>
      <c r="K598" s="291" t="s">
        <v>4803</v>
      </c>
      <c r="L598" s="292">
        <v>144.66</v>
      </c>
    </row>
    <row r="599" spans="2:12" x14ac:dyDescent="0.2">
      <c r="B599" s="317"/>
      <c r="C599" s="304" t="s">
        <v>4804</v>
      </c>
      <c r="D599" s="318">
        <v>8</v>
      </c>
      <c r="E599" s="29" t="s">
        <v>2566</v>
      </c>
      <c r="F599" s="30" t="s">
        <v>4805</v>
      </c>
      <c r="G599" s="326">
        <v>0.94940000000000002</v>
      </c>
      <c r="H599" s="320">
        <f>TRUNC((K599*$K$7),2)</f>
        <v>11.34</v>
      </c>
      <c r="I599" s="334">
        <f>TRUNC((L599*$K$7),2)</f>
        <v>10.76</v>
      </c>
      <c r="K599" s="293">
        <v>14.54</v>
      </c>
      <c r="L599" s="293">
        <v>13.8</v>
      </c>
    </row>
    <row r="600" spans="2:12" ht="12.75" customHeight="1" x14ac:dyDescent="0.2">
      <c r="B600" s="317"/>
      <c r="C600" s="329" t="s">
        <v>4806</v>
      </c>
      <c r="D600" s="330"/>
      <c r="E600" s="330"/>
      <c r="F600" s="330"/>
      <c r="G600" s="330"/>
      <c r="H600" s="330"/>
      <c r="I600" s="335">
        <f>TRUNC((L600*$K$7),2)</f>
        <v>10.76</v>
      </c>
      <c r="K600" s="291"/>
      <c r="L600" s="292">
        <v>13.8</v>
      </c>
    </row>
    <row r="601" spans="2:12" ht="25.5" x14ac:dyDescent="0.2">
      <c r="B601" s="317"/>
      <c r="C601" s="304" t="s">
        <v>4807</v>
      </c>
      <c r="D601" s="323">
        <v>11315</v>
      </c>
      <c r="E601" s="29" t="s">
        <v>4979</v>
      </c>
      <c r="F601" s="30" t="s">
        <v>27</v>
      </c>
      <c r="G601" s="326">
        <v>1</v>
      </c>
      <c r="H601" s="320">
        <f>TRUNC((K601*$K$7),2)</f>
        <v>102.07</v>
      </c>
      <c r="I601" s="334">
        <f>TRUNC((L601*$K$7),2)</f>
        <v>102.07</v>
      </c>
      <c r="K601" s="293">
        <v>130.86000000000001</v>
      </c>
      <c r="L601" s="293">
        <v>130.86000000000001</v>
      </c>
    </row>
    <row r="602" spans="2:12" ht="12.75" customHeight="1" x14ac:dyDescent="0.2">
      <c r="B602" s="317"/>
      <c r="C602" s="329" t="s">
        <v>4809</v>
      </c>
      <c r="D602" s="330"/>
      <c r="E602" s="330"/>
      <c r="F602" s="330"/>
      <c r="G602" s="330"/>
      <c r="H602" s="330"/>
      <c r="I602" s="335">
        <f>TRUNC((L602*$K$7),2)</f>
        <v>102.07</v>
      </c>
      <c r="K602" s="291"/>
      <c r="L602" s="292">
        <v>130.86000000000001</v>
      </c>
    </row>
    <row r="603" spans="2:12" ht="28.5" customHeight="1" x14ac:dyDescent="0.2">
      <c r="B603" s="313">
        <v>582</v>
      </c>
      <c r="C603" s="300" t="s">
        <v>4795</v>
      </c>
      <c r="D603" s="300" t="s">
        <v>4796</v>
      </c>
      <c r="E603" s="300" t="s">
        <v>4797</v>
      </c>
      <c r="F603" s="300" t="s">
        <v>17</v>
      </c>
      <c r="G603" s="300" t="s">
        <v>4799</v>
      </c>
      <c r="H603" s="301" t="s">
        <v>4800</v>
      </c>
      <c r="I603" s="332" t="s">
        <v>4801</v>
      </c>
      <c r="K603" s="290"/>
      <c r="L603" s="291"/>
    </row>
    <row r="604" spans="2:12" x14ac:dyDescent="0.2">
      <c r="B604" s="314"/>
      <c r="C604" s="303"/>
      <c r="D604" s="303"/>
      <c r="E604" s="303"/>
      <c r="F604" s="303"/>
      <c r="G604" s="303"/>
      <c r="H604" s="302" t="s">
        <v>4802</v>
      </c>
      <c r="I604" s="332" t="s">
        <v>4802</v>
      </c>
      <c r="K604" s="291"/>
      <c r="L604" s="291"/>
    </row>
    <row r="605" spans="2:12" ht="38.25" x14ac:dyDescent="0.2">
      <c r="B605" s="315"/>
      <c r="C605" s="288" t="s">
        <v>227</v>
      </c>
      <c r="D605" s="288" t="s">
        <v>836</v>
      </c>
      <c r="E605" s="316" t="s">
        <v>4950</v>
      </c>
      <c r="F605" s="288" t="s">
        <v>27</v>
      </c>
      <c r="G605" s="288" t="s">
        <v>4803</v>
      </c>
      <c r="H605" s="285" t="s">
        <v>4803</v>
      </c>
      <c r="I605" s="341">
        <f>TRUNC((L605*$K$7),2)</f>
        <v>1452.24</v>
      </c>
      <c r="K605" s="290" t="s">
        <v>4803</v>
      </c>
      <c r="L605" s="298">
        <v>1861.85</v>
      </c>
    </row>
    <row r="606" spans="2:12" x14ac:dyDescent="0.2">
      <c r="B606" s="317"/>
      <c r="C606" s="304" t="s">
        <v>4804</v>
      </c>
      <c r="D606" s="318">
        <v>5</v>
      </c>
      <c r="E606" s="29" t="s">
        <v>2509</v>
      </c>
      <c r="F606" s="30" t="s">
        <v>4805</v>
      </c>
      <c r="G606" s="326">
        <v>21.862500000000001</v>
      </c>
      <c r="H606" s="320">
        <f>TRUNC((K606*$K$7),2)</f>
        <v>9.7200000000000006</v>
      </c>
      <c r="I606" s="334">
        <f>TRUNC((L606*$K$7),2)</f>
        <v>212.65</v>
      </c>
      <c r="K606" s="293">
        <v>12.47</v>
      </c>
      <c r="L606" s="293">
        <v>272.63</v>
      </c>
    </row>
    <row r="607" spans="2:12" x14ac:dyDescent="0.2">
      <c r="B607" s="317"/>
      <c r="C607" s="304" t="s">
        <v>4804</v>
      </c>
      <c r="D607" s="318">
        <v>4</v>
      </c>
      <c r="E607" s="29" t="s">
        <v>2505</v>
      </c>
      <c r="F607" s="30" t="s">
        <v>4805</v>
      </c>
      <c r="G607" s="326">
        <v>7.3851000000000004</v>
      </c>
      <c r="H607" s="320">
        <f>TRUNC((K607*$K$7),2)</f>
        <v>16.22</v>
      </c>
      <c r="I607" s="334">
        <f>TRUNC((L607*$K$7),2)</f>
        <v>119.81</v>
      </c>
      <c r="K607" s="293">
        <v>20.8</v>
      </c>
      <c r="L607" s="293">
        <v>153.61000000000001</v>
      </c>
    </row>
    <row r="608" spans="2:12" x14ac:dyDescent="0.2">
      <c r="B608" s="317"/>
      <c r="C608" s="304" t="s">
        <v>4804</v>
      </c>
      <c r="D608" s="318">
        <v>18</v>
      </c>
      <c r="E608" s="29" t="s">
        <v>2570</v>
      </c>
      <c r="F608" s="30" t="s">
        <v>4805</v>
      </c>
      <c r="G608" s="326">
        <v>0.42220000000000002</v>
      </c>
      <c r="H608" s="320">
        <f>TRUNC((K608*$K$7),2)</f>
        <v>16.22</v>
      </c>
      <c r="I608" s="334">
        <f>TRUNC((L608*$K$7),2)</f>
        <v>6.84</v>
      </c>
      <c r="K608" s="293">
        <v>20.8</v>
      </c>
      <c r="L608" s="293">
        <v>8.7799999999999994</v>
      </c>
    </row>
    <row r="609" spans="2:12" x14ac:dyDescent="0.2">
      <c r="B609" s="317"/>
      <c r="C609" s="304" t="s">
        <v>4804</v>
      </c>
      <c r="D609" s="318">
        <v>24</v>
      </c>
      <c r="E609" s="29" t="s">
        <v>2681</v>
      </c>
      <c r="F609" s="30" t="s">
        <v>4805</v>
      </c>
      <c r="G609" s="326">
        <v>18.642399999999999</v>
      </c>
      <c r="H609" s="320">
        <f>TRUNC((K609*$K$7),2)</f>
        <v>16.22</v>
      </c>
      <c r="I609" s="334">
        <f>TRUNC((L609*$K$7),2)</f>
        <v>302.45</v>
      </c>
      <c r="K609" s="293">
        <v>20.8</v>
      </c>
      <c r="L609" s="293">
        <v>387.76</v>
      </c>
    </row>
    <row r="610" spans="2:12" ht="12.75" customHeight="1" x14ac:dyDescent="0.2">
      <c r="B610" s="317"/>
      <c r="C610" s="329" t="s">
        <v>4806</v>
      </c>
      <c r="D610" s="330"/>
      <c r="E610" s="330"/>
      <c r="F610" s="330"/>
      <c r="G610" s="330"/>
      <c r="H610" s="330"/>
      <c r="I610" s="335">
        <f>TRUNC((L610*$K$7),2)</f>
        <v>641.76</v>
      </c>
      <c r="K610" s="291"/>
      <c r="L610" s="292">
        <v>822.78</v>
      </c>
    </row>
    <row r="611" spans="2:12" ht="25.5" x14ac:dyDescent="0.2">
      <c r="B611" s="317"/>
      <c r="C611" s="304" t="s">
        <v>4804</v>
      </c>
      <c r="D611" s="323">
        <v>2249</v>
      </c>
      <c r="E611" s="29" t="s">
        <v>4980</v>
      </c>
      <c r="F611" s="30" t="s">
        <v>4810</v>
      </c>
      <c r="G611" s="326">
        <v>5.2</v>
      </c>
      <c r="H611" s="320">
        <f>TRUNC((K611*$K$7),2)</f>
        <v>45.41</v>
      </c>
      <c r="I611" s="334">
        <f>TRUNC((L611*$K$7),2)</f>
        <v>236.13</v>
      </c>
      <c r="K611" s="293">
        <v>58.22</v>
      </c>
      <c r="L611" s="293">
        <v>302.74</v>
      </c>
    </row>
    <row r="612" spans="2:12" x14ac:dyDescent="0.2">
      <c r="B612" s="317"/>
      <c r="C612" s="304" t="s">
        <v>4804</v>
      </c>
      <c r="D612" s="323">
        <v>1243</v>
      </c>
      <c r="E612" s="29" t="s">
        <v>2699</v>
      </c>
      <c r="F612" s="30" t="s">
        <v>4897</v>
      </c>
      <c r="G612" s="326">
        <v>4.4732000000000003</v>
      </c>
      <c r="H612" s="320">
        <f>TRUNC((K612*$K$7),2)</f>
        <v>28.15</v>
      </c>
      <c r="I612" s="334">
        <f>TRUNC((L612*$K$7),2)</f>
        <v>125.95</v>
      </c>
      <c r="K612" s="293">
        <v>36.1</v>
      </c>
      <c r="L612" s="293">
        <v>161.47999999999999</v>
      </c>
    </row>
    <row r="613" spans="2:12" x14ac:dyDescent="0.2">
      <c r="B613" s="317"/>
      <c r="C613" s="304" t="s">
        <v>4804</v>
      </c>
      <c r="D613" s="323">
        <v>1674</v>
      </c>
      <c r="E613" s="29" t="s">
        <v>2554</v>
      </c>
      <c r="F613" s="30" t="s">
        <v>4811</v>
      </c>
      <c r="G613" s="326">
        <v>3.8536000000000001</v>
      </c>
      <c r="H613" s="320">
        <f>TRUNC((K613*$K$7),2)</f>
        <v>0.86</v>
      </c>
      <c r="I613" s="334">
        <f>TRUNC((L613*$K$7),2)</f>
        <v>3.33</v>
      </c>
      <c r="K613" s="293">
        <v>1.1100000000000001</v>
      </c>
      <c r="L613" s="293">
        <v>4.28</v>
      </c>
    </row>
    <row r="614" spans="2:12" ht="25.5" x14ac:dyDescent="0.2">
      <c r="B614" s="317"/>
      <c r="C614" s="304" t="s">
        <v>4807</v>
      </c>
      <c r="D614" s="323">
        <v>1338</v>
      </c>
      <c r="E614" s="29" t="s">
        <v>4907</v>
      </c>
      <c r="F614" s="30" t="s">
        <v>35</v>
      </c>
      <c r="G614" s="326">
        <v>1</v>
      </c>
      <c r="H614" s="320">
        <f>TRUNC((K614*$K$7),2)</f>
        <v>45.42</v>
      </c>
      <c r="I614" s="334">
        <f>TRUNC((L614*$K$7),2)</f>
        <v>45.42</v>
      </c>
      <c r="K614" s="293">
        <v>58.24</v>
      </c>
      <c r="L614" s="293">
        <v>58.24</v>
      </c>
    </row>
    <row r="615" spans="2:12" x14ac:dyDescent="0.2">
      <c r="B615" s="317"/>
      <c r="C615" s="304" t="s">
        <v>4804</v>
      </c>
      <c r="D615" s="323">
        <v>2381</v>
      </c>
      <c r="E615" s="29" t="s">
        <v>4908</v>
      </c>
      <c r="F615" s="30" t="s">
        <v>4811</v>
      </c>
      <c r="G615" s="326">
        <v>2.4304999999999999</v>
      </c>
      <c r="H615" s="320">
        <f>TRUNC((K615*$K$7),2)</f>
        <v>82.96</v>
      </c>
      <c r="I615" s="334">
        <f>TRUNC((L615*$K$7),2)</f>
        <v>201.63</v>
      </c>
      <c r="K615" s="293">
        <v>106.36</v>
      </c>
      <c r="L615" s="293">
        <v>258.51</v>
      </c>
    </row>
    <row r="616" spans="2:12" x14ac:dyDescent="0.2">
      <c r="B616" s="317"/>
      <c r="C616" s="304" t="s">
        <v>4804</v>
      </c>
      <c r="D616" s="323">
        <v>2303</v>
      </c>
      <c r="E616" s="29" t="s">
        <v>4909</v>
      </c>
      <c r="F616" s="30" t="s">
        <v>4810</v>
      </c>
      <c r="G616" s="326">
        <v>1.31</v>
      </c>
      <c r="H616" s="320">
        <f>TRUNC((K616*$K$7),2)</f>
        <v>8.31</v>
      </c>
      <c r="I616" s="334">
        <f>TRUNC((L616*$K$7),2)</f>
        <v>10.88</v>
      </c>
      <c r="K616" s="293">
        <v>10.66</v>
      </c>
      <c r="L616" s="293">
        <v>13.96</v>
      </c>
    </row>
    <row r="617" spans="2:12" x14ac:dyDescent="0.2">
      <c r="B617" s="317"/>
      <c r="C617" s="304" t="s">
        <v>4804</v>
      </c>
      <c r="D617" s="323">
        <v>1704</v>
      </c>
      <c r="E617" s="29" t="s">
        <v>2603</v>
      </c>
      <c r="F617" s="30" t="s">
        <v>4817</v>
      </c>
      <c r="G617" s="326">
        <v>2.53E-2</v>
      </c>
      <c r="H617" s="320">
        <f>TRUNC((K617*$K$7),2)</f>
        <v>3547.91</v>
      </c>
      <c r="I617" s="334">
        <f>TRUNC((L617*$K$7),2)</f>
        <v>89.76</v>
      </c>
      <c r="K617" s="297">
        <v>4548.6099999999997</v>
      </c>
      <c r="L617" s="293">
        <v>115.08</v>
      </c>
    </row>
    <row r="618" spans="2:12" x14ac:dyDescent="0.2">
      <c r="B618" s="317"/>
      <c r="C618" s="304" t="s">
        <v>4804</v>
      </c>
      <c r="D618" s="323">
        <v>2221</v>
      </c>
      <c r="E618" s="29" t="s">
        <v>2677</v>
      </c>
      <c r="F618" s="30" t="s">
        <v>4811</v>
      </c>
      <c r="G618" s="326">
        <v>75</v>
      </c>
      <c r="H618" s="320">
        <f>TRUNC((K618*$K$7),2)</f>
        <v>0.54</v>
      </c>
      <c r="I618" s="334">
        <f>TRUNC((L618*$K$7),2)</f>
        <v>40.950000000000003</v>
      </c>
      <c r="K618" s="293">
        <v>0.7</v>
      </c>
      <c r="L618" s="293">
        <v>52.5</v>
      </c>
    </row>
    <row r="619" spans="2:12" x14ac:dyDescent="0.2">
      <c r="B619" s="317"/>
      <c r="C619" s="304" t="s">
        <v>4804</v>
      </c>
      <c r="D619" s="323">
        <v>1708</v>
      </c>
      <c r="E619" s="29" t="s">
        <v>4910</v>
      </c>
      <c r="F619" s="30" t="s">
        <v>4808</v>
      </c>
      <c r="G619" s="326">
        <v>3.15</v>
      </c>
      <c r="H619" s="320">
        <f>TRUNC((K619*$K$7),2)</f>
        <v>10.54</v>
      </c>
      <c r="I619" s="334">
        <f>TRUNC((L619*$K$7),2)</f>
        <v>33.22</v>
      </c>
      <c r="K619" s="293">
        <v>13.52</v>
      </c>
      <c r="L619" s="293">
        <v>42.59</v>
      </c>
    </row>
    <row r="620" spans="2:12" x14ac:dyDescent="0.2">
      <c r="B620" s="317"/>
      <c r="C620" s="304" t="s">
        <v>4804</v>
      </c>
      <c r="D620" s="323">
        <v>1970</v>
      </c>
      <c r="E620" s="29" t="s">
        <v>2596</v>
      </c>
      <c r="F620" s="30" t="s">
        <v>4897</v>
      </c>
      <c r="G620" s="326">
        <v>9.2899999999999996E-2</v>
      </c>
      <c r="H620" s="320">
        <f>TRUNC((K620*$K$7),2)</f>
        <v>16.07</v>
      </c>
      <c r="I620" s="334">
        <f>TRUNC((L620*$K$7),2)</f>
        <v>1.48</v>
      </c>
      <c r="K620" s="293">
        <v>20.61</v>
      </c>
      <c r="L620" s="293">
        <v>1.91</v>
      </c>
    </row>
    <row r="621" spans="2:12" x14ac:dyDescent="0.2">
      <c r="B621" s="317"/>
      <c r="C621" s="304" t="s">
        <v>4804</v>
      </c>
      <c r="D621" s="323">
        <v>1970</v>
      </c>
      <c r="E621" s="29" t="s">
        <v>2596</v>
      </c>
      <c r="F621" s="30" t="s">
        <v>4897</v>
      </c>
      <c r="G621" s="326">
        <v>0.39879999999999999</v>
      </c>
      <c r="H621" s="320">
        <f>TRUNC((K621*$K$7),2)</f>
        <v>16.07</v>
      </c>
      <c r="I621" s="334">
        <f>TRUNC((L621*$K$7),2)</f>
        <v>6.41</v>
      </c>
      <c r="K621" s="293">
        <v>20.61</v>
      </c>
      <c r="L621" s="293">
        <v>8.2200000000000006</v>
      </c>
    </row>
    <row r="622" spans="2:12" x14ac:dyDescent="0.2">
      <c r="B622" s="317"/>
      <c r="C622" s="304" t="s">
        <v>4804</v>
      </c>
      <c r="D622" s="323">
        <v>2237</v>
      </c>
      <c r="E622" s="29" t="s">
        <v>4911</v>
      </c>
      <c r="F622" s="30" t="s">
        <v>4897</v>
      </c>
      <c r="G622" s="326">
        <v>0.69199999999999995</v>
      </c>
      <c r="H622" s="320">
        <f>TRUNC((K622*$K$7),2)</f>
        <v>22.05</v>
      </c>
      <c r="I622" s="334">
        <f>TRUNC((L622*$K$7),2)</f>
        <v>15.25</v>
      </c>
      <c r="K622" s="293">
        <v>28.27</v>
      </c>
      <c r="L622" s="293">
        <v>19.559999999999999</v>
      </c>
    </row>
    <row r="623" spans="2:12" ht="12.75" customHeight="1" x14ac:dyDescent="0.2">
      <c r="B623" s="317"/>
      <c r="C623" s="329" t="s">
        <v>4809</v>
      </c>
      <c r="D623" s="330"/>
      <c r="E623" s="330"/>
      <c r="F623" s="330"/>
      <c r="G623" s="330"/>
      <c r="H623" s="330"/>
      <c r="I623" s="340">
        <f>TRUNC((L623*$K$7),2)</f>
        <v>810.47</v>
      </c>
      <c r="K623" s="291"/>
      <c r="L623" s="296">
        <v>1039.07</v>
      </c>
    </row>
    <row r="624" spans="2:12" ht="28.5" customHeight="1" x14ac:dyDescent="0.2">
      <c r="B624" s="313">
        <v>584</v>
      </c>
      <c r="C624" s="300" t="s">
        <v>4795</v>
      </c>
      <c r="D624" s="300" t="s">
        <v>4796</v>
      </c>
      <c r="E624" s="300" t="s">
        <v>4797</v>
      </c>
      <c r="F624" s="300" t="s">
        <v>17</v>
      </c>
      <c r="G624" s="300" t="s">
        <v>4799</v>
      </c>
      <c r="H624" s="301" t="s">
        <v>4800</v>
      </c>
      <c r="I624" s="332" t="s">
        <v>4801</v>
      </c>
      <c r="K624" s="290"/>
      <c r="L624" s="291"/>
    </row>
    <row r="625" spans="2:12" x14ac:dyDescent="0.2">
      <c r="B625" s="314"/>
      <c r="C625" s="303"/>
      <c r="D625" s="303"/>
      <c r="E625" s="303"/>
      <c r="F625" s="303"/>
      <c r="G625" s="303"/>
      <c r="H625" s="302" t="s">
        <v>4802</v>
      </c>
      <c r="I625" s="332" t="s">
        <v>4802</v>
      </c>
      <c r="K625" s="291"/>
      <c r="L625" s="291"/>
    </row>
    <row r="626" spans="2:12" x14ac:dyDescent="0.2">
      <c r="B626" s="315"/>
      <c r="C626" s="287" t="s">
        <v>227</v>
      </c>
      <c r="D626" s="287" t="s">
        <v>563</v>
      </c>
      <c r="E626" s="307" t="s">
        <v>564</v>
      </c>
      <c r="F626" s="287" t="s">
        <v>27</v>
      </c>
      <c r="G626" s="287" t="s">
        <v>4803</v>
      </c>
      <c r="H626" s="286" t="s">
        <v>4803</v>
      </c>
      <c r="I626" s="333">
        <f>TRUNC((L626*$K$7),2)</f>
        <v>35.619999999999997</v>
      </c>
      <c r="K626" s="291" t="s">
        <v>4803</v>
      </c>
      <c r="L626" s="292">
        <v>45.67</v>
      </c>
    </row>
    <row r="627" spans="2:12" x14ac:dyDescent="0.2">
      <c r="B627" s="317"/>
      <c r="C627" s="304" t="s">
        <v>4804</v>
      </c>
      <c r="D627" s="318">
        <v>5</v>
      </c>
      <c r="E627" s="29" t="s">
        <v>2509</v>
      </c>
      <c r="F627" s="30" t="s">
        <v>4805</v>
      </c>
      <c r="G627" s="326">
        <v>0.31619999999999998</v>
      </c>
      <c r="H627" s="320">
        <f>TRUNC((K627*$K$7),2)</f>
        <v>9.7200000000000006</v>
      </c>
      <c r="I627" s="334">
        <f>TRUNC((L627*$K$7),2)</f>
        <v>3.07</v>
      </c>
      <c r="K627" s="293">
        <v>12.47</v>
      </c>
      <c r="L627" s="293">
        <v>3.94</v>
      </c>
    </row>
    <row r="628" spans="2:12" x14ac:dyDescent="0.2">
      <c r="B628" s="317"/>
      <c r="C628" s="304" t="s">
        <v>4804</v>
      </c>
      <c r="D628" s="318">
        <v>11</v>
      </c>
      <c r="E628" s="29" t="s">
        <v>2686</v>
      </c>
      <c r="F628" s="30" t="s">
        <v>4805</v>
      </c>
      <c r="G628" s="326">
        <v>9.9599999999999994E-2</v>
      </c>
      <c r="H628" s="320">
        <f>TRUNC((K628*$K$7),2)</f>
        <v>16.22</v>
      </c>
      <c r="I628" s="334">
        <f>TRUNC((L628*$K$7),2)</f>
        <v>1.61</v>
      </c>
      <c r="K628" s="293">
        <v>20.8</v>
      </c>
      <c r="L628" s="293">
        <v>2.0699999999999998</v>
      </c>
    </row>
    <row r="629" spans="2:12" ht="12.75" customHeight="1" x14ac:dyDescent="0.2">
      <c r="B629" s="317"/>
      <c r="C629" s="329" t="s">
        <v>4806</v>
      </c>
      <c r="D629" s="330"/>
      <c r="E629" s="330"/>
      <c r="F629" s="330"/>
      <c r="G629" s="330"/>
      <c r="H629" s="330"/>
      <c r="I629" s="335">
        <f>TRUNC((L629*$K$7),2)</f>
        <v>4.68</v>
      </c>
      <c r="K629" s="291"/>
      <c r="L629" s="292">
        <v>6.01</v>
      </c>
    </row>
    <row r="630" spans="2:12" x14ac:dyDescent="0.2">
      <c r="B630" s="317"/>
      <c r="C630" s="304" t="s">
        <v>4804</v>
      </c>
      <c r="D630" s="323">
        <v>2860</v>
      </c>
      <c r="E630" s="29" t="s">
        <v>3669</v>
      </c>
      <c r="F630" s="30" t="s">
        <v>4811</v>
      </c>
      <c r="G630" s="326">
        <v>1</v>
      </c>
      <c r="H630" s="320">
        <f>TRUNC((K630*$K$7),2)</f>
        <v>29.92</v>
      </c>
      <c r="I630" s="334">
        <f>TRUNC((L630*$K$7),2)</f>
        <v>29.92</v>
      </c>
      <c r="K630" s="293">
        <v>38.36</v>
      </c>
      <c r="L630" s="293">
        <v>38.36</v>
      </c>
    </row>
    <row r="631" spans="2:12" x14ac:dyDescent="0.2">
      <c r="B631" s="317"/>
      <c r="C631" s="304" t="s">
        <v>4804</v>
      </c>
      <c r="D631" s="323">
        <v>2862</v>
      </c>
      <c r="E631" s="29" t="s">
        <v>3673</v>
      </c>
      <c r="F631" s="30" t="s">
        <v>4808</v>
      </c>
      <c r="G631" s="326">
        <v>0.22750000000000001</v>
      </c>
      <c r="H631" s="320">
        <f>TRUNC((K631*$K$7),2)</f>
        <v>4.4400000000000004</v>
      </c>
      <c r="I631" s="334">
        <f>TRUNC((L631*$K$7),2)</f>
        <v>1.01</v>
      </c>
      <c r="K631" s="293">
        <v>5.7</v>
      </c>
      <c r="L631" s="293">
        <v>1.3</v>
      </c>
    </row>
    <row r="632" spans="2:12" ht="12.75" customHeight="1" x14ac:dyDescent="0.2">
      <c r="B632" s="317"/>
      <c r="C632" s="329" t="s">
        <v>4809</v>
      </c>
      <c r="D632" s="330"/>
      <c r="E632" s="330"/>
      <c r="F632" s="330"/>
      <c r="G632" s="330"/>
      <c r="H632" s="330"/>
      <c r="I632" s="335">
        <f>TRUNC((L632*$K$7),2)</f>
        <v>30.93</v>
      </c>
      <c r="K632" s="291"/>
      <c r="L632" s="292">
        <v>39.659999999999997</v>
      </c>
    </row>
    <row r="633" spans="2:12" ht="28.5" customHeight="1" x14ac:dyDescent="0.2">
      <c r="B633" s="313">
        <v>591</v>
      </c>
      <c r="C633" s="300" t="s">
        <v>4795</v>
      </c>
      <c r="D633" s="300" t="s">
        <v>4796</v>
      </c>
      <c r="E633" s="300" t="s">
        <v>4797</v>
      </c>
      <c r="F633" s="300" t="s">
        <v>17</v>
      </c>
      <c r="G633" s="300" t="s">
        <v>4799</v>
      </c>
      <c r="H633" s="301" t="s">
        <v>4800</v>
      </c>
      <c r="I633" s="332" t="s">
        <v>4801</v>
      </c>
      <c r="K633" s="290"/>
      <c r="L633" s="291"/>
    </row>
    <row r="634" spans="2:12" x14ac:dyDescent="0.2">
      <c r="B634" s="314"/>
      <c r="C634" s="303"/>
      <c r="D634" s="303"/>
      <c r="E634" s="303"/>
      <c r="F634" s="303"/>
      <c r="G634" s="303"/>
      <c r="H634" s="302" t="s">
        <v>4802</v>
      </c>
      <c r="I634" s="332" t="s">
        <v>4802</v>
      </c>
      <c r="K634" s="291"/>
      <c r="L634" s="291"/>
    </row>
    <row r="635" spans="2:12" ht="25.5" x14ac:dyDescent="0.2">
      <c r="B635" s="315"/>
      <c r="C635" s="287" t="s">
        <v>227</v>
      </c>
      <c r="D635" s="287" t="s">
        <v>1246</v>
      </c>
      <c r="E635" s="316" t="s">
        <v>4951</v>
      </c>
      <c r="F635" s="287" t="s">
        <v>27</v>
      </c>
      <c r="G635" s="287" t="s">
        <v>4803</v>
      </c>
      <c r="H635" s="286" t="s">
        <v>4803</v>
      </c>
      <c r="I635" s="333">
        <f>TRUNC((L635*$K$7),2)</f>
        <v>265.82</v>
      </c>
      <c r="K635" s="291" t="s">
        <v>4803</v>
      </c>
      <c r="L635" s="292">
        <v>340.8</v>
      </c>
    </row>
    <row r="636" spans="2:12" x14ac:dyDescent="0.2">
      <c r="B636" s="317"/>
      <c r="C636" s="304" t="s">
        <v>4804</v>
      </c>
      <c r="D636" s="318">
        <v>8</v>
      </c>
      <c r="E636" s="29" t="s">
        <v>2566</v>
      </c>
      <c r="F636" s="30" t="s">
        <v>4805</v>
      </c>
      <c r="G636" s="326">
        <v>0.44</v>
      </c>
      <c r="H636" s="320">
        <f>TRUNC((K636*$K$7),2)</f>
        <v>11.34</v>
      </c>
      <c r="I636" s="334">
        <f>TRUNC((L636*$K$7),2)</f>
        <v>4.99</v>
      </c>
      <c r="K636" s="293">
        <v>14.54</v>
      </c>
      <c r="L636" s="293">
        <v>6.4</v>
      </c>
    </row>
    <row r="637" spans="2:12" x14ac:dyDescent="0.2">
      <c r="B637" s="317"/>
      <c r="C637" s="304" t="s">
        <v>4804</v>
      </c>
      <c r="D637" s="318">
        <v>12</v>
      </c>
      <c r="E637" s="29" t="s">
        <v>3140</v>
      </c>
      <c r="F637" s="30" t="s">
        <v>4805</v>
      </c>
      <c r="G637" s="326">
        <v>0.44</v>
      </c>
      <c r="H637" s="320">
        <f>TRUNC((K637*$K$7),2)</f>
        <v>16.22</v>
      </c>
      <c r="I637" s="334">
        <f>TRUNC((L637*$K$7),2)</f>
        <v>7.13</v>
      </c>
      <c r="K637" s="293">
        <v>20.8</v>
      </c>
      <c r="L637" s="293">
        <v>9.15</v>
      </c>
    </row>
    <row r="638" spans="2:12" ht="12.75" customHeight="1" x14ac:dyDescent="0.2">
      <c r="B638" s="317"/>
      <c r="C638" s="329" t="s">
        <v>4806</v>
      </c>
      <c r="D638" s="330"/>
      <c r="E638" s="330"/>
      <c r="F638" s="330"/>
      <c r="G638" s="330"/>
      <c r="H638" s="330"/>
      <c r="I638" s="335">
        <f>TRUNC((L638*$K$7),2)</f>
        <v>12.12</v>
      </c>
      <c r="K638" s="291"/>
      <c r="L638" s="292">
        <v>15.55</v>
      </c>
    </row>
    <row r="639" spans="2:12" ht="25.5" x14ac:dyDescent="0.2">
      <c r="B639" s="317"/>
      <c r="C639" s="304" t="s">
        <v>4794</v>
      </c>
      <c r="D639" s="304" t="s">
        <v>4912</v>
      </c>
      <c r="E639" s="29" t="s">
        <v>4981</v>
      </c>
      <c r="F639" s="30" t="s">
        <v>27</v>
      </c>
      <c r="G639" s="326">
        <v>1</v>
      </c>
      <c r="H639" s="320">
        <f>TRUNC((K639*$K$7),2)</f>
        <v>253.69</v>
      </c>
      <c r="I639" s="334">
        <f>TRUNC((L639*$K$7),2)</f>
        <v>253.69</v>
      </c>
      <c r="K639" s="293">
        <v>325.25</v>
      </c>
      <c r="L639" s="293">
        <v>325.25</v>
      </c>
    </row>
    <row r="640" spans="2:12" ht="12.75" customHeight="1" x14ac:dyDescent="0.2">
      <c r="B640" s="317"/>
      <c r="C640" s="329" t="s">
        <v>4809</v>
      </c>
      <c r="D640" s="330"/>
      <c r="E640" s="330"/>
      <c r="F640" s="330"/>
      <c r="G640" s="330"/>
      <c r="H640" s="330"/>
      <c r="I640" s="335">
        <f>TRUNC((L640*$K$7),2)</f>
        <v>253.69</v>
      </c>
      <c r="K640" s="291"/>
      <c r="L640" s="292">
        <v>325.25</v>
      </c>
    </row>
    <row r="641" spans="2:12" ht="28.5" customHeight="1" x14ac:dyDescent="0.2">
      <c r="B641" s="313">
        <v>634</v>
      </c>
      <c r="C641" s="300" t="s">
        <v>4795</v>
      </c>
      <c r="D641" s="300" t="s">
        <v>4796</v>
      </c>
      <c r="E641" s="300" t="s">
        <v>4797</v>
      </c>
      <c r="F641" s="300" t="s">
        <v>17</v>
      </c>
      <c r="G641" s="300" t="s">
        <v>4799</v>
      </c>
      <c r="H641" s="301" t="s">
        <v>4800</v>
      </c>
      <c r="I641" s="332" t="s">
        <v>4801</v>
      </c>
      <c r="K641" s="290"/>
      <c r="L641" s="291"/>
    </row>
    <row r="642" spans="2:12" x14ac:dyDescent="0.2">
      <c r="B642" s="314"/>
      <c r="C642" s="303"/>
      <c r="D642" s="303"/>
      <c r="E642" s="303"/>
      <c r="F642" s="303"/>
      <c r="G642" s="303"/>
      <c r="H642" s="302" t="s">
        <v>4802</v>
      </c>
      <c r="I642" s="332" t="s">
        <v>4802</v>
      </c>
      <c r="K642" s="291"/>
      <c r="L642" s="291"/>
    </row>
    <row r="643" spans="2:12" x14ac:dyDescent="0.2">
      <c r="B643" s="315"/>
      <c r="C643" s="287" t="s">
        <v>227</v>
      </c>
      <c r="D643" s="287" t="s">
        <v>1998</v>
      </c>
      <c r="E643" s="307" t="s">
        <v>1999</v>
      </c>
      <c r="F643" s="287" t="s">
        <v>27</v>
      </c>
      <c r="G643" s="287" t="s">
        <v>4803</v>
      </c>
      <c r="H643" s="286" t="s">
        <v>4803</v>
      </c>
      <c r="I643" s="333">
        <f>TRUNC((L643*$K$7),2)</f>
        <v>36.159999999999997</v>
      </c>
      <c r="K643" s="291" t="s">
        <v>4803</v>
      </c>
      <c r="L643" s="292">
        <v>46.36</v>
      </c>
    </row>
    <row r="644" spans="2:12" x14ac:dyDescent="0.2">
      <c r="B644" s="317"/>
      <c r="C644" s="304" t="s">
        <v>4804</v>
      </c>
      <c r="D644" s="318">
        <v>12</v>
      </c>
      <c r="E644" s="29" t="s">
        <v>3140</v>
      </c>
      <c r="F644" s="30" t="s">
        <v>4805</v>
      </c>
      <c r="G644" s="326">
        <v>0.16</v>
      </c>
      <c r="H644" s="320">
        <f>TRUNC((K644*$K$7),2)</f>
        <v>16.22</v>
      </c>
      <c r="I644" s="334">
        <f>TRUNC((L644*$K$7),2)</f>
        <v>2.59</v>
      </c>
      <c r="K644" s="293">
        <v>20.8</v>
      </c>
      <c r="L644" s="293">
        <v>3.33</v>
      </c>
    </row>
    <row r="645" spans="2:12" x14ac:dyDescent="0.2">
      <c r="B645" s="317"/>
      <c r="C645" s="304" t="s">
        <v>4804</v>
      </c>
      <c r="D645" s="318">
        <v>8</v>
      </c>
      <c r="E645" s="29" t="s">
        <v>2566</v>
      </c>
      <c r="F645" s="30" t="s">
        <v>4805</v>
      </c>
      <c r="G645" s="326">
        <v>0.16</v>
      </c>
      <c r="H645" s="320">
        <f>TRUNC((K645*$K$7),2)</f>
        <v>11.34</v>
      </c>
      <c r="I645" s="334">
        <f>TRUNC((L645*$K$7),2)</f>
        <v>1.81</v>
      </c>
      <c r="K645" s="293">
        <v>14.54</v>
      </c>
      <c r="L645" s="293">
        <v>2.33</v>
      </c>
    </row>
    <row r="646" spans="2:12" ht="12.75" customHeight="1" x14ac:dyDescent="0.2">
      <c r="B646" s="317"/>
      <c r="C646" s="329" t="s">
        <v>4806</v>
      </c>
      <c r="D646" s="330"/>
      <c r="E646" s="330"/>
      <c r="F646" s="330"/>
      <c r="G646" s="330"/>
      <c r="H646" s="330"/>
      <c r="I646" s="335">
        <f>TRUNC((L646*$K$7),2)</f>
        <v>4.41</v>
      </c>
      <c r="K646" s="291"/>
      <c r="L646" s="292">
        <v>5.66</v>
      </c>
    </row>
    <row r="647" spans="2:12" x14ac:dyDescent="0.2">
      <c r="B647" s="317"/>
      <c r="C647" s="304" t="s">
        <v>4794</v>
      </c>
      <c r="D647" s="304" t="s">
        <v>4913</v>
      </c>
      <c r="E647" s="29" t="s">
        <v>4914</v>
      </c>
      <c r="F647" s="30" t="s">
        <v>27</v>
      </c>
      <c r="G647" s="326">
        <v>1</v>
      </c>
      <c r="H647" s="320">
        <f>TRUNC((K647*$K$7),2)</f>
        <v>31.74</v>
      </c>
      <c r="I647" s="334">
        <f>TRUNC((L647*$K$7),2)</f>
        <v>31.74</v>
      </c>
      <c r="K647" s="293">
        <v>40.700000000000003</v>
      </c>
      <c r="L647" s="293">
        <v>40.700000000000003</v>
      </c>
    </row>
    <row r="648" spans="2:12" ht="12.75" customHeight="1" x14ac:dyDescent="0.2">
      <c r="B648" s="317"/>
      <c r="C648" s="329" t="s">
        <v>4809</v>
      </c>
      <c r="D648" s="330"/>
      <c r="E648" s="330"/>
      <c r="F648" s="330"/>
      <c r="G648" s="330"/>
      <c r="H648" s="330"/>
      <c r="I648" s="335">
        <f>TRUNC((L648*$K$7),2)</f>
        <v>31.74</v>
      </c>
      <c r="K648" s="291"/>
      <c r="L648" s="292">
        <v>40.700000000000003</v>
      </c>
    </row>
    <row r="649" spans="2:12" ht="28.5" customHeight="1" x14ac:dyDescent="0.2">
      <c r="B649" s="313">
        <v>635</v>
      </c>
      <c r="C649" s="300" t="s">
        <v>4795</v>
      </c>
      <c r="D649" s="300" t="s">
        <v>4796</v>
      </c>
      <c r="E649" s="300" t="s">
        <v>4797</v>
      </c>
      <c r="F649" s="300" t="s">
        <v>17</v>
      </c>
      <c r="G649" s="300" t="s">
        <v>4799</v>
      </c>
      <c r="H649" s="301" t="s">
        <v>4800</v>
      </c>
      <c r="I649" s="332" t="s">
        <v>4801</v>
      </c>
      <c r="K649" s="290"/>
      <c r="L649" s="291"/>
    </row>
    <row r="650" spans="2:12" x14ac:dyDescent="0.2">
      <c r="B650" s="314"/>
      <c r="C650" s="303"/>
      <c r="D650" s="303"/>
      <c r="E650" s="303"/>
      <c r="F650" s="303"/>
      <c r="G650" s="303"/>
      <c r="H650" s="302" t="s">
        <v>4802</v>
      </c>
      <c r="I650" s="332" t="s">
        <v>4802</v>
      </c>
      <c r="K650" s="291"/>
      <c r="L650" s="291"/>
    </row>
    <row r="651" spans="2:12" ht="25.5" x14ac:dyDescent="0.2">
      <c r="B651" s="315"/>
      <c r="C651" s="287" t="s">
        <v>227</v>
      </c>
      <c r="D651" s="287" t="s">
        <v>1729</v>
      </c>
      <c r="E651" s="316" t="s">
        <v>4952</v>
      </c>
      <c r="F651" s="287" t="s">
        <v>27</v>
      </c>
      <c r="G651" s="287" t="s">
        <v>4803</v>
      </c>
      <c r="H651" s="286" t="s">
        <v>4803</v>
      </c>
      <c r="I651" s="333">
        <f>TRUNC((L651*$K$7),2)</f>
        <v>146.80000000000001</v>
      </c>
      <c r="K651" s="291" t="s">
        <v>4803</v>
      </c>
      <c r="L651" s="292">
        <v>188.21</v>
      </c>
    </row>
    <row r="652" spans="2:12" x14ac:dyDescent="0.2">
      <c r="B652" s="317"/>
      <c r="C652" s="304" t="s">
        <v>4804</v>
      </c>
      <c r="D652" s="318">
        <v>12</v>
      </c>
      <c r="E652" s="29" t="s">
        <v>3140</v>
      </c>
      <c r="F652" s="30" t="s">
        <v>4805</v>
      </c>
      <c r="G652" s="326">
        <v>0.5</v>
      </c>
      <c r="H652" s="320">
        <f>TRUNC((K652*$K$7),2)</f>
        <v>16.22</v>
      </c>
      <c r="I652" s="334">
        <f>TRUNC((L652*$K$7),2)</f>
        <v>8.11</v>
      </c>
      <c r="K652" s="293">
        <v>20.8</v>
      </c>
      <c r="L652" s="293">
        <v>10.4</v>
      </c>
    </row>
    <row r="653" spans="2:12" x14ac:dyDescent="0.2">
      <c r="B653" s="317"/>
      <c r="C653" s="304" t="s">
        <v>4804</v>
      </c>
      <c r="D653" s="318">
        <v>8</v>
      </c>
      <c r="E653" s="29" t="s">
        <v>2566</v>
      </c>
      <c r="F653" s="30" t="s">
        <v>4805</v>
      </c>
      <c r="G653" s="326">
        <v>0.5</v>
      </c>
      <c r="H653" s="320">
        <f>TRUNC((K653*$K$7),2)</f>
        <v>11.34</v>
      </c>
      <c r="I653" s="334">
        <f>TRUNC((L653*$K$7),2)</f>
        <v>5.67</v>
      </c>
      <c r="K653" s="293">
        <v>14.54</v>
      </c>
      <c r="L653" s="293">
        <v>7.27</v>
      </c>
    </row>
    <row r="654" spans="2:12" ht="12.75" customHeight="1" x14ac:dyDescent="0.2">
      <c r="B654" s="317"/>
      <c r="C654" s="329" t="s">
        <v>4806</v>
      </c>
      <c r="D654" s="330"/>
      <c r="E654" s="330"/>
      <c r="F654" s="330"/>
      <c r="G654" s="330"/>
      <c r="H654" s="330"/>
      <c r="I654" s="335">
        <f>TRUNC((L654*$K$7),2)</f>
        <v>13.78</v>
      </c>
      <c r="K654" s="291"/>
      <c r="L654" s="292">
        <v>17.670000000000002</v>
      </c>
    </row>
    <row r="655" spans="2:12" x14ac:dyDescent="0.2">
      <c r="B655" s="317"/>
      <c r="C655" s="304" t="s">
        <v>4804</v>
      </c>
      <c r="D655" s="304" t="s">
        <v>4889</v>
      </c>
      <c r="E655" s="29" t="s">
        <v>4890</v>
      </c>
      <c r="F655" s="30" t="s">
        <v>4811</v>
      </c>
      <c r="G655" s="326">
        <v>1</v>
      </c>
      <c r="H655" s="320">
        <f>TRUNC((K655*$K$7),2)</f>
        <v>117</v>
      </c>
      <c r="I655" s="334">
        <f>TRUNC((L655*$K$7),2)</f>
        <v>117</v>
      </c>
      <c r="K655" s="293">
        <v>150</v>
      </c>
      <c r="L655" s="293">
        <v>150</v>
      </c>
    </row>
    <row r="656" spans="2:12" ht="25.5" x14ac:dyDescent="0.2">
      <c r="B656" s="317"/>
      <c r="C656" s="304" t="s">
        <v>4794</v>
      </c>
      <c r="D656" s="304" t="s">
        <v>4891</v>
      </c>
      <c r="E656" s="29" t="s">
        <v>4975</v>
      </c>
      <c r="F656" s="30" t="s">
        <v>27</v>
      </c>
      <c r="G656" s="326">
        <v>1</v>
      </c>
      <c r="H656" s="320">
        <f>TRUNC((K656*$K$7),2)</f>
        <v>133.02000000000001</v>
      </c>
      <c r="I656" s="334">
        <f>TRUNC((L656*$K$7),2)</f>
        <v>133.02000000000001</v>
      </c>
      <c r="K656" s="293">
        <v>170.54</v>
      </c>
      <c r="L656" s="293">
        <v>170.54</v>
      </c>
    </row>
    <row r="657" spans="2:12" ht="12.75" customHeight="1" x14ac:dyDescent="0.2">
      <c r="B657" s="317"/>
      <c r="C657" s="329" t="s">
        <v>4809</v>
      </c>
      <c r="D657" s="330"/>
      <c r="E657" s="330"/>
      <c r="F657" s="330"/>
      <c r="G657" s="330"/>
      <c r="H657" s="330"/>
      <c r="I657" s="335">
        <f>TRUNC((L657*$K$7),2)</f>
        <v>133.02000000000001</v>
      </c>
      <c r="K657" s="291"/>
      <c r="L657" s="292">
        <v>170.54</v>
      </c>
    </row>
    <row r="658" spans="2:12" ht="28.5" customHeight="1" x14ac:dyDescent="0.2">
      <c r="B658" s="313">
        <v>639</v>
      </c>
      <c r="C658" s="300" t="s">
        <v>4795</v>
      </c>
      <c r="D658" s="300" t="s">
        <v>4796</v>
      </c>
      <c r="E658" s="300" t="s">
        <v>4797</v>
      </c>
      <c r="F658" s="300" t="s">
        <v>17</v>
      </c>
      <c r="G658" s="300" t="s">
        <v>4799</v>
      </c>
      <c r="H658" s="301" t="s">
        <v>4800</v>
      </c>
      <c r="I658" s="332" t="s">
        <v>4801</v>
      </c>
      <c r="K658" s="290"/>
      <c r="L658" s="291"/>
    </row>
    <row r="659" spans="2:12" x14ac:dyDescent="0.2">
      <c r="B659" s="314"/>
      <c r="C659" s="303"/>
      <c r="D659" s="303"/>
      <c r="E659" s="303"/>
      <c r="F659" s="303"/>
      <c r="G659" s="303"/>
      <c r="H659" s="302" t="s">
        <v>4802</v>
      </c>
      <c r="I659" s="332" t="s">
        <v>4802</v>
      </c>
      <c r="K659" s="291"/>
      <c r="L659" s="291"/>
    </row>
    <row r="660" spans="2:12" x14ac:dyDescent="0.2">
      <c r="B660" s="315"/>
      <c r="C660" s="287" t="s">
        <v>227</v>
      </c>
      <c r="D660" s="287" t="s">
        <v>2146</v>
      </c>
      <c r="E660" s="307" t="s">
        <v>2147</v>
      </c>
      <c r="F660" s="287" t="s">
        <v>27</v>
      </c>
      <c r="G660" s="287" t="s">
        <v>4803</v>
      </c>
      <c r="H660" s="286" t="s">
        <v>4803</v>
      </c>
      <c r="I660" s="333">
        <f>TRUNC((L660*$K$7),2)</f>
        <v>10.1</v>
      </c>
      <c r="K660" s="291" t="s">
        <v>4803</v>
      </c>
      <c r="L660" s="292">
        <v>12.96</v>
      </c>
    </row>
    <row r="661" spans="2:12" x14ac:dyDescent="0.2">
      <c r="B661" s="317"/>
      <c r="C661" s="304" t="s">
        <v>4804</v>
      </c>
      <c r="D661" s="318">
        <v>25</v>
      </c>
      <c r="E661" s="29" t="s">
        <v>2572</v>
      </c>
      <c r="F661" s="30" t="s">
        <v>4805</v>
      </c>
      <c r="G661" s="326">
        <v>0.35</v>
      </c>
      <c r="H661" s="320">
        <f>TRUNC((K661*$K$7),2)</f>
        <v>16.45</v>
      </c>
      <c r="I661" s="334">
        <f>TRUNC((L661*$K$7),2)</f>
        <v>5.76</v>
      </c>
      <c r="K661" s="293">
        <v>21.1</v>
      </c>
      <c r="L661" s="293">
        <v>7.39</v>
      </c>
    </row>
    <row r="662" spans="2:12" x14ac:dyDescent="0.2">
      <c r="B662" s="317"/>
      <c r="C662" s="304" t="s">
        <v>4804</v>
      </c>
      <c r="D662" s="318">
        <v>8</v>
      </c>
      <c r="E662" s="29" t="s">
        <v>2566</v>
      </c>
      <c r="F662" s="30" t="s">
        <v>4805</v>
      </c>
      <c r="G662" s="326">
        <v>0.35</v>
      </c>
      <c r="H662" s="320">
        <f>TRUNC((K662*$K$7),2)</f>
        <v>11.34</v>
      </c>
      <c r="I662" s="334">
        <f>TRUNC((L662*$K$7),2)</f>
        <v>3.97</v>
      </c>
      <c r="K662" s="293">
        <v>14.54</v>
      </c>
      <c r="L662" s="293">
        <v>5.09</v>
      </c>
    </row>
    <row r="663" spans="2:12" ht="12.75" customHeight="1" x14ac:dyDescent="0.2">
      <c r="B663" s="317"/>
      <c r="C663" s="329" t="s">
        <v>4806</v>
      </c>
      <c r="D663" s="330"/>
      <c r="E663" s="330"/>
      <c r="F663" s="330"/>
      <c r="G663" s="330"/>
      <c r="H663" s="330"/>
      <c r="I663" s="335">
        <f>TRUNC((L663*$K$7),2)</f>
        <v>9.73</v>
      </c>
      <c r="K663" s="291"/>
      <c r="L663" s="292">
        <v>12.48</v>
      </c>
    </row>
    <row r="664" spans="2:12" ht="38.25" x14ac:dyDescent="0.2">
      <c r="B664" s="317"/>
      <c r="C664" s="304" t="s">
        <v>4804</v>
      </c>
      <c r="D664" s="323">
        <v>2977</v>
      </c>
      <c r="E664" s="29" t="s">
        <v>4977</v>
      </c>
      <c r="F664" s="30" t="s">
        <v>4811</v>
      </c>
      <c r="G664" s="326">
        <v>1</v>
      </c>
      <c r="H664" s="320">
        <f>TRUNC((K664*$K$7),2)</f>
        <v>0.37</v>
      </c>
      <c r="I664" s="334">
        <f>TRUNC((L664*$K$7),2)</f>
        <v>0.37</v>
      </c>
      <c r="K664" s="293">
        <v>0.48</v>
      </c>
      <c r="L664" s="293">
        <v>0.48</v>
      </c>
    </row>
    <row r="665" spans="2:12" ht="12.75" customHeight="1" x14ac:dyDescent="0.2">
      <c r="B665" s="317"/>
      <c r="C665" s="329" t="s">
        <v>4809</v>
      </c>
      <c r="D665" s="330"/>
      <c r="E665" s="330"/>
      <c r="F665" s="330"/>
      <c r="G665" s="330"/>
      <c r="H665" s="330"/>
      <c r="I665" s="335">
        <f>TRUNC((L665*$K$7),2)</f>
        <v>0.37</v>
      </c>
      <c r="K665" s="291"/>
      <c r="L665" s="292">
        <v>0.48</v>
      </c>
    </row>
    <row r="666" spans="2:12" ht="28.5" customHeight="1" x14ac:dyDescent="0.2">
      <c r="B666" s="313">
        <v>640</v>
      </c>
      <c r="C666" s="300" t="s">
        <v>4795</v>
      </c>
      <c r="D666" s="300" t="s">
        <v>4796</v>
      </c>
      <c r="E666" s="300" t="s">
        <v>4797</v>
      </c>
      <c r="F666" s="300" t="s">
        <v>17</v>
      </c>
      <c r="G666" s="300" t="s">
        <v>4799</v>
      </c>
      <c r="H666" s="301" t="s">
        <v>4800</v>
      </c>
      <c r="I666" s="332" t="s">
        <v>4801</v>
      </c>
      <c r="K666" s="290"/>
      <c r="L666" s="291"/>
    </row>
    <row r="667" spans="2:12" x14ac:dyDescent="0.2">
      <c r="B667" s="314"/>
      <c r="C667" s="303"/>
      <c r="D667" s="303"/>
      <c r="E667" s="303"/>
      <c r="F667" s="303"/>
      <c r="G667" s="303"/>
      <c r="H667" s="302" t="s">
        <v>4802</v>
      </c>
      <c r="I667" s="332" t="s">
        <v>4802</v>
      </c>
      <c r="K667" s="291"/>
      <c r="L667" s="291"/>
    </row>
    <row r="668" spans="2:12" x14ac:dyDescent="0.2">
      <c r="B668" s="315"/>
      <c r="C668" s="287" t="s">
        <v>227</v>
      </c>
      <c r="D668" s="287" t="s">
        <v>2149</v>
      </c>
      <c r="E668" s="307" t="s">
        <v>2150</v>
      </c>
      <c r="F668" s="287" t="s">
        <v>27</v>
      </c>
      <c r="G668" s="287" t="s">
        <v>4803</v>
      </c>
      <c r="H668" s="286" t="s">
        <v>4803</v>
      </c>
      <c r="I668" s="333">
        <f>TRUNC((L668*$K$7),2)</f>
        <v>21.73</v>
      </c>
      <c r="K668" s="291" t="s">
        <v>4803</v>
      </c>
      <c r="L668" s="292">
        <v>27.87</v>
      </c>
    </row>
    <row r="669" spans="2:12" x14ac:dyDescent="0.2">
      <c r="B669" s="317"/>
      <c r="C669" s="304" t="s">
        <v>4804</v>
      </c>
      <c r="D669" s="318">
        <v>12</v>
      </c>
      <c r="E669" s="29" t="s">
        <v>3140</v>
      </c>
      <c r="F669" s="30" t="s">
        <v>4805</v>
      </c>
      <c r="G669" s="326">
        <v>0.45</v>
      </c>
      <c r="H669" s="320">
        <f>TRUNC((K669*$K$7),2)</f>
        <v>16.22</v>
      </c>
      <c r="I669" s="334">
        <f>TRUNC((L669*$K$7),2)</f>
        <v>7.3</v>
      </c>
      <c r="K669" s="293">
        <v>20.8</v>
      </c>
      <c r="L669" s="293">
        <v>9.36</v>
      </c>
    </row>
    <row r="670" spans="2:12" x14ac:dyDescent="0.2">
      <c r="B670" s="317"/>
      <c r="C670" s="304" t="s">
        <v>4804</v>
      </c>
      <c r="D670" s="318">
        <v>8</v>
      </c>
      <c r="E670" s="29" t="s">
        <v>2566</v>
      </c>
      <c r="F670" s="30" t="s">
        <v>4805</v>
      </c>
      <c r="G670" s="326">
        <v>0.45</v>
      </c>
      <c r="H670" s="320">
        <f>TRUNC((K670*$K$7),2)</f>
        <v>11.34</v>
      </c>
      <c r="I670" s="334">
        <f>TRUNC((L670*$K$7),2)</f>
        <v>5.0999999999999996</v>
      </c>
      <c r="K670" s="293">
        <v>14.54</v>
      </c>
      <c r="L670" s="293">
        <v>6.54</v>
      </c>
    </row>
    <row r="671" spans="2:12" ht="12.75" customHeight="1" x14ac:dyDescent="0.2">
      <c r="C671" s="329" t="s">
        <v>4806</v>
      </c>
      <c r="D671" s="330"/>
      <c r="E671" s="330"/>
      <c r="F671" s="330"/>
      <c r="G671" s="330"/>
      <c r="H671" s="330"/>
      <c r="I671" s="335">
        <f>TRUNC((L671*$K$7),2)</f>
        <v>12.4</v>
      </c>
      <c r="K671" s="291"/>
      <c r="L671" s="292">
        <v>15.9</v>
      </c>
    </row>
    <row r="672" spans="2:12" x14ac:dyDescent="0.2">
      <c r="C672" s="305" t="s">
        <v>4804</v>
      </c>
      <c r="D672" s="323">
        <v>3712</v>
      </c>
      <c r="E672" s="29" t="s">
        <v>4915</v>
      </c>
      <c r="F672" s="30" t="s">
        <v>4811</v>
      </c>
      <c r="G672" s="328">
        <v>1</v>
      </c>
      <c r="H672" s="320">
        <f>TRUNC((K672*$K$7),2)</f>
        <v>9.33</v>
      </c>
      <c r="I672" s="334">
        <f>TRUNC((L672*$K$7),2)</f>
        <v>9.33</v>
      </c>
      <c r="K672" s="293">
        <v>11.97</v>
      </c>
      <c r="L672" s="293">
        <v>11.97</v>
      </c>
    </row>
    <row r="673" spans="2:12" ht="12.75" customHeight="1" x14ac:dyDescent="0.2">
      <c r="C673" s="329" t="s">
        <v>4809</v>
      </c>
      <c r="D673" s="330"/>
      <c r="E673" s="330"/>
      <c r="F673" s="330"/>
      <c r="G673" s="330"/>
      <c r="H673" s="330"/>
      <c r="I673" s="335">
        <f>TRUNC((L673*$K$7),2)</f>
        <v>9.33</v>
      </c>
      <c r="K673" s="291"/>
      <c r="L673" s="292">
        <v>11.97</v>
      </c>
    </row>
    <row r="674" spans="2:12" ht="28.5" customHeight="1" x14ac:dyDescent="0.2">
      <c r="B674" s="313">
        <v>641</v>
      </c>
      <c r="C674" s="300" t="s">
        <v>4795</v>
      </c>
      <c r="D674" s="300" t="s">
        <v>4796</v>
      </c>
      <c r="E674" s="300" t="s">
        <v>4797</v>
      </c>
      <c r="F674" s="300" t="s">
        <v>17</v>
      </c>
      <c r="G674" s="300" t="s">
        <v>4799</v>
      </c>
      <c r="H674" s="301" t="s">
        <v>4800</v>
      </c>
      <c r="I674" s="332" t="s">
        <v>4801</v>
      </c>
      <c r="K674" s="290"/>
      <c r="L674" s="291"/>
    </row>
    <row r="675" spans="2:12" x14ac:dyDescent="0.2">
      <c r="B675" s="314"/>
      <c r="C675" s="303"/>
      <c r="D675" s="303"/>
      <c r="E675" s="303"/>
      <c r="F675" s="303"/>
      <c r="G675" s="303"/>
      <c r="H675" s="302" t="s">
        <v>4802</v>
      </c>
      <c r="I675" s="332" t="s">
        <v>4802</v>
      </c>
      <c r="K675" s="291"/>
      <c r="L675" s="291"/>
    </row>
    <row r="676" spans="2:12" x14ac:dyDescent="0.2">
      <c r="B676" s="315"/>
      <c r="C676" s="287" t="s">
        <v>227</v>
      </c>
      <c r="D676" s="287" t="s">
        <v>1726</v>
      </c>
      <c r="E676" s="307" t="s">
        <v>1727</v>
      </c>
      <c r="F676" s="287" t="s">
        <v>27</v>
      </c>
      <c r="G676" s="287" t="s">
        <v>4803</v>
      </c>
      <c r="H676" s="286" t="s">
        <v>4803</v>
      </c>
      <c r="I676" s="333">
        <f>TRUNC((L676*$K$7),2)</f>
        <v>3.26</v>
      </c>
      <c r="K676" s="291" t="s">
        <v>4803</v>
      </c>
      <c r="L676" s="292">
        <v>4.18</v>
      </c>
    </row>
    <row r="677" spans="2:12" x14ac:dyDescent="0.2">
      <c r="B677" s="317"/>
      <c r="C677" s="304" t="s">
        <v>4804</v>
      </c>
      <c r="D677" s="318">
        <v>18</v>
      </c>
      <c r="E677" s="29" t="s">
        <v>2570</v>
      </c>
      <c r="F677" s="30" t="s">
        <v>4805</v>
      </c>
      <c r="G677" s="326">
        <v>0.08</v>
      </c>
      <c r="H677" s="320">
        <f>TRUNC((K677*$K$7),2)</f>
        <v>16.22</v>
      </c>
      <c r="I677" s="334">
        <f>TRUNC((L677*$K$7),2)</f>
        <v>1.29</v>
      </c>
      <c r="K677" s="293">
        <v>20.8</v>
      </c>
      <c r="L677" s="293">
        <v>1.66</v>
      </c>
    </row>
    <row r="678" spans="2:12" ht="12.75" customHeight="1" x14ac:dyDescent="0.2">
      <c r="B678" s="317"/>
      <c r="C678" s="329" t="s">
        <v>4806</v>
      </c>
      <c r="D678" s="330"/>
      <c r="E678" s="330"/>
      <c r="F678" s="330"/>
      <c r="G678" s="330"/>
      <c r="H678" s="330"/>
      <c r="I678" s="335">
        <f>TRUNC((L678*$K$7),2)</f>
        <v>1.29</v>
      </c>
      <c r="K678" s="291"/>
      <c r="L678" s="292">
        <v>1.66</v>
      </c>
    </row>
    <row r="679" spans="2:12" x14ac:dyDescent="0.2">
      <c r="B679" s="317"/>
      <c r="C679" s="304" t="s">
        <v>4794</v>
      </c>
      <c r="D679" s="304" t="s">
        <v>4916</v>
      </c>
      <c r="E679" s="29" t="s">
        <v>4917</v>
      </c>
      <c r="F679" s="30" t="s">
        <v>27</v>
      </c>
      <c r="G679" s="326">
        <v>1</v>
      </c>
      <c r="H679" s="320">
        <f>TRUNC((K679*$K$7),2)</f>
        <v>1.96</v>
      </c>
      <c r="I679" s="334">
        <f>TRUNC((L679*$K$7),2)</f>
        <v>1.96</v>
      </c>
      <c r="K679" s="293">
        <v>2.52</v>
      </c>
      <c r="L679" s="293">
        <v>2.52</v>
      </c>
    </row>
    <row r="680" spans="2:12" ht="12.75" customHeight="1" x14ac:dyDescent="0.2">
      <c r="B680" s="317"/>
      <c r="C680" s="329" t="s">
        <v>4809</v>
      </c>
      <c r="D680" s="330"/>
      <c r="E680" s="330"/>
      <c r="F680" s="330"/>
      <c r="G680" s="330"/>
      <c r="H680" s="330"/>
      <c r="I680" s="335">
        <f>TRUNC((L680*$K$7),2)</f>
        <v>1.96</v>
      </c>
      <c r="K680" s="291"/>
      <c r="L680" s="292">
        <v>2.52</v>
      </c>
    </row>
    <row r="681" spans="2:12" ht="28.5" customHeight="1" x14ac:dyDescent="0.2">
      <c r="B681" s="313">
        <v>660</v>
      </c>
      <c r="C681" s="300" t="s">
        <v>4795</v>
      </c>
      <c r="D681" s="300" t="s">
        <v>4796</v>
      </c>
      <c r="E681" s="300" t="s">
        <v>4797</v>
      </c>
      <c r="F681" s="300" t="s">
        <v>17</v>
      </c>
      <c r="G681" s="300" t="s">
        <v>4799</v>
      </c>
      <c r="H681" s="301" t="s">
        <v>4800</v>
      </c>
      <c r="I681" s="332" t="s">
        <v>4801</v>
      </c>
      <c r="K681" s="290"/>
      <c r="L681" s="291"/>
    </row>
    <row r="682" spans="2:12" x14ac:dyDescent="0.2">
      <c r="B682" s="314"/>
      <c r="C682" s="303"/>
      <c r="D682" s="303"/>
      <c r="E682" s="303"/>
      <c r="F682" s="303"/>
      <c r="G682" s="303"/>
      <c r="H682" s="302" t="s">
        <v>4802</v>
      </c>
      <c r="I682" s="332" t="s">
        <v>4802</v>
      </c>
      <c r="K682" s="291"/>
      <c r="L682" s="291"/>
    </row>
    <row r="683" spans="2:12" ht="25.5" x14ac:dyDescent="0.2">
      <c r="B683" s="315"/>
      <c r="C683" s="287" t="s">
        <v>227</v>
      </c>
      <c r="D683" s="287" t="s">
        <v>1872</v>
      </c>
      <c r="E683" s="316" t="s">
        <v>4953</v>
      </c>
      <c r="F683" s="287" t="s">
        <v>50</v>
      </c>
      <c r="G683" s="287" t="s">
        <v>4803</v>
      </c>
      <c r="H683" s="286" t="s">
        <v>4803</v>
      </c>
      <c r="I683" s="333">
        <f>TRUNC((L683*$K$7),2)</f>
        <v>11.62</v>
      </c>
      <c r="K683" s="291" t="s">
        <v>4803</v>
      </c>
      <c r="L683" s="292">
        <v>14.91</v>
      </c>
    </row>
    <row r="684" spans="2:12" x14ac:dyDescent="0.2">
      <c r="B684" s="317"/>
      <c r="C684" s="304" t="s">
        <v>4804</v>
      </c>
      <c r="D684" s="318">
        <v>12</v>
      </c>
      <c r="E684" s="29" t="s">
        <v>3140</v>
      </c>
      <c r="F684" s="30" t="s">
        <v>4805</v>
      </c>
      <c r="G684" s="326">
        <v>8.2400000000000001E-2</v>
      </c>
      <c r="H684" s="320">
        <f>TRUNC((K684*$K$7),2)</f>
        <v>16.22</v>
      </c>
      <c r="I684" s="334">
        <f>TRUNC((L684*$K$7),2)</f>
        <v>1.33</v>
      </c>
      <c r="K684" s="293">
        <v>20.8</v>
      </c>
      <c r="L684" s="293">
        <v>1.71</v>
      </c>
    </row>
    <row r="685" spans="2:12" x14ac:dyDescent="0.2">
      <c r="B685" s="317"/>
      <c r="C685" s="304" t="s">
        <v>4804</v>
      </c>
      <c r="D685" s="318">
        <v>8</v>
      </c>
      <c r="E685" s="29" t="s">
        <v>2566</v>
      </c>
      <c r="F685" s="30" t="s">
        <v>4805</v>
      </c>
      <c r="G685" s="326">
        <v>8.2400000000000001E-2</v>
      </c>
      <c r="H685" s="320">
        <f>TRUNC((K685*$K$7),2)</f>
        <v>11.34</v>
      </c>
      <c r="I685" s="334">
        <f>TRUNC((L685*$K$7),2)</f>
        <v>0.93</v>
      </c>
      <c r="K685" s="293">
        <v>14.54</v>
      </c>
      <c r="L685" s="293">
        <v>1.2</v>
      </c>
    </row>
    <row r="686" spans="2:12" ht="12.75" customHeight="1" x14ac:dyDescent="0.2">
      <c r="B686" s="317"/>
      <c r="C686" s="329" t="s">
        <v>4806</v>
      </c>
      <c r="D686" s="330"/>
      <c r="E686" s="330"/>
      <c r="F686" s="330"/>
      <c r="G686" s="330"/>
      <c r="H686" s="330"/>
      <c r="I686" s="335">
        <f>TRUNC((L686*$K$7),2)</f>
        <v>2.2599999999999998</v>
      </c>
      <c r="K686" s="291"/>
      <c r="L686" s="292">
        <v>2.91</v>
      </c>
    </row>
    <row r="687" spans="2:12" ht="38.25" x14ac:dyDescent="0.2">
      <c r="B687" s="317"/>
      <c r="C687" s="304" t="s">
        <v>4807</v>
      </c>
      <c r="D687" s="323">
        <v>21128</v>
      </c>
      <c r="E687" s="29" t="s">
        <v>4982</v>
      </c>
      <c r="F687" s="30" t="s">
        <v>50</v>
      </c>
      <c r="G687" s="326">
        <v>1.05</v>
      </c>
      <c r="H687" s="320">
        <f>TRUNC((K687*$K$7),2)</f>
        <v>7.13</v>
      </c>
      <c r="I687" s="334">
        <f>TRUNC((L687*$K$7),2)</f>
        <v>7.49</v>
      </c>
      <c r="K687" s="293">
        <v>9.15</v>
      </c>
      <c r="L687" s="293">
        <v>9.61</v>
      </c>
    </row>
    <row r="688" spans="2:12" ht="25.5" x14ac:dyDescent="0.2">
      <c r="B688" s="317"/>
      <c r="C688" s="304" t="s">
        <v>4807</v>
      </c>
      <c r="D688" s="318">
        <v>392</v>
      </c>
      <c r="E688" s="29" t="s">
        <v>4983</v>
      </c>
      <c r="F688" s="30" t="s">
        <v>27</v>
      </c>
      <c r="G688" s="326">
        <v>1.5</v>
      </c>
      <c r="H688" s="320">
        <f>TRUNC((K688*$K$7),2)</f>
        <v>0.88</v>
      </c>
      <c r="I688" s="334">
        <f>TRUNC((L688*$K$7),2)</f>
        <v>1.32</v>
      </c>
      <c r="K688" s="293">
        <v>1.1299999999999999</v>
      </c>
      <c r="L688" s="293">
        <v>1.7</v>
      </c>
    </row>
    <row r="689" spans="2:12" x14ac:dyDescent="0.2">
      <c r="B689" s="317"/>
      <c r="C689" s="304" t="s">
        <v>4804</v>
      </c>
      <c r="D689" s="323">
        <v>3367</v>
      </c>
      <c r="E689" s="29" t="s">
        <v>3277</v>
      </c>
      <c r="F689" s="30" t="s">
        <v>4811</v>
      </c>
      <c r="G689" s="326">
        <v>0.33329999999999999</v>
      </c>
      <c r="H689" s="320">
        <f>TRUNC((K689*$K$7),2)</f>
        <v>1.6</v>
      </c>
      <c r="I689" s="334">
        <f>TRUNC((L689*$K$7),2)</f>
        <v>0.53</v>
      </c>
      <c r="K689" s="293">
        <v>2.06</v>
      </c>
      <c r="L689" s="293">
        <v>0.69</v>
      </c>
    </row>
    <row r="690" spans="2:12" ht="12.75" customHeight="1" x14ac:dyDescent="0.2">
      <c r="B690" s="317"/>
      <c r="C690" s="329" t="s">
        <v>4809</v>
      </c>
      <c r="D690" s="330"/>
      <c r="E690" s="330"/>
      <c r="F690" s="330"/>
      <c r="G690" s="330"/>
      <c r="H690" s="330"/>
      <c r="I690" s="335">
        <f>TRUNC((L690*$K$7),2)</f>
        <v>9.36</v>
      </c>
      <c r="K690" s="291"/>
      <c r="L690" s="292">
        <v>12</v>
      </c>
    </row>
    <row r="691" spans="2:12" ht="28.5" customHeight="1" x14ac:dyDescent="0.2">
      <c r="B691" s="313">
        <v>661</v>
      </c>
      <c r="C691" s="300" t="s">
        <v>4795</v>
      </c>
      <c r="D691" s="300" t="s">
        <v>4796</v>
      </c>
      <c r="E691" s="300" t="s">
        <v>4797</v>
      </c>
      <c r="F691" s="300" t="s">
        <v>17</v>
      </c>
      <c r="G691" s="300" t="s">
        <v>4799</v>
      </c>
      <c r="H691" s="301" t="s">
        <v>4800</v>
      </c>
      <c r="I691" s="332" t="s">
        <v>4801</v>
      </c>
      <c r="K691" s="290"/>
      <c r="L691" s="291"/>
    </row>
    <row r="692" spans="2:12" x14ac:dyDescent="0.2">
      <c r="B692" s="314"/>
      <c r="C692" s="303"/>
      <c r="D692" s="303"/>
      <c r="E692" s="303"/>
      <c r="F692" s="303"/>
      <c r="G692" s="303"/>
      <c r="H692" s="302" t="s">
        <v>4802</v>
      </c>
      <c r="I692" s="332" t="s">
        <v>4802</v>
      </c>
      <c r="K692" s="291"/>
      <c r="L692" s="291"/>
    </row>
    <row r="693" spans="2:12" ht="25.5" x14ac:dyDescent="0.2">
      <c r="B693" s="315"/>
      <c r="C693" s="287" t="s">
        <v>227</v>
      </c>
      <c r="D693" s="287" t="s">
        <v>1875</v>
      </c>
      <c r="E693" s="316" t="s">
        <v>4954</v>
      </c>
      <c r="F693" s="287" t="s">
        <v>50</v>
      </c>
      <c r="G693" s="287" t="s">
        <v>4803</v>
      </c>
      <c r="H693" s="286" t="s">
        <v>4803</v>
      </c>
      <c r="I693" s="333">
        <f>TRUNC((L693*$K$7),2)</f>
        <v>14.97</v>
      </c>
      <c r="K693" s="291" t="s">
        <v>4803</v>
      </c>
      <c r="L693" s="292">
        <v>19.2</v>
      </c>
    </row>
    <row r="694" spans="2:12" x14ac:dyDescent="0.2">
      <c r="B694" s="317"/>
      <c r="C694" s="304" t="s">
        <v>4804</v>
      </c>
      <c r="D694" s="318">
        <v>12</v>
      </c>
      <c r="E694" s="29" t="s">
        <v>3140</v>
      </c>
      <c r="F694" s="30" t="s">
        <v>4805</v>
      </c>
      <c r="G694" s="326">
        <v>0.10440000000000001</v>
      </c>
      <c r="H694" s="320">
        <f>TRUNC((K694*$K$7),2)</f>
        <v>16.22</v>
      </c>
      <c r="I694" s="334">
        <f>TRUNC((L694*$K$7),2)</f>
        <v>1.69</v>
      </c>
      <c r="K694" s="293">
        <v>20.8</v>
      </c>
      <c r="L694" s="293">
        <v>2.17</v>
      </c>
    </row>
    <row r="695" spans="2:12" x14ac:dyDescent="0.2">
      <c r="B695" s="317"/>
      <c r="C695" s="304" t="s">
        <v>4804</v>
      </c>
      <c r="D695" s="318">
        <v>8</v>
      </c>
      <c r="E695" s="29" t="s">
        <v>2566</v>
      </c>
      <c r="F695" s="30" t="s">
        <v>4805</v>
      </c>
      <c r="G695" s="326">
        <v>0.10440000000000001</v>
      </c>
      <c r="H695" s="320">
        <f>TRUNC((K695*$K$7),2)</f>
        <v>11.34</v>
      </c>
      <c r="I695" s="334">
        <f>TRUNC((L695*$K$7),2)</f>
        <v>1.18</v>
      </c>
      <c r="K695" s="293">
        <v>14.54</v>
      </c>
      <c r="L695" s="293">
        <v>1.52</v>
      </c>
    </row>
    <row r="696" spans="2:12" ht="12.75" customHeight="1" x14ac:dyDescent="0.2">
      <c r="B696" s="317"/>
      <c r="C696" s="329" t="s">
        <v>4806</v>
      </c>
      <c r="D696" s="330"/>
      <c r="E696" s="330"/>
      <c r="F696" s="330"/>
      <c r="G696" s="330"/>
      <c r="H696" s="330"/>
      <c r="I696" s="335">
        <f>TRUNC((L696*$K$7),2)</f>
        <v>2.87</v>
      </c>
      <c r="K696" s="291"/>
      <c r="L696" s="292">
        <v>3.69</v>
      </c>
    </row>
    <row r="697" spans="2:12" ht="25.5" x14ac:dyDescent="0.2">
      <c r="B697" s="317"/>
      <c r="C697" s="304" t="s">
        <v>4807</v>
      </c>
      <c r="D697" s="323">
        <v>21136</v>
      </c>
      <c r="E697" s="29" t="s">
        <v>4984</v>
      </c>
      <c r="F697" s="30" t="s">
        <v>50</v>
      </c>
      <c r="G697" s="326">
        <v>1.05</v>
      </c>
      <c r="H697" s="320">
        <f>TRUNC((K697*$K$7),2)</f>
        <v>9.2100000000000009</v>
      </c>
      <c r="I697" s="334">
        <f>TRUNC((L697*$K$7),2)</f>
        <v>9.67</v>
      </c>
      <c r="K697" s="293">
        <v>11.82</v>
      </c>
      <c r="L697" s="293">
        <v>12.41</v>
      </c>
    </row>
    <row r="698" spans="2:12" ht="25.5" x14ac:dyDescent="0.2">
      <c r="B698" s="317"/>
      <c r="C698" s="304" t="s">
        <v>4807</v>
      </c>
      <c r="D698" s="318">
        <v>393</v>
      </c>
      <c r="E698" s="29" t="s">
        <v>4985</v>
      </c>
      <c r="F698" s="30" t="s">
        <v>27</v>
      </c>
      <c r="G698" s="326">
        <v>1.5</v>
      </c>
      <c r="H698" s="320">
        <f>TRUNC((K698*$K$7),2)</f>
        <v>1.05</v>
      </c>
      <c r="I698" s="334">
        <f>TRUNC((L698*$K$7),2)</f>
        <v>1.58</v>
      </c>
      <c r="K698" s="293">
        <v>1.35</v>
      </c>
      <c r="L698" s="293">
        <v>2.0299999999999998</v>
      </c>
    </row>
    <row r="699" spans="2:12" x14ac:dyDescent="0.2">
      <c r="B699" s="317"/>
      <c r="C699" s="304" t="s">
        <v>4804</v>
      </c>
      <c r="D699" s="323">
        <v>3360</v>
      </c>
      <c r="E699" s="29" t="s">
        <v>4918</v>
      </c>
      <c r="F699" s="30" t="s">
        <v>4811</v>
      </c>
      <c r="G699" s="326">
        <v>0.33300000000000002</v>
      </c>
      <c r="H699" s="320">
        <f>TRUNC((K699*$K$7),2)</f>
        <v>2.5099999999999998</v>
      </c>
      <c r="I699" s="334">
        <f>TRUNC((L699*$K$7),2)</f>
        <v>0.83</v>
      </c>
      <c r="K699" s="293">
        <v>3.22</v>
      </c>
      <c r="L699" s="293">
        <v>1.07</v>
      </c>
    </row>
    <row r="700" spans="2:12" ht="12.75" customHeight="1" x14ac:dyDescent="0.2">
      <c r="B700" s="317"/>
      <c r="C700" s="329" t="s">
        <v>4809</v>
      </c>
      <c r="D700" s="330"/>
      <c r="E700" s="330"/>
      <c r="F700" s="330"/>
      <c r="G700" s="330"/>
      <c r="H700" s="330"/>
      <c r="I700" s="335">
        <f>TRUNC((L700*$K$7),2)</f>
        <v>12.09</v>
      </c>
      <c r="K700" s="291"/>
      <c r="L700" s="292">
        <v>15.51</v>
      </c>
    </row>
    <row r="701" spans="2:12" ht="28.5" customHeight="1" x14ac:dyDescent="0.2">
      <c r="B701" s="313">
        <v>668</v>
      </c>
      <c r="C701" s="300" t="s">
        <v>4795</v>
      </c>
      <c r="D701" s="300" t="s">
        <v>4796</v>
      </c>
      <c r="E701" s="300" t="s">
        <v>4797</v>
      </c>
      <c r="F701" s="300" t="s">
        <v>17</v>
      </c>
      <c r="G701" s="300" t="s">
        <v>4799</v>
      </c>
      <c r="H701" s="301" t="s">
        <v>4800</v>
      </c>
      <c r="I701" s="332" t="s">
        <v>4801</v>
      </c>
      <c r="K701" s="290"/>
      <c r="L701" s="291"/>
    </row>
    <row r="702" spans="2:12" x14ac:dyDescent="0.2">
      <c r="B702" s="314"/>
      <c r="C702" s="303"/>
      <c r="D702" s="303"/>
      <c r="E702" s="303"/>
      <c r="F702" s="303"/>
      <c r="G702" s="303"/>
      <c r="H702" s="302" t="s">
        <v>4802</v>
      </c>
      <c r="I702" s="332" t="s">
        <v>4802</v>
      </c>
      <c r="K702" s="291"/>
      <c r="L702" s="291"/>
    </row>
    <row r="703" spans="2:12" x14ac:dyDescent="0.2">
      <c r="B703" s="315"/>
      <c r="C703" s="287" t="s">
        <v>227</v>
      </c>
      <c r="D703" s="287" t="s">
        <v>1630</v>
      </c>
      <c r="E703" s="307" t="s">
        <v>1631</v>
      </c>
      <c r="F703" s="287" t="s">
        <v>50</v>
      </c>
      <c r="G703" s="287" t="s">
        <v>4803</v>
      </c>
      <c r="H703" s="286" t="s">
        <v>4803</v>
      </c>
      <c r="I703" s="333">
        <f>TRUNC((L703*$K$7),2)</f>
        <v>71.67</v>
      </c>
      <c r="K703" s="291" t="s">
        <v>4803</v>
      </c>
      <c r="L703" s="292">
        <v>91.89</v>
      </c>
    </row>
    <row r="704" spans="2:12" x14ac:dyDescent="0.2">
      <c r="B704" s="317"/>
      <c r="C704" s="304" t="s">
        <v>4804</v>
      </c>
      <c r="D704" s="318">
        <v>5</v>
      </c>
      <c r="E704" s="29" t="s">
        <v>2509</v>
      </c>
      <c r="F704" s="30" t="s">
        <v>4805</v>
      </c>
      <c r="G704" s="326">
        <v>2.9495</v>
      </c>
      <c r="H704" s="320">
        <f>TRUNC((K704*$K$7),2)</f>
        <v>9.7200000000000006</v>
      </c>
      <c r="I704" s="334">
        <f>TRUNC((L704*$K$7),2)</f>
        <v>28.68</v>
      </c>
      <c r="K704" s="293">
        <v>12.47</v>
      </c>
      <c r="L704" s="293">
        <v>36.78</v>
      </c>
    </row>
    <row r="705" spans="2:12" x14ac:dyDescent="0.2">
      <c r="B705" s="317"/>
      <c r="C705" s="304" t="s">
        <v>4804</v>
      </c>
      <c r="D705" s="318">
        <v>32</v>
      </c>
      <c r="E705" s="29" t="s">
        <v>4815</v>
      </c>
      <c r="F705" s="30" t="s">
        <v>4805</v>
      </c>
      <c r="G705" s="326">
        <v>0.17519999999999999</v>
      </c>
      <c r="H705" s="320">
        <f>TRUNC((K705*$K$7),2)</f>
        <v>11.68</v>
      </c>
      <c r="I705" s="334">
        <f>TRUNC((L705*$K$7),2)</f>
        <v>2.04</v>
      </c>
      <c r="K705" s="293">
        <v>14.98</v>
      </c>
      <c r="L705" s="293">
        <v>2.62</v>
      </c>
    </row>
    <row r="706" spans="2:12" x14ac:dyDescent="0.2">
      <c r="B706" s="317"/>
      <c r="C706" s="304" t="s">
        <v>4804</v>
      </c>
      <c r="D706" s="318">
        <v>4</v>
      </c>
      <c r="E706" s="29" t="s">
        <v>2505</v>
      </c>
      <c r="F706" s="30" t="s">
        <v>4805</v>
      </c>
      <c r="G706" s="326">
        <v>0.38240000000000002</v>
      </c>
      <c r="H706" s="320">
        <f>TRUNC((K706*$K$7),2)</f>
        <v>16.22</v>
      </c>
      <c r="I706" s="334">
        <f>TRUNC((L706*$K$7),2)</f>
        <v>6.2</v>
      </c>
      <c r="K706" s="293">
        <v>20.8</v>
      </c>
      <c r="L706" s="293">
        <v>7.95</v>
      </c>
    </row>
    <row r="707" spans="2:12" ht="12.75" customHeight="1" x14ac:dyDescent="0.2">
      <c r="B707" s="317"/>
      <c r="C707" s="329" t="s">
        <v>4806</v>
      </c>
      <c r="D707" s="330"/>
      <c r="E707" s="330"/>
      <c r="F707" s="330"/>
      <c r="G707" s="330"/>
      <c r="H707" s="330"/>
      <c r="I707" s="335">
        <f>TRUNC((L707*$K$7),2)</f>
        <v>36.93</v>
      </c>
      <c r="K707" s="291"/>
      <c r="L707" s="292">
        <v>47.35</v>
      </c>
    </row>
    <row r="708" spans="2:12" x14ac:dyDescent="0.2">
      <c r="B708" s="317"/>
      <c r="C708" s="304" t="s">
        <v>4804</v>
      </c>
      <c r="D708" s="323">
        <v>2386</v>
      </c>
      <c r="E708" s="29" t="s">
        <v>2533</v>
      </c>
      <c r="F708" s="30" t="s">
        <v>4817</v>
      </c>
      <c r="G708" s="326">
        <v>0.04</v>
      </c>
      <c r="H708" s="320">
        <f>TRUNC((K708*$K$7),2)</f>
        <v>111.76</v>
      </c>
      <c r="I708" s="334">
        <f>TRUNC((L708*$K$7),2)</f>
        <v>4.46</v>
      </c>
      <c r="K708" s="293">
        <v>143.29</v>
      </c>
      <c r="L708" s="293">
        <v>5.73</v>
      </c>
    </row>
    <row r="709" spans="2:12" x14ac:dyDescent="0.2">
      <c r="B709" s="317"/>
      <c r="C709" s="304" t="s">
        <v>4804</v>
      </c>
      <c r="D709" s="323">
        <v>2497</v>
      </c>
      <c r="E709" s="29" t="s">
        <v>2531</v>
      </c>
      <c r="F709" s="30" t="s">
        <v>4817</v>
      </c>
      <c r="G709" s="326">
        <v>0.04</v>
      </c>
      <c r="H709" s="320">
        <f>TRUNC((K709*$K$7),2)</f>
        <v>109.88</v>
      </c>
      <c r="I709" s="334">
        <f>TRUNC((L709*$K$7),2)</f>
        <v>4.3899999999999997</v>
      </c>
      <c r="K709" s="293">
        <v>140.88</v>
      </c>
      <c r="L709" s="293">
        <v>5.64</v>
      </c>
    </row>
    <row r="710" spans="2:12" x14ac:dyDescent="0.2">
      <c r="B710" s="317"/>
      <c r="C710" s="304" t="s">
        <v>4804</v>
      </c>
      <c r="D710" s="323">
        <v>1215</v>
      </c>
      <c r="E710" s="29" t="s">
        <v>2492</v>
      </c>
      <c r="F710" s="30" t="s">
        <v>4808</v>
      </c>
      <c r="G710" s="326">
        <v>26.957599999999999</v>
      </c>
      <c r="H710" s="320">
        <f>TRUNC((K710*$K$7),2)</f>
        <v>0.5</v>
      </c>
      <c r="I710" s="334">
        <f>TRUNC((L710*$K$7),2)</f>
        <v>13.66</v>
      </c>
      <c r="K710" s="293">
        <v>0.65</v>
      </c>
      <c r="L710" s="293">
        <v>17.52</v>
      </c>
    </row>
    <row r="711" spans="2:12" x14ac:dyDescent="0.2">
      <c r="B711" s="317"/>
      <c r="C711" s="304" t="s">
        <v>4804</v>
      </c>
      <c r="D711" s="323">
        <v>2804</v>
      </c>
      <c r="E711" s="29" t="s">
        <v>2477</v>
      </c>
      <c r="F711" s="30" t="s">
        <v>4817</v>
      </c>
      <c r="G711" s="326">
        <v>8.5699999999999998E-2</v>
      </c>
      <c r="H711" s="320">
        <f>TRUNC((K711*$K$7),2)</f>
        <v>142.44999999999999</v>
      </c>
      <c r="I711" s="334">
        <f>TRUNC((L711*$K$7),2)</f>
        <v>12.2</v>
      </c>
      <c r="K711" s="293">
        <v>182.64</v>
      </c>
      <c r="L711" s="293">
        <v>15.65</v>
      </c>
    </row>
    <row r="712" spans="2:12" ht="12.75" customHeight="1" x14ac:dyDescent="0.2">
      <c r="B712" s="317"/>
      <c r="C712" s="329" t="s">
        <v>4809</v>
      </c>
      <c r="D712" s="330"/>
      <c r="E712" s="330"/>
      <c r="F712" s="330"/>
      <c r="G712" s="330"/>
      <c r="H712" s="330"/>
      <c r="I712" s="335">
        <f>TRUNC((L712*$K$7),2)</f>
        <v>34.74</v>
      </c>
      <c r="K712" s="291"/>
      <c r="L712" s="292">
        <v>44.54</v>
      </c>
    </row>
    <row r="713" spans="2:12" ht="28.5" customHeight="1" x14ac:dyDescent="0.2">
      <c r="B713" s="313">
        <v>693</v>
      </c>
      <c r="C713" s="300" t="s">
        <v>4795</v>
      </c>
      <c r="D713" s="300" t="s">
        <v>4796</v>
      </c>
      <c r="E713" s="300" t="s">
        <v>4797</v>
      </c>
      <c r="F713" s="300" t="s">
        <v>17</v>
      </c>
      <c r="G713" s="300" t="s">
        <v>4799</v>
      </c>
      <c r="H713" s="301" t="s">
        <v>4800</v>
      </c>
      <c r="I713" s="332" t="s">
        <v>4801</v>
      </c>
      <c r="K713" s="290"/>
      <c r="L713" s="291"/>
    </row>
    <row r="714" spans="2:12" x14ac:dyDescent="0.2">
      <c r="B714" s="314"/>
      <c r="C714" s="303"/>
      <c r="D714" s="303"/>
      <c r="E714" s="303"/>
      <c r="F714" s="303"/>
      <c r="G714" s="303"/>
      <c r="H714" s="302" t="s">
        <v>4802</v>
      </c>
      <c r="I714" s="332" t="s">
        <v>4802</v>
      </c>
      <c r="K714" s="291"/>
      <c r="L714" s="291"/>
    </row>
    <row r="715" spans="2:12" ht="25.5" x14ac:dyDescent="0.2">
      <c r="B715" s="315"/>
      <c r="C715" s="287" t="s">
        <v>227</v>
      </c>
      <c r="D715" s="287" t="s">
        <v>455</v>
      </c>
      <c r="E715" s="316" t="s">
        <v>4955</v>
      </c>
      <c r="F715" s="287" t="s">
        <v>27</v>
      </c>
      <c r="G715" s="287" t="s">
        <v>4803</v>
      </c>
      <c r="H715" s="286" t="s">
        <v>4803</v>
      </c>
      <c r="I715" s="333">
        <f>TRUNC((L715*$K$7),2)</f>
        <v>81.849999999999994</v>
      </c>
      <c r="K715" s="291" t="s">
        <v>4803</v>
      </c>
      <c r="L715" s="292">
        <v>104.94</v>
      </c>
    </row>
    <row r="716" spans="2:12" x14ac:dyDescent="0.2">
      <c r="B716" s="317"/>
      <c r="C716" s="304" t="s">
        <v>4804</v>
      </c>
      <c r="D716" s="318">
        <v>8</v>
      </c>
      <c r="E716" s="29" t="s">
        <v>2566</v>
      </c>
      <c r="F716" s="30" t="s">
        <v>4805</v>
      </c>
      <c r="G716" s="326">
        <v>0.3866</v>
      </c>
      <c r="H716" s="320">
        <f>TRUNC((K716*$K$7),2)</f>
        <v>11.34</v>
      </c>
      <c r="I716" s="334">
        <f>TRUNC((L716*$K$7),2)</f>
        <v>4.38</v>
      </c>
      <c r="K716" s="293">
        <v>14.54</v>
      </c>
      <c r="L716" s="293">
        <v>5.62</v>
      </c>
    </row>
    <row r="717" spans="2:12" x14ac:dyDescent="0.2">
      <c r="B717" s="317"/>
      <c r="C717" s="304" t="s">
        <v>4804</v>
      </c>
      <c r="D717" s="318">
        <v>12</v>
      </c>
      <c r="E717" s="29" t="s">
        <v>3140</v>
      </c>
      <c r="F717" s="30" t="s">
        <v>4805</v>
      </c>
      <c r="G717" s="326">
        <v>0.3866</v>
      </c>
      <c r="H717" s="320">
        <f>TRUNC((K717*$K$7),2)</f>
        <v>16.22</v>
      </c>
      <c r="I717" s="334">
        <f>TRUNC((L717*$K$7),2)</f>
        <v>6.27</v>
      </c>
      <c r="K717" s="293">
        <v>20.8</v>
      </c>
      <c r="L717" s="293">
        <v>8.0399999999999991</v>
      </c>
    </row>
    <row r="718" spans="2:12" ht="12.75" customHeight="1" x14ac:dyDescent="0.2">
      <c r="B718" s="317"/>
      <c r="C718" s="329" t="s">
        <v>4806</v>
      </c>
      <c r="D718" s="330"/>
      <c r="E718" s="330"/>
      <c r="F718" s="330"/>
      <c r="G718" s="330"/>
      <c r="H718" s="330"/>
      <c r="I718" s="335">
        <f>TRUNC((L718*$K$7),2)</f>
        <v>10.65</v>
      </c>
      <c r="K718" s="291"/>
      <c r="L718" s="292">
        <v>13.66</v>
      </c>
    </row>
    <row r="719" spans="2:12" ht="25.5" x14ac:dyDescent="0.2">
      <c r="B719" s="317"/>
      <c r="C719" s="304" t="s">
        <v>4794</v>
      </c>
      <c r="D719" s="304" t="s">
        <v>4919</v>
      </c>
      <c r="E719" s="29" t="s">
        <v>4986</v>
      </c>
      <c r="F719" s="30" t="s">
        <v>27</v>
      </c>
      <c r="G719" s="326">
        <v>1</v>
      </c>
      <c r="H719" s="320">
        <f>TRUNC((K719*$K$7),2)</f>
        <v>71.19</v>
      </c>
      <c r="I719" s="334">
        <f>TRUNC((L719*$K$7),2)</f>
        <v>71.19</v>
      </c>
      <c r="K719" s="293">
        <v>91.28</v>
      </c>
      <c r="L719" s="293">
        <v>91.28</v>
      </c>
    </row>
    <row r="720" spans="2:12" ht="12.75" customHeight="1" x14ac:dyDescent="0.2">
      <c r="B720" s="317"/>
      <c r="C720" s="329" t="s">
        <v>4809</v>
      </c>
      <c r="D720" s="330"/>
      <c r="E720" s="330"/>
      <c r="F720" s="330"/>
      <c r="G720" s="330"/>
      <c r="H720" s="330"/>
      <c r="I720" s="335">
        <f>TRUNC((L720*$K$7),2)</f>
        <v>71.19</v>
      </c>
      <c r="K720" s="291"/>
      <c r="L720" s="292">
        <v>91.28</v>
      </c>
    </row>
    <row r="721" spans="2:7" x14ac:dyDescent="0.2">
      <c r="B721" s="324"/>
      <c r="C721" s="325"/>
      <c r="D721" s="325"/>
      <c r="E721" s="324"/>
      <c r="F721" s="324"/>
      <c r="G721" s="325"/>
    </row>
  </sheetData>
  <autoFilter ref="B9:I720" xr:uid="{C645F5CF-962E-49A3-B004-9E02CC54672C}"/>
  <mergeCells count="567">
    <mergeCell ref="B1:H1"/>
    <mergeCell ref="B3:H3"/>
    <mergeCell ref="F5:H5"/>
    <mergeCell ref="F7:H7"/>
    <mergeCell ref="B5:D5"/>
    <mergeCell ref="C707:H707"/>
    <mergeCell ref="C712:H712"/>
    <mergeCell ref="C718:H718"/>
    <mergeCell ref="C720:H720"/>
    <mergeCell ref="B8:I8"/>
    <mergeCell ref="C671:H671"/>
    <mergeCell ref="C673:H673"/>
    <mergeCell ref="C678:H678"/>
    <mergeCell ref="C680:H680"/>
    <mergeCell ref="C686:H686"/>
    <mergeCell ref="C690:H690"/>
    <mergeCell ref="C646:H646"/>
    <mergeCell ref="C648:H648"/>
    <mergeCell ref="C654:H654"/>
    <mergeCell ref="C657:H657"/>
    <mergeCell ref="C663:H663"/>
    <mergeCell ref="C665:H665"/>
    <mergeCell ref="C610:H610"/>
    <mergeCell ref="C623:H623"/>
    <mergeCell ref="C629:H629"/>
    <mergeCell ref="C632:H632"/>
    <mergeCell ref="C638:H638"/>
    <mergeCell ref="C640:H640"/>
    <mergeCell ref="C574:H574"/>
    <mergeCell ref="C576:H576"/>
    <mergeCell ref="C582:H582"/>
    <mergeCell ref="C584:H584"/>
    <mergeCell ref="C594:H594"/>
    <mergeCell ref="C600:H600"/>
    <mergeCell ref="C530:H530"/>
    <mergeCell ref="C533:H533"/>
    <mergeCell ref="C539:H539"/>
    <mergeCell ref="C541:H541"/>
    <mergeCell ref="C549:H549"/>
    <mergeCell ref="C560:H560"/>
    <mergeCell ref="C506:H506"/>
    <mergeCell ref="C508:H508"/>
    <mergeCell ref="C512:H512"/>
    <mergeCell ref="C514:H514"/>
    <mergeCell ref="C520:H520"/>
    <mergeCell ref="C524:H524"/>
    <mergeCell ref="C470:H470"/>
    <mergeCell ref="C473:H473"/>
    <mergeCell ref="C479:H479"/>
    <mergeCell ref="C481:H481"/>
    <mergeCell ref="C486:H486"/>
    <mergeCell ref="C490:H490"/>
    <mergeCell ref="C422:H422"/>
    <mergeCell ref="C425:H425"/>
    <mergeCell ref="C429:H429"/>
    <mergeCell ref="C431:H431"/>
    <mergeCell ref="C437:H437"/>
    <mergeCell ref="C439:H439"/>
    <mergeCell ref="C380:H380"/>
    <mergeCell ref="C382:H382"/>
    <mergeCell ref="C388:H388"/>
    <mergeCell ref="C390:H390"/>
    <mergeCell ref="C396:H396"/>
    <mergeCell ref="C399:H399"/>
    <mergeCell ref="C336:H336"/>
    <mergeCell ref="C338:H338"/>
    <mergeCell ref="C344:H344"/>
    <mergeCell ref="C346:H346"/>
    <mergeCell ref="C352:H352"/>
    <mergeCell ref="C354:H354"/>
    <mergeCell ref="C314:H314"/>
    <mergeCell ref="C316:H316"/>
    <mergeCell ref="C322:H322"/>
    <mergeCell ref="C324:H324"/>
    <mergeCell ref="C330:H330"/>
    <mergeCell ref="C332:H332"/>
    <mergeCell ref="C289:H289"/>
    <mergeCell ref="C292:H292"/>
    <mergeCell ref="C298:H298"/>
    <mergeCell ref="C300:H300"/>
    <mergeCell ref="C306:H306"/>
    <mergeCell ref="C308:H308"/>
    <mergeCell ref="C231:H231"/>
    <mergeCell ref="C246:H246"/>
    <mergeCell ref="C252:H252"/>
    <mergeCell ref="C266:H266"/>
    <mergeCell ref="C272:H272"/>
    <mergeCell ref="C275:H275"/>
    <mergeCell ref="C186:H186"/>
    <mergeCell ref="C188:H188"/>
    <mergeCell ref="C194:H194"/>
    <mergeCell ref="C197:H197"/>
    <mergeCell ref="C203:H203"/>
    <mergeCell ref="C206:H206"/>
    <mergeCell ref="C156:H156"/>
    <mergeCell ref="C157:H157"/>
    <mergeCell ref="C163:H163"/>
    <mergeCell ref="C165:H165"/>
    <mergeCell ref="C171:H171"/>
    <mergeCell ref="C173:H173"/>
    <mergeCell ref="C82:H82"/>
    <mergeCell ref="C97:H97"/>
    <mergeCell ref="C103:H103"/>
    <mergeCell ref="C105:H105"/>
    <mergeCell ref="C111:H111"/>
    <mergeCell ref="C113:H113"/>
    <mergeCell ref="C50:H50"/>
    <mergeCell ref="C54:H54"/>
    <mergeCell ref="C59:H59"/>
    <mergeCell ref="C63:H63"/>
    <mergeCell ref="C69:H69"/>
    <mergeCell ref="C72:H72"/>
    <mergeCell ref="C21:H21"/>
    <mergeCell ref="C23:H23"/>
    <mergeCell ref="C29:H29"/>
    <mergeCell ref="C31:H31"/>
    <mergeCell ref="C36:H36"/>
    <mergeCell ref="C38:H38"/>
    <mergeCell ref="C43:H43"/>
    <mergeCell ref="C45:H45"/>
    <mergeCell ref="C696:H696"/>
    <mergeCell ref="C700:H700"/>
    <mergeCell ref="C595:H595"/>
    <mergeCell ref="C602:H602"/>
    <mergeCell ref="C566:H566"/>
    <mergeCell ref="C568:H568"/>
    <mergeCell ref="C496:H496"/>
    <mergeCell ref="C500:H500"/>
    <mergeCell ref="C449:H449"/>
    <mergeCell ref="C464:H464"/>
    <mergeCell ref="C407:H407"/>
    <mergeCell ref="C416:H416"/>
    <mergeCell ref="C360:H360"/>
    <mergeCell ref="C366:H366"/>
    <mergeCell ref="C372:H372"/>
    <mergeCell ref="C374:H374"/>
    <mergeCell ref="C281:H281"/>
    <mergeCell ref="C283:H283"/>
    <mergeCell ref="C212:H212"/>
    <mergeCell ref="C225:H225"/>
    <mergeCell ref="C179:H179"/>
    <mergeCell ref="C181:H181"/>
    <mergeCell ref="C119:H119"/>
    <mergeCell ref="C121:H121"/>
    <mergeCell ref="C14:H14"/>
    <mergeCell ref="C17:H17"/>
    <mergeCell ref="G603:G604"/>
    <mergeCell ref="B339:B340"/>
    <mergeCell ref="C339:C340"/>
    <mergeCell ref="D339:D340"/>
    <mergeCell ref="E339:E340"/>
    <mergeCell ref="F339:F340"/>
    <mergeCell ref="G339:G340"/>
    <mergeCell ref="B603:B604"/>
    <mergeCell ref="C603:C604"/>
    <mergeCell ref="D603:D604"/>
    <mergeCell ref="B713:B714"/>
    <mergeCell ref="C713:C714"/>
    <mergeCell ref="D713:D714"/>
    <mergeCell ref="E713:E714"/>
    <mergeCell ref="F713:F714"/>
    <mergeCell ref="G713:G714"/>
    <mergeCell ref="G701:G702"/>
    <mergeCell ref="B701:B702"/>
    <mergeCell ref="C701:C702"/>
    <mergeCell ref="D701:D702"/>
    <mergeCell ref="E701:E702"/>
    <mergeCell ref="F701:F702"/>
    <mergeCell ref="B691:B692"/>
    <mergeCell ref="C691:C692"/>
    <mergeCell ref="D691:D692"/>
    <mergeCell ref="E691:E692"/>
    <mergeCell ref="F691:F692"/>
    <mergeCell ref="G691:G692"/>
    <mergeCell ref="G681:G682"/>
    <mergeCell ref="B681:B682"/>
    <mergeCell ref="C681:C682"/>
    <mergeCell ref="D681:D682"/>
    <mergeCell ref="E681:E682"/>
    <mergeCell ref="F681:F682"/>
    <mergeCell ref="B674:B675"/>
    <mergeCell ref="C674:C675"/>
    <mergeCell ref="D674:D675"/>
    <mergeCell ref="E674:E675"/>
    <mergeCell ref="F674:F675"/>
    <mergeCell ref="G674:G675"/>
    <mergeCell ref="G666:G667"/>
    <mergeCell ref="B666:B667"/>
    <mergeCell ref="C666:C667"/>
    <mergeCell ref="D666:D667"/>
    <mergeCell ref="E666:E667"/>
    <mergeCell ref="F666:F667"/>
    <mergeCell ref="B658:B659"/>
    <mergeCell ref="C658:C659"/>
    <mergeCell ref="D658:D659"/>
    <mergeCell ref="E658:E659"/>
    <mergeCell ref="F658:F659"/>
    <mergeCell ref="G658:G659"/>
    <mergeCell ref="G649:G650"/>
    <mergeCell ref="B649:B650"/>
    <mergeCell ref="C649:C650"/>
    <mergeCell ref="D649:D650"/>
    <mergeCell ref="E649:E650"/>
    <mergeCell ref="F649:F650"/>
    <mergeCell ref="B641:B642"/>
    <mergeCell ref="C641:C642"/>
    <mergeCell ref="D641:D642"/>
    <mergeCell ref="E641:E642"/>
    <mergeCell ref="F641:F642"/>
    <mergeCell ref="G641:G642"/>
    <mergeCell ref="G633:G634"/>
    <mergeCell ref="B633:B634"/>
    <mergeCell ref="C633:C634"/>
    <mergeCell ref="D633:D634"/>
    <mergeCell ref="E633:E634"/>
    <mergeCell ref="F633:F634"/>
    <mergeCell ref="B624:B625"/>
    <mergeCell ref="C624:C625"/>
    <mergeCell ref="D624:D625"/>
    <mergeCell ref="E624:E625"/>
    <mergeCell ref="F624:F625"/>
    <mergeCell ref="G624:G625"/>
    <mergeCell ref="E603:E604"/>
    <mergeCell ref="F603:F604"/>
    <mergeCell ref="B596:B597"/>
    <mergeCell ref="C596:C597"/>
    <mergeCell ref="D596:D597"/>
    <mergeCell ref="E596:E597"/>
    <mergeCell ref="F596:F597"/>
    <mergeCell ref="G596:G597"/>
    <mergeCell ref="G585:G586"/>
    <mergeCell ref="B585:B586"/>
    <mergeCell ref="C585:C586"/>
    <mergeCell ref="D585:D586"/>
    <mergeCell ref="E585:E586"/>
    <mergeCell ref="F585:F586"/>
    <mergeCell ref="B577:B578"/>
    <mergeCell ref="C577:C578"/>
    <mergeCell ref="D577:D578"/>
    <mergeCell ref="E577:E578"/>
    <mergeCell ref="F577:F578"/>
    <mergeCell ref="G577:G578"/>
    <mergeCell ref="G569:G570"/>
    <mergeCell ref="B569:B570"/>
    <mergeCell ref="C569:C570"/>
    <mergeCell ref="D569:D570"/>
    <mergeCell ref="E569:E570"/>
    <mergeCell ref="F569:F570"/>
    <mergeCell ref="B561:B562"/>
    <mergeCell ref="C561:C562"/>
    <mergeCell ref="D561:D562"/>
    <mergeCell ref="E561:E562"/>
    <mergeCell ref="F561:F562"/>
    <mergeCell ref="G561:G562"/>
    <mergeCell ref="G542:G543"/>
    <mergeCell ref="B542:B543"/>
    <mergeCell ref="C542:C543"/>
    <mergeCell ref="D542:D543"/>
    <mergeCell ref="E542:E543"/>
    <mergeCell ref="F542:F543"/>
    <mergeCell ref="B534:B535"/>
    <mergeCell ref="C534:C535"/>
    <mergeCell ref="D534:D535"/>
    <mergeCell ref="E534:E535"/>
    <mergeCell ref="F534:F535"/>
    <mergeCell ref="G534:G535"/>
    <mergeCell ref="G525:G526"/>
    <mergeCell ref="B525:B526"/>
    <mergeCell ref="C525:C526"/>
    <mergeCell ref="D525:D526"/>
    <mergeCell ref="E525:E526"/>
    <mergeCell ref="F525:F526"/>
    <mergeCell ref="B515:B516"/>
    <mergeCell ref="C515:C516"/>
    <mergeCell ref="D515:D516"/>
    <mergeCell ref="E515:E516"/>
    <mergeCell ref="F515:F516"/>
    <mergeCell ref="G515:G516"/>
    <mergeCell ref="G509:G510"/>
    <mergeCell ref="B509:B510"/>
    <mergeCell ref="C509:C510"/>
    <mergeCell ref="D509:D510"/>
    <mergeCell ref="E509:E510"/>
    <mergeCell ref="F509:F510"/>
    <mergeCell ref="B501:B502"/>
    <mergeCell ref="C501:C502"/>
    <mergeCell ref="D501:D502"/>
    <mergeCell ref="E501:E502"/>
    <mergeCell ref="F501:F502"/>
    <mergeCell ref="G501:G502"/>
    <mergeCell ref="G491:G492"/>
    <mergeCell ref="B491:B492"/>
    <mergeCell ref="C491:C492"/>
    <mergeCell ref="D491:D492"/>
    <mergeCell ref="E491:E492"/>
    <mergeCell ref="F491:F492"/>
    <mergeCell ref="B482:B483"/>
    <mergeCell ref="C482:C483"/>
    <mergeCell ref="D482:D483"/>
    <mergeCell ref="E482:E483"/>
    <mergeCell ref="F482:F483"/>
    <mergeCell ref="G482:G483"/>
    <mergeCell ref="B474:B475"/>
    <mergeCell ref="C474:C475"/>
    <mergeCell ref="D474:D475"/>
    <mergeCell ref="E474:E475"/>
    <mergeCell ref="F474:F475"/>
    <mergeCell ref="G474:G475"/>
    <mergeCell ref="G465:G466"/>
    <mergeCell ref="B465:B466"/>
    <mergeCell ref="C465:C466"/>
    <mergeCell ref="D465:D466"/>
    <mergeCell ref="E465:E466"/>
    <mergeCell ref="F465:F466"/>
    <mergeCell ref="B440:B441"/>
    <mergeCell ref="C440:C441"/>
    <mergeCell ref="D440:D441"/>
    <mergeCell ref="E440:E441"/>
    <mergeCell ref="F440:F441"/>
    <mergeCell ref="G440:G441"/>
    <mergeCell ref="G432:G433"/>
    <mergeCell ref="B432:B433"/>
    <mergeCell ref="C432:C433"/>
    <mergeCell ref="D432:D433"/>
    <mergeCell ref="E432:E433"/>
    <mergeCell ref="F432:F433"/>
    <mergeCell ref="B426:B427"/>
    <mergeCell ref="C426:C427"/>
    <mergeCell ref="D426:D427"/>
    <mergeCell ref="E426:E427"/>
    <mergeCell ref="F426:F427"/>
    <mergeCell ref="G426:G427"/>
    <mergeCell ref="G417:G418"/>
    <mergeCell ref="B417:B418"/>
    <mergeCell ref="C417:C418"/>
    <mergeCell ref="D417:D418"/>
    <mergeCell ref="E417:E418"/>
    <mergeCell ref="F417:F418"/>
    <mergeCell ref="B400:B401"/>
    <mergeCell ref="C400:C401"/>
    <mergeCell ref="D400:D401"/>
    <mergeCell ref="E400:E401"/>
    <mergeCell ref="F400:F401"/>
    <mergeCell ref="G400:G401"/>
    <mergeCell ref="G391:G392"/>
    <mergeCell ref="B391:B392"/>
    <mergeCell ref="C391:C392"/>
    <mergeCell ref="D391:D392"/>
    <mergeCell ref="E391:E392"/>
    <mergeCell ref="F391:F392"/>
    <mergeCell ref="B383:B384"/>
    <mergeCell ref="C383:C384"/>
    <mergeCell ref="D383:D384"/>
    <mergeCell ref="E383:E384"/>
    <mergeCell ref="F383:F384"/>
    <mergeCell ref="G383:G384"/>
    <mergeCell ref="G375:G376"/>
    <mergeCell ref="B375:B376"/>
    <mergeCell ref="C375:C376"/>
    <mergeCell ref="D375:D376"/>
    <mergeCell ref="E375:E376"/>
    <mergeCell ref="F375:F376"/>
    <mergeCell ref="B367:B368"/>
    <mergeCell ref="C367:C368"/>
    <mergeCell ref="D367:D368"/>
    <mergeCell ref="E367:E368"/>
    <mergeCell ref="F367:F368"/>
    <mergeCell ref="G367:G368"/>
    <mergeCell ref="G355:G356"/>
    <mergeCell ref="B355:B356"/>
    <mergeCell ref="C355:C356"/>
    <mergeCell ref="D355:D356"/>
    <mergeCell ref="E355:E356"/>
    <mergeCell ref="F355:F356"/>
    <mergeCell ref="B347:B348"/>
    <mergeCell ref="C347:C348"/>
    <mergeCell ref="D347:D348"/>
    <mergeCell ref="E347:E348"/>
    <mergeCell ref="F347:F348"/>
    <mergeCell ref="G347:G348"/>
    <mergeCell ref="G333:G334"/>
    <mergeCell ref="B333:B334"/>
    <mergeCell ref="C333:C334"/>
    <mergeCell ref="D333:D334"/>
    <mergeCell ref="E333:E334"/>
    <mergeCell ref="F333:F334"/>
    <mergeCell ref="B325:B326"/>
    <mergeCell ref="C325:C326"/>
    <mergeCell ref="D325:D326"/>
    <mergeCell ref="E325:E326"/>
    <mergeCell ref="F325:F326"/>
    <mergeCell ref="G325:G326"/>
    <mergeCell ref="G317:G318"/>
    <mergeCell ref="B317:B318"/>
    <mergeCell ref="C317:C318"/>
    <mergeCell ref="D317:D318"/>
    <mergeCell ref="E317:E318"/>
    <mergeCell ref="F317:F318"/>
    <mergeCell ref="B309:B310"/>
    <mergeCell ref="C309:C310"/>
    <mergeCell ref="D309:D310"/>
    <mergeCell ref="E309:E310"/>
    <mergeCell ref="F309:F310"/>
    <mergeCell ref="G309:G310"/>
    <mergeCell ref="G301:G302"/>
    <mergeCell ref="B301:B302"/>
    <mergeCell ref="C301:C302"/>
    <mergeCell ref="D301:D302"/>
    <mergeCell ref="E301:E302"/>
    <mergeCell ref="F301:F302"/>
    <mergeCell ref="B293:B294"/>
    <mergeCell ref="C293:C294"/>
    <mergeCell ref="D293:D294"/>
    <mergeCell ref="E293:E294"/>
    <mergeCell ref="F293:F294"/>
    <mergeCell ref="G293:G294"/>
    <mergeCell ref="B284:B285"/>
    <mergeCell ref="C284:C285"/>
    <mergeCell ref="D284:D285"/>
    <mergeCell ref="E284:E285"/>
    <mergeCell ref="F284:F285"/>
    <mergeCell ref="G284:G285"/>
    <mergeCell ref="B276:B277"/>
    <mergeCell ref="C276:C277"/>
    <mergeCell ref="D276:D277"/>
    <mergeCell ref="E276:E277"/>
    <mergeCell ref="F276:F277"/>
    <mergeCell ref="G276:G277"/>
    <mergeCell ref="G267:G268"/>
    <mergeCell ref="B267:B268"/>
    <mergeCell ref="C267:C268"/>
    <mergeCell ref="D267:D268"/>
    <mergeCell ref="E267:E268"/>
    <mergeCell ref="F267:F268"/>
    <mergeCell ref="B247:B248"/>
    <mergeCell ref="C247:C248"/>
    <mergeCell ref="D247:D248"/>
    <mergeCell ref="E247:E248"/>
    <mergeCell ref="F247:F248"/>
    <mergeCell ref="G247:G248"/>
    <mergeCell ref="G226:G227"/>
    <mergeCell ref="B226:B227"/>
    <mergeCell ref="C226:C227"/>
    <mergeCell ref="D226:D227"/>
    <mergeCell ref="E226:E227"/>
    <mergeCell ref="F226:F227"/>
    <mergeCell ref="B207:B208"/>
    <mergeCell ref="C207:C208"/>
    <mergeCell ref="D207:D208"/>
    <mergeCell ref="E207:E208"/>
    <mergeCell ref="F207:F208"/>
    <mergeCell ref="G207:G208"/>
    <mergeCell ref="G198:G199"/>
    <mergeCell ref="B198:B199"/>
    <mergeCell ref="C198:C199"/>
    <mergeCell ref="D198:D199"/>
    <mergeCell ref="E198:E199"/>
    <mergeCell ref="F198:F199"/>
    <mergeCell ref="B189:B190"/>
    <mergeCell ref="C189:C190"/>
    <mergeCell ref="D189:D190"/>
    <mergeCell ref="E189:E190"/>
    <mergeCell ref="F189:F190"/>
    <mergeCell ref="G189:G190"/>
    <mergeCell ref="G182:G183"/>
    <mergeCell ref="B182:B183"/>
    <mergeCell ref="C182:C183"/>
    <mergeCell ref="D182:D183"/>
    <mergeCell ref="E182:E183"/>
    <mergeCell ref="F182:F183"/>
    <mergeCell ref="B174:B175"/>
    <mergeCell ref="C174:C175"/>
    <mergeCell ref="D174:D175"/>
    <mergeCell ref="E174:E175"/>
    <mergeCell ref="F174:F175"/>
    <mergeCell ref="G174:G175"/>
    <mergeCell ref="G166:G167"/>
    <mergeCell ref="B166:B167"/>
    <mergeCell ref="C166:C167"/>
    <mergeCell ref="D166:D167"/>
    <mergeCell ref="E166:E167"/>
    <mergeCell ref="F166:F167"/>
    <mergeCell ref="B158:B159"/>
    <mergeCell ref="C158:C159"/>
    <mergeCell ref="D158:D159"/>
    <mergeCell ref="E158:E159"/>
    <mergeCell ref="F158:F159"/>
    <mergeCell ref="G158:G159"/>
    <mergeCell ref="G122:G123"/>
    <mergeCell ref="B122:B123"/>
    <mergeCell ref="C122:C123"/>
    <mergeCell ref="D122:D123"/>
    <mergeCell ref="E122:E123"/>
    <mergeCell ref="F122:F123"/>
    <mergeCell ref="B114:B115"/>
    <mergeCell ref="C114:C115"/>
    <mergeCell ref="D114:D115"/>
    <mergeCell ref="E114:E115"/>
    <mergeCell ref="F114:F115"/>
    <mergeCell ref="G114:G115"/>
    <mergeCell ref="G106:G107"/>
    <mergeCell ref="B106:B107"/>
    <mergeCell ref="C106:C107"/>
    <mergeCell ref="D106:D107"/>
    <mergeCell ref="E106:E107"/>
    <mergeCell ref="F106:F107"/>
    <mergeCell ref="B98:B99"/>
    <mergeCell ref="C98:C99"/>
    <mergeCell ref="D98:D99"/>
    <mergeCell ref="E98:E99"/>
    <mergeCell ref="F98:F99"/>
    <mergeCell ref="G98:G99"/>
    <mergeCell ref="G73:G74"/>
    <mergeCell ref="B73:B74"/>
    <mergeCell ref="C73:C74"/>
    <mergeCell ref="D73:D74"/>
    <mergeCell ref="E73:E74"/>
    <mergeCell ref="F73:F74"/>
    <mergeCell ref="B64:B65"/>
    <mergeCell ref="C64:C65"/>
    <mergeCell ref="D64:D65"/>
    <mergeCell ref="E64:E65"/>
    <mergeCell ref="F64:F65"/>
    <mergeCell ref="G64:G65"/>
    <mergeCell ref="G55:G56"/>
    <mergeCell ref="B55:B56"/>
    <mergeCell ref="C55:C56"/>
    <mergeCell ref="D55:D56"/>
    <mergeCell ref="E55:E56"/>
    <mergeCell ref="F55:F56"/>
    <mergeCell ref="B46:B47"/>
    <mergeCell ref="C46:C47"/>
    <mergeCell ref="D46:D47"/>
    <mergeCell ref="E46:E47"/>
    <mergeCell ref="F46:F47"/>
    <mergeCell ref="G46:G47"/>
    <mergeCell ref="G39:G40"/>
    <mergeCell ref="B39:B40"/>
    <mergeCell ref="C39:C40"/>
    <mergeCell ref="D39:D40"/>
    <mergeCell ref="E39:E40"/>
    <mergeCell ref="F39:F40"/>
    <mergeCell ref="B32:B33"/>
    <mergeCell ref="C32:C33"/>
    <mergeCell ref="D32:D33"/>
    <mergeCell ref="E32:E33"/>
    <mergeCell ref="F32:F33"/>
    <mergeCell ref="G32:G33"/>
    <mergeCell ref="G24:G25"/>
    <mergeCell ref="B24:B25"/>
    <mergeCell ref="C24:C25"/>
    <mergeCell ref="D24:D25"/>
    <mergeCell ref="E24:E25"/>
    <mergeCell ref="F24:F25"/>
    <mergeCell ref="B18:B19"/>
    <mergeCell ref="C18:C19"/>
    <mergeCell ref="D18:D19"/>
    <mergeCell ref="E18:E19"/>
    <mergeCell ref="F18:F19"/>
    <mergeCell ref="G18:G19"/>
    <mergeCell ref="B7:D7"/>
    <mergeCell ref="B9:B10"/>
    <mergeCell ref="C9:C10"/>
    <mergeCell ref="D9:D10"/>
    <mergeCell ref="E9:E10"/>
    <mergeCell ref="F9:F10"/>
    <mergeCell ref="G9:G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Planilha orçamentária</vt:lpstr>
      <vt:lpstr>GOINFRA</vt:lpstr>
      <vt:lpstr>SINAPI</vt:lpstr>
      <vt:lpstr>COMPOSIÇÃO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Engenharia - MM Engenharia</dc:creator>
  <cp:lastModifiedBy>Engenharia - MM Engenharia</cp:lastModifiedBy>
  <dcterms:created xsi:type="dcterms:W3CDTF">2024-04-08T11:44:55Z</dcterms:created>
  <dcterms:modified xsi:type="dcterms:W3CDTF">2024-04-12T15:28:50Z</dcterms:modified>
</cp:coreProperties>
</file>